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mith/Library/CloudStorage/Dropbox/Tide_calculator/"/>
    </mc:Choice>
  </mc:AlternateContent>
  <xr:revisionPtr revIDLastSave="0" documentId="13_ncr:1_{D32B027F-6D2F-714D-917C-66CA9FC9B7B5}" xr6:coauthVersionLast="47" xr6:coauthVersionMax="47" xr10:uidLastSave="{00000000-0000-0000-0000-000000000000}"/>
  <bookViews>
    <workbookView xWindow="1100" yWindow="820" windowWidth="25420" windowHeight="17440" xr2:uid="{1092ED47-7D9E-6848-BB35-6BECF3CCA329}"/>
  </bookViews>
  <sheets>
    <sheet name="CO-OPS_8570283_wl" sheetId="5" r:id="rId1"/>
    <sheet name="Sheet1" sheetId="1" r:id="rId2"/>
    <sheet name="Sheet2" sheetId="2" r:id="rId3"/>
    <sheet name="Sheet3" sheetId="3" r:id="rId4"/>
    <sheet name="Sheet4" sheetId="4" r:id="rId5"/>
  </sheets>
  <definedNames>
    <definedName name="_xlchart.v1.0" hidden="1">'CO-OPS_8570283_wl'!$E$6:$E$485</definedName>
    <definedName name="_xlchart.v1.1" hidden="1">'CO-OPS_8570283_wl'!$E$6:$E$485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5" i="5" l="1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D6" i="5"/>
  <c r="D485" i="5"/>
  <c r="E485" i="5" s="1"/>
  <c r="D484" i="5"/>
  <c r="E484" i="5" s="1"/>
  <c r="D483" i="5"/>
  <c r="E483" i="5" s="1"/>
  <c r="D482" i="5"/>
  <c r="E482" i="5" s="1"/>
  <c r="D481" i="5"/>
  <c r="E481" i="5" s="1"/>
  <c r="E480" i="5"/>
  <c r="D480" i="5"/>
  <c r="D479" i="5"/>
  <c r="E479" i="5" s="1"/>
  <c r="D478" i="5"/>
  <c r="E478" i="5" s="1"/>
  <c r="D477" i="5"/>
  <c r="E477" i="5" s="1"/>
  <c r="D476" i="5"/>
  <c r="E476" i="5" s="1"/>
  <c r="D475" i="5"/>
  <c r="E475" i="5" s="1"/>
  <c r="E474" i="5"/>
  <c r="D474" i="5"/>
  <c r="D473" i="5"/>
  <c r="E473" i="5" s="1"/>
  <c r="D472" i="5"/>
  <c r="E472" i="5" s="1"/>
  <c r="E471" i="5"/>
  <c r="D471" i="5"/>
  <c r="D470" i="5"/>
  <c r="E470" i="5" s="1"/>
  <c r="D469" i="5"/>
  <c r="E469" i="5" s="1"/>
  <c r="E468" i="5"/>
  <c r="D468" i="5"/>
  <c r="D467" i="5"/>
  <c r="E467" i="5" s="1"/>
  <c r="D466" i="5"/>
  <c r="E466" i="5" s="1"/>
  <c r="D465" i="5"/>
  <c r="E465" i="5" s="1"/>
  <c r="E464" i="5"/>
  <c r="D464" i="5"/>
  <c r="D463" i="5"/>
  <c r="E463" i="5" s="1"/>
  <c r="E462" i="5"/>
  <c r="D462" i="5"/>
  <c r="D461" i="5"/>
  <c r="E461" i="5" s="1"/>
  <c r="D460" i="5"/>
  <c r="E460" i="5" s="1"/>
  <c r="D459" i="5"/>
  <c r="E459" i="5" s="1"/>
  <c r="D458" i="5"/>
  <c r="E458" i="5" s="1"/>
  <c r="D457" i="5"/>
  <c r="E457" i="5" s="1"/>
  <c r="E456" i="5"/>
  <c r="D456" i="5"/>
  <c r="D455" i="5"/>
  <c r="E455" i="5" s="1"/>
  <c r="D454" i="5"/>
  <c r="E454" i="5" s="1"/>
  <c r="D453" i="5"/>
  <c r="E453" i="5" s="1"/>
  <c r="D452" i="5"/>
  <c r="E452" i="5" s="1"/>
  <c r="D451" i="5"/>
  <c r="E451" i="5" s="1"/>
  <c r="E450" i="5"/>
  <c r="D450" i="5"/>
  <c r="D449" i="5"/>
  <c r="E449" i="5" s="1"/>
  <c r="D448" i="5"/>
  <c r="E448" i="5" s="1"/>
  <c r="D447" i="5"/>
  <c r="E447" i="5" s="1"/>
  <c r="E446" i="5"/>
  <c r="D446" i="5"/>
  <c r="D445" i="5"/>
  <c r="E445" i="5" s="1"/>
  <c r="E444" i="5"/>
  <c r="D444" i="5"/>
  <c r="D443" i="5"/>
  <c r="E443" i="5" s="1"/>
  <c r="D442" i="5"/>
  <c r="E442" i="5" s="1"/>
  <c r="D441" i="5"/>
  <c r="E441" i="5" s="1"/>
  <c r="D440" i="5"/>
  <c r="E440" i="5" s="1"/>
  <c r="E439" i="5"/>
  <c r="D439" i="5"/>
  <c r="E438" i="5"/>
  <c r="D438" i="5"/>
  <c r="D437" i="5"/>
  <c r="E437" i="5" s="1"/>
  <c r="D436" i="5"/>
  <c r="E436" i="5" s="1"/>
  <c r="D435" i="5"/>
  <c r="E435" i="5" s="1"/>
  <c r="D434" i="5"/>
  <c r="E434" i="5" s="1"/>
  <c r="E433" i="5"/>
  <c r="D433" i="5"/>
  <c r="E432" i="5"/>
  <c r="D432" i="5"/>
  <c r="D431" i="5"/>
  <c r="E431" i="5" s="1"/>
  <c r="D430" i="5"/>
  <c r="E430" i="5" s="1"/>
  <c r="D429" i="5"/>
  <c r="E429" i="5" s="1"/>
  <c r="D428" i="5"/>
  <c r="E428" i="5" s="1"/>
  <c r="D427" i="5"/>
  <c r="E427" i="5" s="1"/>
  <c r="E426" i="5"/>
  <c r="D426" i="5"/>
  <c r="D425" i="5"/>
  <c r="E425" i="5" s="1"/>
  <c r="D424" i="5"/>
  <c r="E424" i="5" s="1"/>
  <c r="D423" i="5"/>
  <c r="E423" i="5" s="1"/>
  <c r="D422" i="5"/>
  <c r="E422" i="5" s="1"/>
  <c r="E421" i="5"/>
  <c r="D421" i="5"/>
  <c r="E420" i="5"/>
  <c r="D420" i="5"/>
  <c r="D419" i="5"/>
  <c r="E419" i="5" s="1"/>
  <c r="D418" i="5"/>
  <c r="E418" i="5" s="1"/>
  <c r="D417" i="5"/>
  <c r="E417" i="5" s="1"/>
  <c r="D416" i="5"/>
  <c r="E416" i="5" s="1"/>
  <c r="D415" i="5"/>
  <c r="E415" i="5" s="1"/>
  <c r="E414" i="5"/>
  <c r="D414" i="5"/>
  <c r="D413" i="5"/>
  <c r="E413" i="5" s="1"/>
  <c r="D412" i="5"/>
  <c r="E412" i="5" s="1"/>
  <c r="E411" i="5"/>
  <c r="D411" i="5"/>
  <c r="D410" i="5"/>
  <c r="E410" i="5" s="1"/>
  <c r="D409" i="5"/>
  <c r="E409" i="5" s="1"/>
  <c r="E408" i="5"/>
  <c r="D408" i="5"/>
  <c r="D407" i="5"/>
  <c r="E407" i="5" s="1"/>
  <c r="D406" i="5"/>
  <c r="E406" i="5" s="1"/>
  <c r="D405" i="5"/>
  <c r="E405" i="5" s="1"/>
  <c r="E404" i="5"/>
  <c r="D404" i="5"/>
  <c r="D403" i="5"/>
  <c r="E403" i="5" s="1"/>
  <c r="E402" i="5"/>
  <c r="D402" i="5"/>
  <c r="D401" i="5"/>
  <c r="E401" i="5" s="1"/>
  <c r="D400" i="5"/>
  <c r="E400" i="5" s="1"/>
  <c r="D399" i="5"/>
  <c r="E399" i="5" s="1"/>
  <c r="D398" i="5"/>
  <c r="E398" i="5" s="1"/>
  <c r="E397" i="5"/>
  <c r="D397" i="5"/>
  <c r="E396" i="5"/>
  <c r="D396" i="5"/>
  <c r="D395" i="5"/>
  <c r="E395" i="5" s="1"/>
  <c r="D394" i="5"/>
  <c r="E394" i="5" s="1"/>
  <c r="D393" i="5"/>
  <c r="E393" i="5" s="1"/>
  <c r="E392" i="5"/>
  <c r="D392" i="5"/>
  <c r="D391" i="5"/>
  <c r="E391" i="5" s="1"/>
  <c r="E390" i="5"/>
  <c r="D390" i="5"/>
  <c r="D389" i="5"/>
  <c r="E389" i="5" s="1"/>
  <c r="D388" i="5"/>
  <c r="E388" i="5" s="1"/>
  <c r="D387" i="5"/>
  <c r="E387" i="5" s="1"/>
  <c r="D386" i="5"/>
  <c r="E386" i="5" s="1"/>
  <c r="D385" i="5"/>
  <c r="E385" i="5" s="1"/>
  <c r="E384" i="5"/>
  <c r="D384" i="5"/>
  <c r="D383" i="5"/>
  <c r="E383" i="5" s="1"/>
  <c r="D382" i="5"/>
  <c r="E382" i="5" s="1"/>
  <c r="D381" i="5"/>
  <c r="E381" i="5" s="1"/>
  <c r="D380" i="5"/>
  <c r="E380" i="5" s="1"/>
  <c r="D379" i="5"/>
  <c r="E379" i="5" s="1"/>
  <c r="E378" i="5"/>
  <c r="D378" i="5"/>
  <c r="D377" i="5"/>
  <c r="E377" i="5" s="1"/>
  <c r="D376" i="5"/>
  <c r="E376" i="5" s="1"/>
  <c r="E375" i="5"/>
  <c r="D375" i="5"/>
  <c r="D374" i="5"/>
  <c r="E374" i="5" s="1"/>
  <c r="D373" i="5"/>
  <c r="E373" i="5" s="1"/>
  <c r="E372" i="5"/>
  <c r="D372" i="5"/>
  <c r="D371" i="5"/>
  <c r="E371" i="5" s="1"/>
  <c r="D370" i="5"/>
  <c r="E370" i="5" s="1"/>
  <c r="D369" i="5"/>
  <c r="E369" i="5" s="1"/>
  <c r="E368" i="5"/>
  <c r="D368" i="5"/>
  <c r="D367" i="5"/>
  <c r="E367" i="5" s="1"/>
  <c r="E366" i="5"/>
  <c r="D366" i="5"/>
  <c r="D365" i="5"/>
  <c r="E365" i="5" s="1"/>
  <c r="D364" i="5"/>
  <c r="E364" i="5" s="1"/>
  <c r="E363" i="5"/>
  <c r="D363" i="5"/>
  <c r="D362" i="5"/>
  <c r="E362" i="5" s="1"/>
  <c r="E361" i="5"/>
  <c r="D361" i="5"/>
  <c r="E360" i="5"/>
  <c r="D360" i="5"/>
  <c r="D359" i="5"/>
  <c r="E359" i="5" s="1"/>
  <c r="D358" i="5"/>
  <c r="E358" i="5" s="1"/>
  <c r="D357" i="5"/>
  <c r="E357" i="5" s="1"/>
  <c r="D356" i="5"/>
  <c r="E356" i="5" s="1"/>
  <c r="D355" i="5"/>
  <c r="E355" i="5" s="1"/>
  <c r="E354" i="5"/>
  <c r="D354" i="5"/>
  <c r="D353" i="5"/>
  <c r="E353" i="5" s="1"/>
  <c r="D352" i="5"/>
  <c r="E352" i="5" s="1"/>
  <c r="D351" i="5"/>
  <c r="E351" i="5" s="1"/>
  <c r="D350" i="5"/>
  <c r="E350" i="5" s="1"/>
  <c r="E349" i="5"/>
  <c r="D349" i="5"/>
  <c r="E348" i="5"/>
  <c r="D348" i="5"/>
  <c r="D347" i="5"/>
  <c r="E347" i="5" s="1"/>
  <c r="D346" i="5"/>
  <c r="E346" i="5" s="1"/>
  <c r="D345" i="5"/>
  <c r="E345" i="5" s="1"/>
  <c r="D344" i="5"/>
  <c r="E344" i="5" s="1"/>
  <c r="D343" i="5"/>
  <c r="E343" i="5" s="1"/>
  <c r="E342" i="5"/>
  <c r="D342" i="5"/>
  <c r="D341" i="5"/>
  <c r="E341" i="5" s="1"/>
  <c r="D340" i="5"/>
  <c r="E340" i="5" s="1"/>
  <c r="E339" i="5"/>
  <c r="D339" i="5"/>
  <c r="D338" i="5"/>
  <c r="E338" i="5" s="1"/>
  <c r="D337" i="5"/>
  <c r="E337" i="5" s="1"/>
  <c r="E336" i="5"/>
  <c r="D336" i="5"/>
  <c r="D335" i="5"/>
  <c r="E335" i="5" s="1"/>
  <c r="D334" i="5"/>
  <c r="E334" i="5" s="1"/>
  <c r="D333" i="5"/>
  <c r="E333" i="5" s="1"/>
  <c r="E332" i="5"/>
  <c r="D332" i="5"/>
  <c r="D331" i="5"/>
  <c r="E331" i="5" s="1"/>
  <c r="E330" i="5"/>
  <c r="D330" i="5"/>
  <c r="D329" i="5"/>
  <c r="E329" i="5" s="1"/>
  <c r="D328" i="5"/>
  <c r="E328" i="5" s="1"/>
  <c r="E327" i="5"/>
  <c r="D327" i="5"/>
  <c r="D326" i="5"/>
  <c r="E326" i="5" s="1"/>
  <c r="E325" i="5"/>
  <c r="D325" i="5"/>
  <c r="E324" i="5"/>
  <c r="D324" i="5"/>
  <c r="D323" i="5"/>
  <c r="E323" i="5" s="1"/>
  <c r="D322" i="5"/>
  <c r="E322" i="5" s="1"/>
  <c r="D321" i="5"/>
  <c r="E321" i="5" s="1"/>
  <c r="E320" i="5"/>
  <c r="D320" i="5"/>
  <c r="D319" i="5"/>
  <c r="E319" i="5" s="1"/>
  <c r="E318" i="5"/>
  <c r="D318" i="5"/>
  <c r="D317" i="5"/>
  <c r="E317" i="5" s="1"/>
  <c r="D316" i="5"/>
  <c r="E316" i="5" s="1"/>
  <c r="E315" i="5"/>
  <c r="D315" i="5"/>
  <c r="D314" i="5"/>
  <c r="E314" i="5" s="1"/>
  <c r="E313" i="5"/>
  <c r="D313" i="5"/>
  <c r="E312" i="5"/>
  <c r="D312" i="5"/>
  <c r="D311" i="5"/>
  <c r="E311" i="5" s="1"/>
  <c r="D310" i="5"/>
  <c r="E310" i="5" s="1"/>
  <c r="D309" i="5"/>
  <c r="E309" i="5" s="1"/>
  <c r="D308" i="5"/>
  <c r="E308" i="5" s="1"/>
  <c r="D307" i="5"/>
  <c r="E307" i="5" s="1"/>
  <c r="E306" i="5"/>
  <c r="D306" i="5"/>
  <c r="D305" i="5"/>
  <c r="E305" i="5" s="1"/>
  <c r="D304" i="5"/>
  <c r="E304" i="5" s="1"/>
  <c r="E303" i="5"/>
  <c r="D303" i="5"/>
  <c r="D302" i="5"/>
  <c r="E302" i="5" s="1"/>
  <c r="D301" i="5"/>
  <c r="E301" i="5" s="1"/>
  <c r="E300" i="5"/>
  <c r="D300" i="5"/>
  <c r="D299" i="5"/>
  <c r="E299" i="5" s="1"/>
  <c r="D298" i="5"/>
  <c r="E298" i="5" s="1"/>
  <c r="D297" i="5"/>
  <c r="E297" i="5" s="1"/>
  <c r="E296" i="5"/>
  <c r="D296" i="5"/>
  <c r="D295" i="5"/>
  <c r="E295" i="5" s="1"/>
  <c r="E294" i="5"/>
  <c r="D294" i="5"/>
  <c r="D293" i="5"/>
  <c r="E293" i="5" s="1"/>
  <c r="D292" i="5"/>
  <c r="E292" i="5" s="1"/>
  <c r="E291" i="5"/>
  <c r="D291" i="5"/>
  <c r="D290" i="5"/>
  <c r="E290" i="5" s="1"/>
  <c r="E289" i="5"/>
  <c r="D289" i="5"/>
  <c r="E288" i="5"/>
  <c r="D288" i="5"/>
  <c r="D287" i="5"/>
  <c r="E287" i="5" s="1"/>
  <c r="D286" i="5"/>
  <c r="E286" i="5" s="1"/>
  <c r="D285" i="5"/>
  <c r="E285" i="5" s="1"/>
  <c r="D284" i="5"/>
  <c r="E284" i="5" s="1"/>
  <c r="D283" i="5"/>
  <c r="E283" i="5" s="1"/>
  <c r="E282" i="5"/>
  <c r="D282" i="5"/>
  <c r="D281" i="5"/>
  <c r="E281" i="5" s="1"/>
  <c r="D280" i="5"/>
  <c r="E280" i="5" s="1"/>
  <c r="D279" i="5"/>
  <c r="E279" i="5" s="1"/>
  <c r="D278" i="5"/>
  <c r="E278" i="5" s="1"/>
  <c r="E277" i="5"/>
  <c r="D277" i="5"/>
  <c r="E276" i="5"/>
  <c r="D276" i="5"/>
  <c r="D275" i="5"/>
  <c r="E275" i="5" s="1"/>
  <c r="D274" i="5"/>
  <c r="E274" i="5" s="1"/>
  <c r="D273" i="5"/>
  <c r="E273" i="5" s="1"/>
  <c r="D272" i="5"/>
  <c r="E272" i="5" s="1"/>
  <c r="D271" i="5"/>
  <c r="E271" i="5" s="1"/>
  <c r="E270" i="5"/>
  <c r="D270" i="5"/>
  <c r="D269" i="5"/>
  <c r="E269" i="5" s="1"/>
  <c r="D268" i="5"/>
  <c r="E268" i="5" s="1"/>
  <c r="E267" i="5"/>
  <c r="D267" i="5"/>
  <c r="D266" i="5"/>
  <c r="E266" i="5" s="1"/>
  <c r="D265" i="5"/>
  <c r="E265" i="5" s="1"/>
  <c r="E264" i="5"/>
  <c r="D264" i="5"/>
  <c r="D263" i="5"/>
  <c r="E263" i="5" s="1"/>
  <c r="D262" i="5"/>
  <c r="E262" i="5" s="1"/>
  <c r="D261" i="5"/>
  <c r="E261" i="5" s="1"/>
  <c r="E260" i="5"/>
  <c r="D260" i="5"/>
  <c r="D259" i="5"/>
  <c r="E259" i="5" s="1"/>
  <c r="E258" i="5"/>
  <c r="D258" i="5"/>
  <c r="D257" i="5"/>
  <c r="E257" i="5" s="1"/>
  <c r="D256" i="5"/>
  <c r="E256" i="5" s="1"/>
  <c r="D255" i="5"/>
  <c r="E255" i="5" s="1"/>
  <c r="D254" i="5"/>
  <c r="E254" i="5" s="1"/>
  <c r="E253" i="5"/>
  <c r="D253" i="5"/>
  <c r="E252" i="5"/>
  <c r="D252" i="5"/>
  <c r="D251" i="5"/>
  <c r="E251" i="5" s="1"/>
  <c r="D250" i="5"/>
  <c r="E250" i="5" s="1"/>
  <c r="D249" i="5"/>
  <c r="E249" i="5" s="1"/>
  <c r="D248" i="5"/>
  <c r="E248" i="5" s="1"/>
  <c r="D247" i="5"/>
  <c r="E247" i="5" s="1"/>
  <c r="E246" i="5"/>
  <c r="D246" i="5"/>
  <c r="D245" i="5"/>
  <c r="E245" i="5" s="1"/>
  <c r="D244" i="5"/>
  <c r="E244" i="5" s="1"/>
  <c r="D243" i="5"/>
  <c r="E243" i="5" s="1"/>
  <c r="D242" i="5"/>
  <c r="E242" i="5" s="1"/>
  <c r="E241" i="5"/>
  <c r="D241" i="5"/>
  <c r="E240" i="5"/>
  <c r="D240" i="5"/>
  <c r="D239" i="5"/>
  <c r="E239" i="5" s="1"/>
  <c r="D238" i="5"/>
  <c r="E238" i="5" s="1"/>
  <c r="D237" i="5"/>
  <c r="E237" i="5" s="1"/>
  <c r="D236" i="5"/>
  <c r="E236" i="5" s="1"/>
  <c r="D235" i="5"/>
  <c r="E235" i="5" s="1"/>
  <c r="E234" i="5"/>
  <c r="D234" i="5"/>
  <c r="D233" i="5"/>
  <c r="E233" i="5" s="1"/>
  <c r="D232" i="5"/>
  <c r="E232" i="5" s="1"/>
  <c r="E231" i="5"/>
  <c r="D231" i="5"/>
  <c r="D230" i="5"/>
  <c r="E230" i="5" s="1"/>
  <c r="D229" i="5"/>
  <c r="E229" i="5" s="1"/>
  <c r="E228" i="5"/>
  <c r="D228" i="5"/>
  <c r="D227" i="5"/>
  <c r="E227" i="5" s="1"/>
  <c r="D226" i="5"/>
  <c r="E226" i="5" s="1"/>
  <c r="D225" i="5"/>
  <c r="E225" i="5" s="1"/>
  <c r="E224" i="5"/>
  <c r="D224" i="5"/>
  <c r="D223" i="5"/>
  <c r="E223" i="5" s="1"/>
  <c r="E222" i="5"/>
  <c r="D222" i="5"/>
  <c r="D221" i="5"/>
  <c r="E221" i="5" s="1"/>
  <c r="D220" i="5"/>
  <c r="E220" i="5" s="1"/>
  <c r="D219" i="5"/>
  <c r="E219" i="5" s="1"/>
  <c r="D218" i="5"/>
  <c r="E218" i="5" s="1"/>
  <c r="E217" i="5"/>
  <c r="D217" i="5"/>
  <c r="E216" i="5"/>
  <c r="D216" i="5"/>
  <c r="D215" i="5"/>
  <c r="E215" i="5" s="1"/>
  <c r="D214" i="5"/>
  <c r="E214" i="5" s="1"/>
  <c r="D213" i="5"/>
  <c r="E213" i="5" s="1"/>
  <c r="D212" i="5"/>
  <c r="E212" i="5" s="1"/>
  <c r="D211" i="5"/>
  <c r="E211" i="5" s="1"/>
  <c r="E210" i="5"/>
  <c r="D210" i="5"/>
  <c r="D209" i="5"/>
  <c r="E209" i="5" s="1"/>
  <c r="D208" i="5"/>
  <c r="E208" i="5" s="1"/>
  <c r="D207" i="5"/>
  <c r="E207" i="5" s="1"/>
  <c r="D206" i="5"/>
  <c r="E206" i="5" s="1"/>
  <c r="D205" i="5"/>
  <c r="E205" i="5" s="1"/>
  <c r="E204" i="5"/>
  <c r="D204" i="5"/>
  <c r="D203" i="5"/>
  <c r="E203" i="5" s="1"/>
  <c r="D202" i="5"/>
  <c r="E202" i="5" s="1"/>
  <c r="D201" i="5"/>
  <c r="E201" i="5" s="1"/>
  <c r="D200" i="5"/>
  <c r="E200" i="5" s="1"/>
  <c r="D199" i="5"/>
  <c r="E199" i="5" s="1"/>
  <c r="E198" i="5"/>
  <c r="D198" i="5"/>
  <c r="D197" i="5"/>
  <c r="E197" i="5" s="1"/>
  <c r="D196" i="5"/>
  <c r="E196" i="5" s="1"/>
  <c r="E195" i="5"/>
  <c r="D195" i="5"/>
  <c r="D194" i="5"/>
  <c r="E194" i="5" s="1"/>
  <c r="D193" i="5"/>
  <c r="E193" i="5" s="1"/>
  <c r="E192" i="5"/>
  <c r="D192" i="5"/>
  <c r="D191" i="5"/>
  <c r="E191" i="5" s="1"/>
  <c r="D190" i="5"/>
  <c r="E190" i="5" s="1"/>
  <c r="D189" i="5"/>
  <c r="E189" i="5" s="1"/>
  <c r="E188" i="5"/>
  <c r="D188" i="5"/>
  <c r="D187" i="5"/>
  <c r="E187" i="5" s="1"/>
  <c r="E186" i="5"/>
  <c r="D186" i="5"/>
  <c r="D185" i="5"/>
  <c r="E185" i="5" s="1"/>
  <c r="D184" i="5"/>
  <c r="E184" i="5" s="1"/>
  <c r="D183" i="5"/>
  <c r="E183" i="5" s="1"/>
  <c r="D182" i="5"/>
  <c r="E182" i="5" s="1"/>
  <c r="E181" i="5"/>
  <c r="D181" i="5"/>
  <c r="E180" i="5"/>
  <c r="D180" i="5"/>
  <c r="D179" i="5"/>
  <c r="E179" i="5" s="1"/>
  <c r="D178" i="5"/>
  <c r="E178" i="5" s="1"/>
  <c r="D177" i="5"/>
  <c r="E177" i="5" s="1"/>
  <c r="D176" i="5"/>
  <c r="E176" i="5" s="1"/>
  <c r="D175" i="5"/>
  <c r="E175" i="5" s="1"/>
  <c r="E174" i="5"/>
  <c r="D174" i="5"/>
  <c r="D173" i="5"/>
  <c r="E173" i="5" s="1"/>
  <c r="D172" i="5"/>
  <c r="E172" i="5" s="1"/>
  <c r="D171" i="5"/>
  <c r="E171" i="5" s="1"/>
  <c r="D170" i="5"/>
  <c r="E170" i="5" s="1"/>
  <c r="D169" i="5"/>
  <c r="E169" i="5" s="1"/>
  <c r="E168" i="5"/>
  <c r="D168" i="5"/>
  <c r="D167" i="5"/>
  <c r="E167" i="5" s="1"/>
  <c r="D166" i="5"/>
  <c r="E166" i="5" s="1"/>
  <c r="D165" i="5"/>
  <c r="E165" i="5" s="1"/>
  <c r="E164" i="5"/>
  <c r="D164" i="5"/>
  <c r="D163" i="5"/>
  <c r="E163" i="5" s="1"/>
  <c r="E162" i="5"/>
  <c r="D162" i="5"/>
  <c r="D161" i="5"/>
  <c r="E161" i="5" s="1"/>
  <c r="D160" i="5"/>
  <c r="E160" i="5" s="1"/>
  <c r="E159" i="5"/>
  <c r="D159" i="5"/>
  <c r="D158" i="5"/>
  <c r="E158" i="5" s="1"/>
  <c r="E157" i="5"/>
  <c r="D157" i="5"/>
  <c r="E156" i="5"/>
  <c r="D156" i="5"/>
  <c r="D155" i="5"/>
  <c r="E155" i="5" s="1"/>
  <c r="D154" i="5"/>
  <c r="E154" i="5" s="1"/>
  <c r="D153" i="5"/>
  <c r="E153" i="5" s="1"/>
  <c r="E152" i="5"/>
  <c r="D152" i="5"/>
  <c r="D151" i="5"/>
  <c r="E151" i="5" s="1"/>
  <c r="E150" i="5"/>
  <c r="D150" i="5"/>
  <c r="D149" i="5"/>
  <c r="E149" i="5" s="1"/>
  <c r="D148" i="5"/>
  <c r="E148" i="5" s="1"/>
  <c r="D147" i="5"/>
  <c r="E147" i="5" s="1"/>
  <c r="D146" i="5"/>
  <c r="E146" i="5" s="1"/>
  <c r="E145" i="5"/>
  <c r="D145" i="5"/>
  <c r="E144" i="5"/>
  <c r="D144" i="5"/>
  <c r="D143" i="5"/>
  <c r="E143" i="5" s="1"/>
  <c r="D142" i="5"/>
  <c r="E142" i="5" s="1"/>
  <c r="D141" i="5"/>
  <c r="E141" i="5" s="1"/>
  <c r="D140" i="5"/>
  <c r="E140" i="5" s="1"/>
  <c r="D139" i="5"/>
  <c r="E139" i="5" s="1"/>
  <c r="E138" i="5"/>
  <c r="D138" i="5"/>
  <c r="D137" i="5"/>
  <c r="E137" i="5" s="1"/>
  <c r="D136" i="5"/>
  <c r="E136" i="5" s="1"/>
  <c r="E135" i="5"/>
  <c r="D135" i="5"/>
  <c r="D134" i="5"/>
  <c r="E134" i="5" s="1"/>
  <c r="D133" i="5"/>
  <c r="E133" i="5" s="1"/>
  <c r="E132" i="5"/>
  <c r="D132" i="5"/>
  <c r="D131" i="5"/>
  <c r="E131" i="5" s="1"/>
  <c r="D130" i="5"/>
  <c r="E130" i="5" s="1"/>
  <c r="D129" i="5"/>
  <c r="E129" i="5" s="1"/>
  <c r="D128" i="5"/>
  <c r="E128" i="5" s="1"/>
  <c r="D127" i="5"/>
  <c r="E127" i="5" s="1"/>
  <c r="E126" i="5"/>
  <c r="D126" i="5"/>
  <c r="D125" i="5"/>
  <c r="E125" i="5" s="1"/>
  <c r="D124" i="5"/>
  <c r="E124" i="5" s="1"/>
  <c r="E123" i="5"/>
  <c r="D123" i="5"/>
  <c r="D122" i="5"/>
  <c r="E122" i="5" s="1"/>
  <c r="D121" i="5"/>
  <c r="E121" i="5" s="1"/>
  <c r="E120" i="5"/>
  <c r="D120" i="5"/>
  <c r="D119" i="5"/>
  <c r="E119" i="5" s="1"/>
  <c r="D118" i="5"/>
  <c r="E118" i="5" s="1"/>
  <c r="D117" i="5"/>
  <c r="E117" i="5" s="1"/>
  <c r="E116" i="5"/>
  <c r="D116" i="5"/>
  <c r="D115" i="5"/>
  <c r="E115" i="5" s="1"/>
  <c r="E114" i="5"/>
  <c r="D114" i="5"/>
  <c r="D113" i="5"/>
  <c r="E113" i="5" s="1"/>
  <c r="D112" i="5"/>
  <c r="E112" i="5" s="1"/>
  <c r="D111" i="5"/>
  <c r="E111" i="5" s="1"/>
  <c r="D110" i="5"/>
  <c r="E110" i="5" s="1"/>
  <c r="E109" i="5"/>
  <c r="D109" i="5"/>
  <c r="E108" i="5"/>
  <c r="D108" i="5"/>
  <c r="D107" i="5"/>
  <c r="E107" i="5" s="1"/>
  <c r="D106" i="5"/>
  <c r="E106" i="5" s="1"/>
  <c r="D105" i="5"/>
  <c r="E105" i="5" s="1"/>
  <c r="D104" i="5"/>
  <c r="E104" i="5" s="1"/>
  <c r="D103" i="5"/>
  <c r="E103" i="5" s="1"/>
  <c r="E102" i="5"/>
  <c r="D102" i="5"/>
  <c r="D101" i="5"/>
  <c r="E101" i="5" s="1"/>
  <c r="D100" i="5"/>
  <c r="E100" i="5" s="1"/>
  <c r="D99" i="5"/>
  <c r="E99" i="5" s="1"/>
  <c r="D98" i="5"/>
  <c r="E98" i="5" s="1"/>
  <c r="D97" i="5"/>
  <c r="E97" i="5" s="1"/>
  <c r="E96" i="5"/>
  <c r="D96" i="5"/>
  <c r="D95" i="5"/>
  <c r="E95" i="5" s="1"/>
  <c r="D94" i="5"/>
  <c r="E94" i="5" s="1"/>
  <c r="D93" i="5"/>
  <c r="E93" i="5" s="1"/>
  <c r="D92" i="5"/>
  <c r="E92" i="5" s="1"/>
  <c r="D91" i="5"/>
  <c r="E91" i="5" s="1"/>
  <c r="E90" i="5"/>
  <c r="D90" i="5"/>
  <c r="D89" i="5"/>
  <c r="E89" i="5" s="1"/>
  <c r="D88" i="5"/>
  <c r="E88" i="5" s="1"/>
  <c r="E87" i="5"/>
  <c r="D87" i="5"/>
  <c r="D86" i="5"/>
  <c r="E86" i="5" s="1"/>
  <c r="D85" i="5"/>
  <c r="E85" i="5" s="1"/>
  <c r="E84" i="5"/>
  <c r="D84" i="5"/>
  <c r="D83" i="5"/>
  <c r="E83" i="5" s="1"/>
  <c r="D82" i="5"/>
  <c r="E82" i="5" s="1"/>
  <c r="D81" i="5"/>
  <c r="E81" i="5" s="1"/>
  <c r="E80" i="5"/>
  <c r="D80" i="5"/>
  <c r="D79" i="5"/>
  <c r="E79" i="5" s="1"/>
  <c r="E78" i="5"/>
  <c r="D78" i="5"/>
  <c r="D77" i="5"/>
  <c r="E77" i="5" s="1"/>
  <c r="D76" i="5"/>
  <c r="E76" i="5" s="1"/>
  <c r="D75" i="5"/>
  <c r="E75" i="5" s="1"/>
  <c r="D74" i="5"/>
  <c r="E74" i="5" s="1"/>
  <c r="E73" i="5"/>
  <c r="D73" i="5"/>
  <c r="E72" i="5"/>
  <c r="D72" i="5"/>
  <c r="D71" i="5"/>
  <c r="E71" i="5" s="1"/>
  <c r="D70" i="5"/>
  <c r="E70" i="5" s="1"/>
  <c r="D69" i="5"/>
  <c r="E69" i="5" s="1"/>
  <c r="D68" i="5"/>
  <c r="E68" i="5" s="1"/>
  <c r="D67" i="5"/>
  <c r="E67" i="5" s="1"/>
  <c r="E66" i="5"/>
  <c r="D66" i="5"/>
  <c r="D65" i="5"/>
  <c r="E65" i="5" s="1"/>
  <c r="D64" i="5"/>
  <c r="E64" i="5" s="1"/>
  <c r="D63" i="5"/>
  <c r="E63" i="5" s="1"/>
  <c r="D62" i="5"/>
  <c r="E62" i="5" s="1"/>
  <c r="E61" i="5"/>
  <c r="D61" i="5"/>
  <c r="E60" i="5"/>
  <c r="D60" i="5"/>
  <c r="D59" i="5"/>
  <c r="E59" i="5" s="1"/>
  <c r="D58" i="5"/>
  <c r="E58" i="5" s="1"/>
  <c r="D57" i="5"/>
  <c r="E57" i="5" s="1"/>
  <c r="D56" i="5"/>
  <c r="E56" i="5" s="1"/>
  <c r="D55" i="5"/>
  <c r="E55" i="5" s="1"/>
  <c r="E54" i="5"/>
  <c r="D54" i="5"/>
  <c r="D53" i="5"/>
  <c r="E53" i="5" s="1"/>
  <c r="D52" i="5"/>
  <c r="E52" i="5" s="1"/>
  <c r="E51" i="5"/>
  <c r="D51" i="5"/>
  <c r="D50" i="5"/>
  <c r="E50" i="5" s="1"/>
  <c r="E49" i="5"/>
  <c r="D49" i="5"/>
  <c r="E48" i="5"/>
  <c r="D48" i="5"/>
  <c r="D47" i="5"/>
  <c r="E47" i="5" s="1"/>
  <c r="D46" i="5"/>
  <c r="E46" i="5" s="1"/>
  <c r="D45" i="5"/>
  <c r="E45" i="5" s="1"/>
  <c r="E44" i="5"/>
  <c r="D44" i="5"/>
  <c r="D43" i="5"/>
  <c r="E43" i="5" s="1"/>
  <c r="E42" i="5"/>
  <c r="D42" i="5"/>
  <c r="D41" i="5"/>
  <c r="E41" i="5" s="1"/>
  <c r="D40" i="5"/>
  <c r="E40" i="5" s="1"/>
  <c r="D39" i="5"/>
  <c r="E39" i="5" s="1"/>
  <c r="D38" i="5"/>
  <c r="E38" i="5" s="1"/>
  <c r="E37" i="5"/>
  <c r="D37" i="5"/>
  <c r="E36" i="5"/>
  <c r="D36" i="5"/>
  <c r="D35" i="5"/>
  <c r="E35" i="5" s="1"/>
  <c r="D34" i="5"/>
  <c r="E34" i="5" s="1"/>
  <c r="D33" i="5"/>
  <c r="E33" i="5" s="1"/>
  <c r="D32" i="5"/>
  <c r="E32" i="5" s="1"/>
  <c r="D31" i="5"/>
  <c r="E31" i="5" s="1"/>
  <c r="E30" i="5"/>
  <c r="D30" i="5"/>
  <c r="D29" i="5"/>
  <c r="E29" i="5" s="1"/>
  <c r="D28" i="5"/>
  <c r="E28" i="5" s="1"/>
  <c r="E27" i="5"/>
  <c r="D27" i="5"/>
  <c r="D26" i="5"/>
  <c r="E26" i="5" s="1"/>
  <c r="D25" i="5"/>
  <c r="E25" i="5" s="1"/>
  <c r="E24" i="5"/>
  <c r="D24" i="5"/>
  <c r="D23" i="5"/>
  <c r="E23" i="5" s="1"/>
  <c r="D22" i="5"/>
  <c r="E22" i="5" s="1"/>
  <c r="D21" i="5"/>
  <c r="E21" i="5" s="1"/>
  <c r="E20" i="5"/>
  <c r="D20" i="5"/>
  <c r="D19" i="5"/>
  <c r="E19" i="5" s="1"/>
  <c r="E18" i="5"/>
  <c r="D18" i="5"/>
  <c r="D17" i="5"/>
  <c r="E17" i="5" s="1"/>
  <c r="D16" i="5"/>
  <c r="E16" i="5" s="1"/>
  <c r="E15" i="5"/>
  <c r="D15" i="5"/>
  <c r="D14" i="5"/>
  <c r="E14" i="5" s="1"/>
  <c r="E13" i="5"/>
  <c r="D13" i="5"/>
  <c r="E12" i="5"/>
  <c r="D12" i="5"/>
  <c r="D11" i="5"/>
  <c r="E11" i="5" s="1"/>
  <c r="D10" i="5"/>
  <c r="E10" i="5" s="1"/>
  <c r="D9" i="5"/>
  <c r="E9" i="5" s="1"/>
  <c r="E8" i="5"/>
  <c r="D8" i="5"/>
  <c r="D7" i="5"/>
  <c r="E7" i="5" s="1"/>
  <c r="E6" i="5"/>
  <c r="C4" i="5"/>
  <c r="D4" i="5" s="1"/>
  <c r="E4" i="5" s="1"/>
  <c r="C3" i="5"/>
  <c r="D3" i="5" s="1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F10" i="4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AS10" i="4" s="1"/>
  <c r="AT10" i="4" s="1"/>
  <c r="AU10" i="4" s="1"/>
  <c r="AV10" i="4" s="1"/>
  <c r="AW10" i="4" s="1"/>
  <c r="AX10" i="4" s="1"/>
  <c r="AY10" i="4" s="1"/>
  <c r="AZ10" i="4" s="1"/>
  <c r="BA10" i="4" s="1"/>
  <c r="BB10" i="4" s="1"/>
  <c r="BC10" i="4" s="1"/>
  <c r="BD10" i="4" s="1"/>
  <c r="BE10" i="4" s="1"/>
  <c r="BF10" i="4" s="1"/>
  <c r="BG10" i="4" s="1"/>
  <c r="BH10" i="4" s="1"/>
  <c r="BI10" i="4" s="1"/>
  <c r="BJ10" i="4" s="1"/>
  <c r="BK10" i="4" s="1"/>
  <c r="BL10" i="4" s="1"/>
  <c r="BM10" i="4" s="1"/>
  <c r="BN10" i="4" s="1"/>
  <c r="BO10" i="4" s="1"/>
  <c r="BP10" i="4" s="1"/>
  <c r="BQ10" i="4" s="1"/>
  <c r="BR10" i="4" s="1"/>
  <c r="BS10" i="4" s="1"/>
  <c r="BT10" i="4" s="1"/>
  <c r="BU10" i="4" s="1"/>
  <c r="BV10" i="4" s="1"/>
  <c r="BW10" i="4" s="1"/>
  <c r="BX10" i="4" s="1"/>
  <c r="BY10" i="4" s="1"/>
  <c r="BZ10" i="4" s="1"/>
  <c r="CA10" i="4" s="1"/>
  <c r="CB10" i="4" s="1"/>
  <c r="CC10" i="4" s="1"/>
  <c r="CD10" i="4" s="1"/>
  <c r="CE10" i="4" s="1"/>
  <c r="CF10" i="4" s="1"/>
  <c r="CG10" i="4" s="1"/>
  <c r="CH10" i="4" s="1"/>
  <c r="CI10" i="4" s="1"/>
  <c r="CJ10" i="4" s="1"/>
  <c r="CK10" i="4" s="1"/>
  <c r="CL10" i="4" s="1"/>
  <c r="CM10" i="4" s="1"/>
  <c r="CN10" i="4" s="1"/>
  <c r="CO10" i="4" s="1"/>
  <c r="CP10" i="4" s="1"/>
  <c r="CQ10" i="4" s="1"/>
  <c r="CR10" i="4" s="1"/>
  <c r="CS10" i="4" s="1"/>
  <c r="CT10" i="4" s="1"/>
  <c r="CU10" i="4" s="1"/>
  <c r="CV10" i="4" s="1"/>
  <c r="CW10" i="4" s="1"/>
  <c r="CX10" i="4" s="1"/>
  <c r="CY10" i="4" s="1"/>
  <c r="CZ10" i="4" s="1"/>
  <c r="DA10" i="4" s="1"/>
  <c r="DB10" i="4" s="1"/>
  <c r="DC10" i="4" s="1"/>
  <c r="DD10" i="4" s="1"/>
  <c r="DE10" i="4" s="1"/>
  <c r="DF10" i="4" s="1"/>
  <c r="DG10" i="4" s="1"/>
  <c r="DH10" i="4" s="1"/>
  <c r="DI10" i="4" s="1"/>
  <c r="DJ10" i="4" s="1"/>
  <c r="DK10" i="4" s="1"/>
  <c r="DL10" i="4" s="1"/>
  <c r="DM10" i="4" s="1"/>
  <c r="DN10" i="4" s="1"/>
  <c r="DO10" i="4" s="1"/>
  <c r="DP10" i="4" s="1"/>
  <c r="DQ10" i="4" s="1"/>
  <c r="DR10" i="4" s="1"/>
  <c r="DS10" i="4" s="1"/>
  <c r="DT10" i="4" s="1"/>
  <c r="DU10" i="4" s="1"/>
  <c r="DV10" i="4" s="1"/>
  <c r="DW10" i="4" s="1"/>
  <c r="DX10" i="4" s="1"/>
  <c r="DY10" i="4" s="1"/>
  <c r="DZ10" i="4" s="1"/>
  <c r="EA10" i="4" s="1"/>
  <c r="EB10" i="4" s="1"/>
  <c r="EC10" i="4" s="1"/>
  <c r="ED10" i="4" s="1"/>
  <c r="EE10" i="4" s="1"/>
  <c r="EF10" i="4" s="1"/>
  <c r="EG10" i="4" s="1"/>
  <c r="EH10" i="4" s="1"/>
  <c r="EI10" i="4" s="1"/>
  <c r="EJ10" i="4" s="1"/>
  <c r="EK10" i="4" s="1"/>
  <c r="EL10" i="4" s="1"/>
  <c r="EM10" i="4" s="1"/>
  <c r="EN10" i="4" s="1"/>
  <c r="EO10" i="4" s="1"/>
  <c r="EP10" i="4" s="1"/>
  <c r="EQ10" i="4" s="1"/>
  <c r="ER10" i="4" s="1"/>
  <c r="ES10" i="4" s="1"/>
  <c r="ET10" i="4" s="1"/>
  <c r="EU10" i="4" s="1"/>
  <c r="EV10" i="4" s="1"/>
  <c r="EW10" i="4" s="1"/>
  <c r="EX10" i="4" s="1"/>
  <c r="EY10" i="4" s="1"/>
  <c r="EZ10" i="4" s="1"/>
  <c r="FA10" i="4" s="1"/>
  <c r="FB10" i="4" s="1"/>
  <c r="FC10" i="4" s="1"/>
  <c r="FD10" i="4" s="1"/>
  <c r="FE10" i="4" s="1"/>
  <c r="FF10" i="4" s="1"/>
  <c r="FG10" i="4" s="1"/>
  <c r="FH10" i="4" s="1"/>
  <c r="FI10" i="4" s="1"/>
  <c r="FJ10" i="4" s="1"/>
  <c r="FK10" i="4" s="1"/>
  <c r="FL10" i="4" s="1"/>
  <c r="FM10" i="4" s="1"/>
  <c r="FN10" i="4" s="1"/>
  <c r="FO10" i="4" s="1"/>
  <c r="FP10" i="4" s="1"/>
  <c r="FQ10" i="4" s="1"/>
  <c r="FR10" i="4" s="1"/>
  <c r="FS10" i="4" s="1"/>
  <c r="FT10" i="4" s="1"/>
  <c r="FU10" i="4" s="1"/>
  <c r="FV10" i="4" s="1"/>
  <c r="FW10" i="4" s="1"/>
  <c r="FX10" i="4" s="1"/>
  <c r="FY10" i="4" s="1"/>
  <c r="FZ10" i="4" s="1"/>
  <c r="GA10" i="4" s="1"/>
  <c r="GB10" i="4" s="1"/>
  <c r="GC10" i="4" s="1"/>
  <c r="GD10" i="4" s="1"/>
  <c r="GE10" i="4" s="1"/>
  <c r="GF10" i="4" s="1"/>
  <c r="GG10" i="4" s="1"/>
  <c r="GH10" i="4" s="1"/>
  <c r="GI10" i="4" s="1"/>
  <c r="GJ10" i="4" s="1"/>
  <c r="GK10" i="4" s="1"/>
  <c r="GL10" i="4" s="1"/>
  <c r="GM10" i="4" s="1"/>
  <c r="GN10" i="4" s="1"/>
  <c r="GO10" i="4" s="1"/>
  <c r="GP10" i="4" s="1"/>
  <c r="GQ10" i="4" s="1"/>
  <c r="GR10" i="4" s="1"/>
  <c r="GS10" i="4" s="1"/>
  <c r="GT10" i="4" s="1"/>
  <c r="GU10" i="4" s="1"/>
  <c r="GV10" i="4" s="1"/>
  <c r="GW10" i="4" s="1"/>
  <c r="GX10" i="4" s="1"/>
  <c r="GY10" i="4" s="1"/>
  <c r="GZ10" i="4" s="1"/>
  <c r="HA10" i="4" s="1"/>
  <c r="HB10" i="4" s="1"/>
  <c r="HC10" i="4" s="1"/>
  <c r="HD10" i="4" s="1"/>
  <c r="HE10" i="4" s="1"/>
  <c r="HF10" i="4" s="1"/>
  <c r="HG10" i="4" s="1"/>
  <c r="HH10" i="4" s="1"/>
  <c r="HI10" i="4" s="1"/>
  <c r="HJ10" i="4" s="1"/>
  <c r="HK10" i="4" s="1"/>
  <c r="HL10" i="4" s="1"/>
  <c r="HM10" i="4" s="1"/>
  <c r="HN10" i="4" s="1"/>
  <c r="HO10" i="4" s="1"/>
  <c r="HP10" i="4" s="1"/>
  <c r="HQ10" i="4" s="1"/>
  <c r="HR10" i="4" s="1"/>
  <c r="HS10" i="4" s="1"/>
  <c r="HT10" i="4" s="1"/>
  <c r="HU10" i="4" s="1"/>
  <c r="HV10" i="4" s="1"/>
  <c r="HW10" i="4" s="1"/>
  <c r="HX10" i="4" s="1"/>
  <c r="HY10" i="4" s="1"/>
  <c r="HZ10" i="4" s="1"/>
  <c r="IA10" i="4" s="1"/>
  <c r="IB10" i="4" s="1"/>
  <c r="IC10" i="4" s="1"/>
  <c r="ID10" i="4" s="1"/>
  <c r="IE10" i="4" s="1"/>
  <c r="IF10" i="4" s="1"/>
  <c r="IG10" i="4" s="1"/>
  <c r="IH10" i="4" s="1"/>
  <c r="II10" i="4" s="1"/>
  <c r="IJ10" i="4" s="1"/>
  <c r="IK10" i="4" s="1"/>
  <c r="IL10" i="4" s="1"/>
  <c r="IM10" i="4" s="1"/>
  <c r="IN10" i="4" s="1"/>
  <c r="IO10" i="4" s="1"/>
  <c r="IP10" i="4" s="1"/>
  <c r="IQ10" i="4" s="1"/>
  <c r="IR10" i="4" s="1"/>
  <c r="IS10" i="4" s="1"/>
  <c r="IT10" i="4" s="1"/>
  <c r="IU10" i="4" s="1"/>
  <c r="IV10" i="4" s="1"/>
  <c r="IW10" i="4" s="1"/>
  <c r="IX10" i="4" s="1"/>
  <c r="IY10" i="4" s="1"/>
  <c r="IZ10" i="4" s="1"/>
  <c r="JA10" i="4" s="1"/>
  <c r="JB10" i="4" s="1"/>
  <c r="JC10" i="4" s="1"/>
  <c r="JD10" i="4" s="1"/>
  <c r="JE10" i="4" s="1"/>
  <c r="JF10" i="4" s="1"/>
  <c r="JG10" i="4" s="1"/>
  <c r="JH10" i="4" s="1"/>
  <c r="JI10" i="4" s="1"/>
  <c r="JJ10" i="4" s="1"/>
  <c r="JK10" i="4" s="1"/>
  <c r="JL10" i="4" s="1"/>
  <c r="JM10" i="4" s="1"/>
  <c r="JN10" i="4" s="1"/>
  <c r="JO10" i="4" s="1"/>
  <c r="JP10" i="4" s="1"/>
  <c r="JQ10" i="4" s="1"/>
  <c r="JR10" i="4" s="1"/>
  <c r="JS10" i="4" s="1"/>
  <c r="JT10" i="4" s="1"/>
  <c r="JU10" i="4" s="1"/>
  <c r="D5" i="5" l="1"/>
  <c r="E3" i="5"/>
  <c r="E5" i="5" s="1"/>
  <c r="E10" i="1"/>
  <c r="D5" i="1"/>
  <c r="C5" i="1"/>
  <c r="E5" i="1" s="1"/>
  <c r="C6" i="1" l="1"/>
</calcChain>
</file>

<file path=xl/sharedStrings.xml><?xml version="1.0" encoding="utf-8"?>
<sst xmlns="http://schemas.openxmlformats.org/spreadsheetml/2006/main" count="174" uniqueCount="170">
  <si>
    <t>hour</t>
  </si>
  <si>
    <t>hours</t>
  </si>
  <si>
    <t>minutes</t>
  </si>
  <si>
    <t>seconds</t>
  </si>
  <si>
    <t>273     |  07/04/2023 08:26:40  |  2.02 ft.</t>
  </si>
  <si>
    <t>274     |  07/04/2023 08:31:40  |  2.15 ft.</t>
  </si>
  <si>
    <t>275     |  07/04/2023 08:36:40  |  2.27 ft.</t>
  </si>
  <si>
    <t>276     |  07/04/2023 08:41:40  |  2.39 ft.</t>
  </si>
  <si>
    <t>277     |  07/04/2023 08:46:40  |  2.51 ft.</t>
  </si>
  <si>
    <t>278     |  07/04/2023 08:51:40  |  2.63 ft.</t>
  </si>
  <si>
    <t>279     |  07/04/2023 08:56:40  |  2.75 ft.</t>
  </si>
  <si>
    <t>280     |  07/04/2023 09:01:40  |  2.87 ft.</t>
  </si>
  <si>
    <t>281     |  07/04/2023 09:06:40  |  2.98 ft.</t>
  </si>
  <si>
    <t>282     |  07/04/2023 09:11:40  |  3.09 ft.</t>
  </si>
  <si>
    <t>283     |  07/04/2023 09:16:40  |  3.20 ft.</t>
  </si>
  <si>
    <t>284     |  07/04/2023 09:21:40  |  3.31 ft.</t>
  </si>
  <si>
    <t>285     |  07/04/2023 09:26:40  |  3.42 ft.</t>
  </si>
  <si>
    <t>286     |  07/04/2023 09:31:40  |  3.52 ft.</t>
  </si>
  <si>
    <t>287     |  07/04/2023 09:36:40  |  3.62 ft.</t>
  </si>
  <si>
    <t>288     |  07/04/2023 09:41:40  |  3.71 ft.</t>
  </si>
  <si>
    <r>
      <t>unsigned</t>
    </r>
    <r>
      <rPr>
        <sz val="12"/>
        <color rgb="FF4E5B61"/>
        <rFont val="Menlo"/>
        <family val="2"/>
      </rPr>
      <t xml:space="preserve"> </t>
    </r>
    <r>
      <rPr>
        <sz val="12"/>
        <color rgb="FF00979D"/>
        <rFont val="Menlo"/>
        <family val="2"/>
      </rPr>
      <t>int</t>
    </r>
    <r>
      <rPr>
        <sz val="12"/>
        <color rgb="FF4E5B61"/>
        <rFont val="Menlo"/>
        <family val="2"/>
      </rPr>
      <t xml:space="preserve"> YearIndx = 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;</t>
    </r>
    <r>
      <rPr>
        <sz val="12"/>
        <color rgb="FF95A5A6"/>
        <rFont val="Menlo"/>
        <family val="2"/>
      </rPr>
      <t xml:space="preserve"> // Used to index rows in the Equilarg/Nodefactor arrays</t>
    </r>
  </si>
  <si>
    <r>
      <t>float</t>
    </r>
    <r>
      <rPr>
        <sz val="12"/>
        <color rgb="FF4E5B61"/>
        <rFont val="Menlo"/>
        <family val="2"/>
      </rPr>
      <t xml:space="preserve"> currHours = 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;</t>
    </r>
    <r>
      <rPr>
        <sz val="12"/>
        <color rgb="FF95A5A6"/>
        <rFont val="Menlo"/>
        <family val="2"/>
      </rPr>
      <t xml:space="preserve"> // Elapsed hours since start of year</t>
    </r>
  </si>
  <si>
    <r>
      <t>const</t>
    </r>
    <r>
      <rPr>
        <sz val="12"/>
        <color rgb="FF4E5B61"/>
        <rFont val="Menlo"/>
        <family val="2"/>
      </rPr>
      <t xml:space="preserve"> </t>
    </r>
    <r>
      <rPr>
        <sz val="12"/>
        <color rgb="FF00979D"/>
        <rFont val="Menlo"/>
        <family val="2"/>
      </rPr>
      <t>int</t>
    </r>
    <r>
      <rPr>
        <sz val="12"/>
        <color rgb="FF4E5B61"/>
        <rFont val="Menlo"/>
        <family val="2"/>
      </rPr>
      <t xml:space="preserve"> adjustGMT = </t>
    </r>
    <r>
      <rPr>
        <sz val="12"/>
        <color rgb="FF005C5F"/>
        <rFont val="Menlo"/>
        <family val="2"/>
      </rPr>
      <t>5</t>
    </r>
    <r>
      <rPr>
        <sz val="12"/>
        <color rgb="FF4E5B61"/>
        <rFont val="Menlo"/>
        <family val="2"/>
      </rPr>
      <t>;</t>
    </r>
    <r>
      <rPr>
        <sz val="12"/>
        <color rgb="FF95A5A6"/>
        <rFont val="Menlo"/>
        <family val="2"/>
      </rPr>
      <t xml:space="preserve"> // Time zone adjustment to get time in GMT.</t>
    </r>
  </si>
  <si>
    <t>//Make sure this is correct for the local standard time of the tide station.</t>
  </si>
  <si>
    <t>// 8 = Pacific Standard Time (America/Los_Angeles)</t>
  </si>
  <si>
    <t>/* Initialize harmonic constituent arrays. These each hold 37 values for</t>
  </si>
  <si>
    <t>the tide site that was extracted using the R scripts:</t>
  </si>
  <si>
    <t>tide_harmonics_parse.R and tide_harmonics_library_generator.R</t>
  </si>
  <si>
    <t>The values are available from NOAA's http://tidesandcurrent.noaa.gov site.</t>
  </si>
  <si>
    <t>Kappa here is referred to as 'Phase' on NOAA's site. The order of the</t>
  </si>
  <si>
    <t>constituents is shown below in the names. Unfortunately this does not match</t>
  </si>
  <si>
    <t>NOAA's order, so you will have to rearrange NOAA's values if you want to</t>
  </si>
  <si>
    <t>put new site values in here by hand.</t>
  </si>
  <si>
    <t>The Speed, Equilarg and Nodefactor arrays can all stay the same for any site.</t>
  </si>
  <si>
    <t>*/</t>
  </si>
  <si>
    <t>// Selected station: Delaware City, Delaware River, Delaware</t>
  </si>
  <si>
    <r>
      <t>char</t>
    </r>
    <r>
      <rPr>
        <sz val="12"/>
        <color rgb="FF4E5B61"/>
        <rFont val="Menlo"/>
        <family val="2"/>
      </rPr>
      <t xml:space="preserve"> stationID[] = </t>
    </r>
    <r>
      <rPr>
        <sz val="12"/>
        <color rgb="FF005C5F"/>
        <rFont val="Menlo"/>
        <family val="2"/>
      </rPr>
      <t>"Delaware City, Delaware River, Delaware"</t>
    </r>
    <r>
      <rPr>
        <sz val="12"/>
        <color rgb="FF4E5B61"/>
        <rFont val="Menlo"/>
        <family val="2"/>
      </rPr>
      <t>;</t>
    </r>
  </si>
  <si>
    <t>// Selection station ID number: 8551762</t>
  </si>
  <si>
    <r>
      <t>const</t>
    </r>
    <r>
      <rPr>
        <sz val="12"/>
        <color rgb="FF4E5B61"/>
        <rFont val="Menlo"/>
        <family val="2"/>
      </rPr>
      <t xml:space="preserve"> </t>
    </r>
    <r>
      <rPr>
        <sz val="12"/>
        <color rgb="FF00979D"/>
        <rFont val="Menlo"/>
        <family val="2"/>
      </rPr>
      <t>long</t>
    </r>
    <r>
      <rPr>
        <sz val="12"/>
        <color rgb="FF4E5B61"/>
        <rFont val="Menlo"/>
        <family val="2"/>
      </rPr>
      <t xml:space="preserve"> stationIDnumber = </t>
    </r>
    <r>
      <rPr>
        <sz val="12"/>
        <color rgb="FF005C5F"/>
        <rFont val="Menlo"/>
        <family val="2"/>
      </rPr>
      <t>8551762</t>
    </r>
    <r>
      <rPr>
        <sz val="12"/>
        <color rgb="FF4E5B61"/>
        <rFont val="Menlo"/>
        <family val="2"/>
      </rPr>
      <t>;</t>
    </r>
  </si>
  <si>
    <t xml:space="preserve">// The 'datum' printed here is the difference between mean sea level and </t>
  </si>
  <si>
    <t xml:space="preserve">// mean lower low water for the NOAA station. These two values can be </t>
  </si>
  <si>
    <t>// found for NOAA tide reference stations on the tidesandcurrents.noaa.gov</t>
  </si>
  <si>
    <t>// site under the datum page for each station.</t>
  </si>
  <si>
    <r>
      <t>const</t>
    </r>
    <r>
      <rPr>
        <sz val="12"/>
        <color rgb="FF4E5B61"/>
        <rFont val="Menlo"/>
        <family val="2"/>
      </rPr>
      <t xml:space="preserve"> </t>
    </r>
    <r>
      <rPr>
        <sz val="12"/>
        <color rgb="FF00979D"/>
        <rFont val="Menlo"/>
        <family val="2"/>
      </rPr>
      <t>float</t>
    </r>
    <r>
      <rPr>
        <sz val="12"/>
        <color rgb="FF4E5B61"/>
        <rFont val="Menlo"/>
        <family val="2"/>
      </rPr>
      <t xml:space="preserve"> Datum = </t>
    </r>
    <r>
      <rPr>
        <sz val="12"/>
        <color rgb="FF005C5F"/>
        <rFont val="Menlo"/>
        <family val="2"/>
      </rPr>
      <t>2.96</t>
    </r>
    <r>
      <rPr>
        <sz val="12"/>
        <color rgb="FF4E5B61"/>
        <rFont val="Menlo"/>
        <family val="2"/>
      </rPr>
      <t xml:space="preserve"> ;</t>
    </r>
    <r>
      <rPr>
        <sz val="12"/>
        <color rgb="FF95A5A6"/>
        <rFont val="Menlo"/>
        <family val="2"/>
      </rPr>
      <t xml:space="preserve"> // units in feet</t>
    </r>
  </si>
  <si>
    <t>// Harmonic constant names: J1, K1, K2, L2, M1, M2, M3, M4, M6, M8, N2, 2N2, O1, OO1, P1, Q1, 2Q1, R2, S1, S2, S4, S6, T2, LDA2, MU2, NU2, RHO1, MK3, 2MK3, MN4, MS4, 2SM2, MF, MSF, MM, SA, SSA</t>
  </si>
  <si>
    <t>// These names match the NOAA names, except LDA2 here is LAM2 on NOAA's site</t>
  </si>
  <si>
    <r>
      <t xml:space="preserve">typedef </t>
    </r>
    <r>
      <rPr>
        <sz val="12"/>
        <color rgb="FF00979D"/>
        <rFont val="Menlo"/>
        <family val="2"/>
      </rPr>
      <t>float</t>
    </r>
    <r>
      <rPr>
        <sz val="12"/>
        <color rgb="FF4E5B61"/>
        <rFont val="Menlo"/>
        <family val="2"/>
      </rPr>
      <t xml:space="preserve"> PROGMEM </t>
    </r>
    <r>
      <rPr>
        <sz val="12"/>
        <color rgb="FF00979D"/>
        <rFont val="Menlo"/>
        <family val="2"/>
      </rPr>
      <t>prog_float_t</t>
    </r>
    <r>
      <rPr>
        <sz val="12"/>
        <color rgb="FF4E5B61"/>
        <rFont val="Menlo"/>
        <family val="2"/>
      </rPr>
      <t>;</t>
    </r>
    <r>
      <rPr>
        <sz val="12"/>
        <color rgb="FF95A5A6"/>
        <rFont val="Menlo"/>
        <family val="2"/>
      </rPr>
      <t xml:space="preserve"> // Need to define this type before use</t>
    </r>
  </si>
  <si>
    <t>// Amp is the amplitude of each of the harmonic constituents for this site</t>
  </si>
  <si>
    <r>
      <t>const</t>
    </r>
    <r>
      <rPr>
        <sz val="12"/>
        <color rgb="FF4E5B61"/>
        <rFont val="Menlo"/>
        <family val="2"/>
      </rPr>
      <t xml:space="preserve"> </t>
    </r>
    <r>
      <rPr>
        <sz val="12"/>
        <color rgb="FF00979D"/>
        <rFont val="Menlo"/>
        <family val="2"/>
      </rPr>
      <t>prog_float_t</t>
    </r>
    <r>
      <rPr>
        <sz val="12"/>
        <color rgb="FF4E5B61"/>
        <rFont val="Menlo"/>
        <family val="2"/>
      </rPr>
      <t xml:space="preserve"> Amp[] PROGMEM = </t>
    </r>
    <r>
      <rPr>
        <sz val="12"/>
        <color rgb="FF434F54"/>
        <rFont val="Menlo"/>
        <family val="2"/>
      </rPr>
      <t>{</t>
    </r>
    <r>
      <rPr>
        <sz val="12"/>
        <color rgb="FF005C5F"/>
        <rFont val="Menlo"/>
        <family val="2"/>
      </rPr>
      <t>0.023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0.312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0.095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0.341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0.016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2.441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0.023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0.197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0.108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0.02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0.472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0.046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0.223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0.013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0.112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0.03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0.016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0.007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0.085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0.328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0.007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0.003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0.033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0.062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0.102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0.121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0.02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0.052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0.062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0.089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0.059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0.007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0.44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0.135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>;</t>
    </r>
  </si>
  <si>
    <t xml:space="preserve">// Kappa is the 'modified' or 'adapted' phase lag (Epoch) of each of the </t>
  </si>
  <si>
    <t>// harmonic constituents for this site.</t>
  </si>
  <si>
    <r>
      <t>const</t>
    </r>
    <r>
      <rPr>
        <sz val="12"/>
        <color rgb="FF4E5B61"/>
        <rFont val="Menlo"/>
        <family val="2"/>
      </rPr>
      <t xml:space="preserve"> </t>
    </r>
    <r>
      <rPr>
        <sz val="12"/>
        <color rgb="FF00979D"/>
        <rFont val="Menlo"/>
        <family val="2"/>
      </rPr>
      <t>prog_float_t</t>
    </r>
    <r>
      <rPr>
        <sz val="12"/>
        <color rgb="FF4E5B61"/>
        <rFont val="Menlo"/>
        <family val="2"/>
      </rPr>
      <t xml:space="preserve"> Kappa[] PROGMEM = </t>
    </r>
    <r>
      <rPr>
        <sz val="12"/>
        <color rgb="FF434F54"/>
        <rFont val="Menlo"/>
        <family val="2"/>
      </rPr>
      <t>{</t>
    </r>
    <r>
      <rPr>
        <sz val="12"/>
        <color rgb="FF005C5F"/>
        <rFont val="Menlo"/>
        <family val="2"/>
      </rPr>
      <t>332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247.4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149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127.7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282.3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114.1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174.2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147.4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60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68.6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99.2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122.4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226.2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215.5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246.1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236.5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199.2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258.3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191.4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148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133.1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132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155.1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118.9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228.3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91.2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239.7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237.8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197.5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127.1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189.7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322.8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144.5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31.3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>;</t>
    </r>
  </si>
  <si>
    <t>// Speed is the frequency of the constituent, denoted as little 'a' by Hicks 2006</t>
  </si>
  <si>
    <r>
      <t>const</t>
    </r>
    <r>
      <rPr>
        <sz val="12"/>
        <color rgb="FF4E5B61"/>
        <rFont val="Menlo"/>
        <family val="2"/>
      </rPr>
      <t xml:space="preserve"> </t>
    </r>
    <r>
      <rPr>
        <sz val="12"/>
        <color rgb="FF00979D"/>
        <rFont val="Menlo"/>
        <family val="2"/>
      </rPr>
      <t>prog_float_t</t>
    </r>
    <r>
      <rPr>
        <sz val="12"/>
        <color rgb="FF4E5B61"/>
        <rFont val="Menlo"/>
        <family val="2"/>
      </rPr>
      <t xml:space="preserve"> Speed[] PROGMEM = </t>
    </r>
    <r>
      <rPr>
        <sz val="12"/>
        <color rgb="FF434F54"/>
        <rFont val="Menlo"/>
        <family val="2"/>
      </rPr>
      <t>{</t>
    </r>
    <r>
      <rPr>
        <sz val="12"/>
        <color rgb="FF005C5F"/>
        <rFont val="Menlo"/>
        <family val="2"/>
      </rPr>
      <t>15.58544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15.04107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30.08214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29.52848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14.49669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28.9841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43.47616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57.96821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86.95231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115.9364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28.43973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27.89535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13.94304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16.1391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14.95893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13.39866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12.85429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30.04107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60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90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29.95893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29.45563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27.96821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28.51258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13.47151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44.02517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42.92714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57.42383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58.9841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31.0159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1.098033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1.015896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0.5443747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0.0410686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0.0821373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>;</t>
    </r>
  </si>
  <si>
    <r>
      <t>const</t>
    </r>
    <r>
      <rPr>
        <sz val="12"/>
        <color rgb="FF4E5B61"/>
        <rFont val="Menlo"/>
        <family val="2"/>
      </rPr>
      <t xml:space="preserve"> </t>
    </r>
    <r>
      <rPr>
        <sz val="12"/>
        <color rgb="FF00979D"/>
        <rFont val="Menlo"/>
        <family val="2"/>
      </rPr>
      <t>prog_float_t</t>
    </r>
    <r>
      <rPr>
        <sz val="12"/>
        <color rgb="FF4E5B61"/>
        <rFont val="Menlo"/>
        <family val="2"/>
      </rPr>
      <t xml:space="preserve"> </t>
    </r>
    <r>
      <rPr>
        <sz val="12"/>
        <color rgb="FFD35400"/>
        <rFont val="Menlo"/>
        <family val="2"/>
      </rPr>
      <t>Equilarg</t>
    </r>
    <r>
      <rPr>
        <sz val="12"/>
        <color rgb="FF4E5B61"/>
        <rFont val="Menlo"/>
        <family val="2"/>
      </rPr>
      <t>[</t>
    </r>
    <r>
      <rPr>
        <sz val="12"/>
        <color rgb="FF005C5F"/>
        <rFont val="Menlo"/>
        <family val="2"/>
      </rPr>
      <t>10</t>
    </r>
    <r>
      <rPr>
        <sz val="12"/>
        <color rgb="FF4E5B61"/>
        <rFont val="Menlo"/>
        <family val="2"/>
      </rPr>
      <t>][</t>
    </r>
    <r>
      <rPr>
        <sz val="12"/>
        <color rgb="FF005C5F"/>
        <rFont val="Menlo"/>
        <family val="2"/>
      </rPr>
      <t>37</t>
    </r>
    <r>
      <rPr>
        <sz val="12"/>
        <color rgb="FF4E5B61"/>
        <rFont val="Menlo"/>
        <family val="2"/>
      </rPr>
      <t xml:space="preserve">] PROGMEM = </t>
    </r>
    <r>
      <rPr>
        <sz val="12"/>
        <color rgb="FF434F54"/>
        <rFont val="Menlo"/>
        <family val="2"/>
      </rPr>
      <t>{</t>
    </r>
    <r>
      <rPr>
        <sz val="12"/>
        <color rgb="FF4E5B61"/>
        <rFont val="Menlo"/>
        <family val="2"/>
      </rPr>
      <t xml:space="preserve"> </t>
    </r>
  </si>
  <si>
    <r>
      <t>{</t>
    </r>
    <r>
      <rPr>
        <sz val="12"/>
        <color rgb="FF005C5F"/>
        <rFont val="Menlo"/>
        <family val="2"/>
      </rPr>
      <t>76.92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1.58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183.41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39.83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314.62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126.83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10.24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253.65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20.48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147.31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47.32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327.82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129.41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45.42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349.63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49.91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330.4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177.1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180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2.9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98.47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255.68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335.19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337.77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128.41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252.07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174.15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126.83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233.17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233.17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79.5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280.37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200.73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>,</t>
    </r>
  </si>
  <si>
    <r>
      <t>{</t>
    </r>
    <r>
      <rPr>
        <sz val="12"/>
        <color rgb="FF005C5F"/>
        <rFont val="Menlo"/>
        <family val="2"/>
      </rPr>
      <t>165.67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1.37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182.52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211.35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206.58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227.47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341.21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94.94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322.41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189.88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59.24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251.02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230.02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304.87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349.87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61.8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253.57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176.84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180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3.16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9.64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97.08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265.3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267.86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228.84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93.57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286.71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227.47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132.53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307.42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132.53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168.23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280.13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200.25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>,</t>
    </r>
  </si>
  <si>
    <r>
      <t>{</t>
    </r>
    <r>
      <rPr>
        <sz val="12"/>
        <color rgb="FF005C5F"/>
        <rFont val="Menlo"/>
        <family val="2"/>
      </rPr>
      <t>269.75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3.07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185.62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17.26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90.25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303.97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275.96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247.95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191.92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135.9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33.96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123.94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304.24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235.22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349.13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34.23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124.21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177.57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180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2.43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267.98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249.95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159.97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160.24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307.04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244.88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337.93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303.97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56.03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235.49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56.03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270.01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280.87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201.75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>,</t>
    </r>
  </si>
  <si>
    <r>
      <t>{</t>
    </r>
    <r>
      <rPr>
        <sz val="12"/>
        <color rgb="FF005C5F"/>
        <rFont val="Menlo"/>
        <family val="2"/>
      </rPr>
      <t>0.7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4.49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188.41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224.35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24.63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45.09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247.63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90.18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135.26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180.35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46.35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47.61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43.13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140.79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349.36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44.39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45.65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177.32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180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2.68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179.62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91.82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90.56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88.6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49.58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85.68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91.44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45.09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314.91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138.83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314.91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358.74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280.64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201.27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>,</t>
    </r>
  </si>
  <si>
    <r>
      <t>{</t>
    </r>
    <r>
      <rPr>
        <sz val="12"/>
        <color rgb="FF005C5F"/>
        <rFont val="Menlo"/>
        <family val="2"/>
      </rPr>
      <t>92.29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6.43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192.41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74.18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317.02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146.39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219.58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292.78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79.17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225.56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58.93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331.47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141.56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48.09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349.6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54.1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326.64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177.06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180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2.94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91.44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293.87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21.33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16.51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152.82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286.35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205.32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146.39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213.61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43.26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213.61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87.46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280.4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200.79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>,</t>
    </r>
  </si>
  <si>
    <r>
      <t>{</t>
    </r>
    <r>
      <rPr>
        <sz val="12"/>
        <color rgb="FF005C5F"/>
        <rFont val="Menlo"/>
        <family val="2"/>
      </rPr>
      <t>184.25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8.66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197.15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246.07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213.12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247.82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191.73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135.64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23.46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271.27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71.64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255.45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239.75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316.39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349.84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63.57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247.38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176.8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180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3.2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3.4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136.06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312.24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304.17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256.48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126.97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319.45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247.82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112.18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308.32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112.18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176.18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280.16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200.32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>,</t>
    </r>
  </si>
  <si>
    <r>
      <t>{</t>
    </r>
    <r>
      <rPr>
        <sz val="12"/>
        <color rgb="FF005C5F"/>
        <rFont val="Menlo"/>
        <family val="2"/>
      </rPr>
      <t>290.4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204.13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41.02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96.21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324.92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127.37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289.83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254.75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219.66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46.94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128.97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312.48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252.38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349.1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34.51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116.54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177.53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180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2.47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262.34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289.52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207.49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195.06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336.91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277.83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11.86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324.92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35.08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239.95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35.08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277.97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280.9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201.81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>,</t>
    </r>
  </si>
  <si>
    <r>
      <t>{</t>
    </r>
    <r>
      <rPr>
        <sz val="12"/>
        <color rgb="FF005C5F"/>
        <rFont val="Menlo"/>
        <family val="2"/>
      </rPr>
      <t>22.4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14.26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208.93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250.96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25.28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66.36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99.53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132.71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199.07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265.43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59.66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52.97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50.65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160.77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349.33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43.96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37.26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177.28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180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2.72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174.3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131.72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138.41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122.7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80.62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118.45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126.02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66.36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293.64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145.06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293.64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6.69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280.67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201.33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>,</t>
    </r>
  </si>
  <si>
    <r>
      <t>{</t>
    </r>
    <r>
      <rPr>
        <sz val="12"/>
        <color rgb="FF005C5F"/>
        <rFont val="Menlo"/>
        <family val="2"/>
      </rPr>
      <t>114.06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16.25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213.08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101.09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323.67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167.68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71.52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335.37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143.05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310.73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72.27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336.85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149.03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68.26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349.57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53.62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318.2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177.02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180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2.98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86.15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333.8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69.21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50.56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183.94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319.11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239.95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167.68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192.32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49.61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192.32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95.42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280.43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200.85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>,</t>
    </r>
  </si>
  <si>
    <r>
      <t>{</t>
    </r>
    <r>
      <rPr>
        <sz val="12"/>
        <color rgb="FF005C5F"/>
        <rFont val="Menlo"/>
        <family val="2"/>
      </rPr>
      <t>205.14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17.78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216.09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279.46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220.94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268.83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43.24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177.66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86.49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355.32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84.69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260.55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247.83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334.17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349.81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63.69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239.55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176.77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180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3.23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357.82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175.7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359.84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338.83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286.61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159.88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353.52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268.83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91.17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313.17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91.17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184.14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280.19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200.38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 xml:space="preserve"> </t>
    </r>
  </si>
  <si>
    <r>
      <t>}</t>
    </r>
    <r>
      <rPr>
        <sz val="12"/>
        <color rgb="FF4E5B61"/>
        <rFont val="Menlo"/>
        <family val="2"/>
      </rPr>
      <t>;</t>
    </r>
  </si>
  <si>
    <r>
      <t>const</t>
    </r>
    <r>
      <rPr>
        <sz val="12"/>
        <color rgb="FF4E5B61"/>
        <rFont val="Menlo"/>
        <family val="2"/>
      </rPr>
      <t xml:space="preserve"> </t>
    </r>
    <r>
      <rPr>
        <sz val="12"/>
        <color rgb="FF00979D"/>
        <rFont val="Menlo"/>
        <family val="2"/>
      </rPr>
      <t>prog_float_t</t>
    </r>
    <r>
      <rPr>
        <sz val="12"/>
        <color rgb="FF4E5B61"/>
        <rFont val="Menlo"/>
        <family val="2"/>
      </rPr>
      <t xml:space="preserve"> </t>
    </r>
    <r>
      <rPr>
        <sz val="12"/>
        <color rgb="FFD35400"/>
        <rFont val="Menlo"/>
        <family val="2"/>
      </rPr>
      <t>Nodefactor</t>
    </r>
    <r>
      <rPr>
        <sz val="12"/>
        <color rgb="FF4E5B61"/>
        <rFont val="Menlo"/>
        <family val="2"/>
      </rPr>
      <t>[</t>
    </r>
    <r>
      <rPr>
        <sz val="12"/>
        <color rgb="FF005C5F"/>
        <rFont val="Menlo"/>
        <family val="2"/>
      </rPr>
      <t>10</t>
    </r>
    <r>
      <rPr>
        <sz val="12"/>
        <color rgb="FF4E5B61"/>
        <rFont val="Menlo"/>
        <family val="2"/>
      </rPr>
      <t>][</t>
    </r>
    <r>
      <rPr>
        <sz val="12"/>
        <color rgb="FF005C5F"/>
        <rFont val="Menlo"/>
        <family val="2"/>
      </rPr>
      <t>37</t>
    </r>
    <r>
      <rPr>
        <sz val="12"/>
        <color rgb="FF4E5B61"/>
        <rFont val="Menlo"/>
        <family val="2"/>
      </rPr>
      <t xml:space="preserve">] PROGMEM = </t>
    </r>
    <r>
      <rPr>
        <sz val="12"/>
        <color rgb="FF434F54"/>
        <rFont val="Menlo"/>
        <family val="2"/>
      </rPr>
      <t>{</t>
    </r>
    <r>
      <rPr>
        <sz val="12"/>
        <color rgb="FF4E5B61"/>
        <rFont val="Menlo"/>
        <family val="2"/>
      </rPr>
      <t xml:space="preserve"> </t>
    </r>
  </si>
  <si>
    <r>
      <t>{</t>
    </r>
    <r>
      <rPr>
        <sz val="12"/>
        <color rgb="FF005C5F"/>
        <rFont val="Menlo"/>
        <family val="2"/>
      </rPr>
      <t>0.9761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0.9782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0.9272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0.9582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1.6115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1.0117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1.0176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1.0235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1.0354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1.0475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1.0117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1.0117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0.9643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0.8745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0.9643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0.9643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1.0117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1.0117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1.0117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0.9643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0.9897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1.0012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1.0235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1.0117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1.0117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0.9188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1.0117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1.039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>,</t>
    </r>
  </si>
  <si>
    <r>
      <t>{</t>
    </r>
    <r>
      <rPr>
        <sz val="12"/>
        <color rgb="FF005C5F"/>
        <rFont val="Menlo"/>
        <family val="2"/>
      </rPr>
      <t>1.0336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1.0176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1.0225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0.7337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1.9813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0.9992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0.9989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0.9985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0.9977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0.9969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0.9992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0.9992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1.0279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1.0859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1.0279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1.0279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0.9992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0.9992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0.9992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1.0279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1.0168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1.016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0.9985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0.9992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0.9992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1.0571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0.9992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0.9955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>,</t>
    </r>
  </si>
  <si>
    <r>
      <t>{</t>
    </r>
    <r>
      <rPr>
        <sz val="12"/>
        <color rgb="FF005C5F"/>
        <rFont val="Menlo"/>
        <family val="2"/>
      </rPr>
      <t>1.0836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1.0529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1.1201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1.0649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1.5936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0.987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0.9805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0.9741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0.9614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0.9489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0.987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0.987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1.085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1.309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1.085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1.085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0.987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0.987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0.987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1.085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1.0392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1.0257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0.9741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0.987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0.987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1.1924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0.987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0.953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>,</t>
    </r>
  </si>
  <si>
    <r>
      <t>{</t>
    </r>
    <r>
      <rPr>
        <sz val="12"/>
        <color rgb="FF005C5F"/>
        <rFont val="Menlo"/>
        <family val="2"/>
      </rPr>
      <t>1.1226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1.0812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1.2075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1.3148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1.0585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0.9763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0.9646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0.9531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0.9305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0.9084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0.9763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0.9763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1.131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1.5151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1.131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1.131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0.9763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0.9763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0.9763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1.131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1.0555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1.0305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0.9531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0.9763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0.9763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1.3097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0.9763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0.9161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>,</t>
    </r>
  </si>
  <si>
    <r>
      <t>{</t>
    </r>
    <r>
      <rPr>
        <sz val="12"/>
        <color rgb="FF005C5F"/>
        <rFont val="Menlo"/>
        <family val="2"/>
      </rPr>
      <t>1.1492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1.1009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1.2736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1.0393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1.7582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0.9683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0.9528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0.9376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0.9079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0.8791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0.9683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0.9683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1.1631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1.6753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1.1631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1.1631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0.9683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0.9683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0.9683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1.1631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1.066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1.0322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0.9376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0.9683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0.9683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1.3967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0.9683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0.8888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>,</t>
    </r>
  </si>
  <si>
    <r>
      <t>{</t>
    </r>
    <r>
      <rPr>
        <sz val="12"/>
        <color rgb="FF005C5F"/>
        <rFont val="Menlo"/>
        <family val="2"/>
      </rPr>
      <t>1.163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1.1112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1.3104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0.5914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2.2831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0.9639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0.9464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0.9291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0.8956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0.8633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0.9639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0.9639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1.1801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1.7658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1.1801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1.1801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0.9639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0.9639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0.9639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1.1801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1.0711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1.0324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0.9291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0.9639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0.9639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1.4444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0.9639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0.8738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>,</t>
    </r>
  </si>
  <si>
    <r>
      <t>{</t>
    </r>
    <r>
      <rPr>
        <sz val="12"/>
        <color rgb="FF005C5F"/>
        <rFont val="Menlo"/>
        <family val="2"/>
      </rPr>
      <t>1.164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1.112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1.3131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1.0008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1.8466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0.9636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0.9459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0.9285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0.8947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0.8621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0.9636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0.9636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1.1814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1.7726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1.1814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1.1814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0.9636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0.9636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0.9636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1.1814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1.0715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1.0324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0.9285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0.9636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0.9636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1.4479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0.9636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0.8727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>,</t>
    </r>
  </si>
  <si>
    <r>
      <t>{</t>
    </r>
    <r>
      <rPr>
        <sz val="12"/>
        <color rgb="FF005C5F"/>
        <rFont val="Menlo"/>
        <family val="2"/>
      </rPr>
      <t>1.1522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1.1031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1.2815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1.3288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1.0994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0.9674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0.9515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0.9358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0.9052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0.8757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0.9674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0.9674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1.1668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1.6946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1.1668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1.1668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0.9674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0.9674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0.9674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1.1668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1.0671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1.0323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0.9358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0.9674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0.9674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1.4069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0.9674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0.8856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>,</t>
    </r>
  </si>
  <si>
    <r>
      <t>{</t>
    </r>
    <r>
      <rPr>
        <sz val="12"/>
        <color rgb="FF005C5F"/>
        <rFont val="Menlo"/>
        <family val="2"/>
      </rPr>
      <t>1.1276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1.0849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1.2196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1.091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1.6268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0.9748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0.9625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0.9502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0.9263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0.903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0.9748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0.9748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1.137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1.544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1.137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1.137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0.9748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0.9748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0.9748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1.137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1.0576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1.0309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0.9502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0.9748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0.9748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1.3257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0.9748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0.9111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>,</t>
    </r>
  </si>
  <si>
    <r>
      <t>{</t>
    </r>
    <r>
      <rPr>
        <sz val="12"/>
        <color rgb="FF005C5F"/>
        <rFont val="Menlo"/>
        <family val="2"/>
      </rPr>
      <t>1.0904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1.0578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1.1347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0.6859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2.1026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0.9852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0.9779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0.9705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0.9561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0.942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0.9852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0.9852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1.093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1.3431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1.093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1.093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0.9852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0.9852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0.9852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1.093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1.0422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1.0267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0.9705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0.9852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0.9852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1.2123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0.9852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0.9468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 xml:space="preserve"> </t>
    </r>
  </si>
  <si>
    <t>// Define unix time values for the start of each year.</t>
  </si>
  <si>
    <t>// 2019 2020 2021 2022 2023 2024 2025 2026 2027 2028</t>
  </si>
  <si>
    <r>
      <t>const</t>
    </r>
    <r>
      <rPr>
        <sz val="12"/>
        <color rgb="FF4E5B61"/>
        <rFont val="Menlo"/>
        <family val="2"/>
      </rPr>
      <t xml:space="preserve"> </t>
    </r>
    <r>
      <rPr>
        <sz val="12"/>
        <color rgb="FF00979D"/>
        <rFont val="Menlo"/>
        <family val="2"/>
      </rPr>
      <t>unsigned</t>
    </r>
    <r>
      <rPr>
        <sz val="12"/>
        <color rgb="FF4E5B61"/>
        <rFont val="Menlo"/>
        <family val="2"/>
      </rPr>
      <t xml:space="preserve"> </t>
    </r>
    <r>
      <rPr>
        <sz val="12"/>
        <color rgb="FF00979D"/>
        <rFont val="Menlo"/>
        <family val="2"/>
      </rPr>
      <t>long</t>
    </r>
    <r>
      <rPr>
        <sz val="12"/>
        <color rgb="FF4E5B61"/>
        <rFont val="Menlo"/>
        <family val="2"/>
      </rPr>
      <t xml:space="preserve"> startSecs[] PROGMEM = </t>
    </r>
    <r>
      <rPr>
        <sz val="12"/>
        <color rgb="FF434F54"/>
        <rFont val="Menlo"/>
        <family val="2"/>
      </rPr>
      <t>{</t>
    </r>
    <r>
      <rPr>
        <sz val="12"/>
        <color rgb="FF005C5F"/>
        <rFont val="Menlo"/>
        <family val="2"/>
      </rPr>
      <t>1546300800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1577836800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1609459200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1640995200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1672531200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1704067200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1735689600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1767225600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1798761600</t>
    </r>
    <r>
      <rPr>
        <sz val="12"/>
        <color rgb="FF4E5B61"/>
        <rFont val="Menlo"/>
        <family val="2"/>
      </rPr>
      <t>,</t>
    </r>
    <r>
      <rPr>
        <sz val="12"/>
        <color rgb="FF005C5F"/>
        <rFont val="Menlo"/>
        <family val="2"/>
      </rPr>
      <t>1830297600</t>
    </r>
    <r>
      <rPr>
        <sz val="12"/>
        <color rgb="FF434F54"/>
        <rFont val="Menlo"/>
        <family val="2"/>
      </rPr>
      <t>}</t>
    </r>
    <r>
      <rPr>
        <sz val="12"/>
        <color rgb="FF4E5B61"/>
        <rFont val="Menlo"/>
        <family val="2"/>
      </rPr>
      <t>;</t>
    </r>
  </si>
  <si>
    <t>// 1st year of data in the Equilarg/Nodefactor/startSecs arrays.</t>
  </si>
  <si>
    <r>
      <t>const</t>
    </r>
    <r>
      <rPr>
        <sz val="12"/>
        <color rgb="FF4E5B61"/>
        <rFont val="Menlo"/>
        <family val="2"/>
      </rPr>
      <t xml:space="preserve"> </t>
    </r>
    <r>
      <rPr>
        <sz val="12"/>
        <color rgb="FF00979D"/>
        <rFont val="Menlo"/>
        <family val="2"/>
      </rPr>
      <t>unsigned</t>
    </r>
    <r>
      <rPr>
        <sz val="12"/>
        <color rgb="FF4E5B61"/>
        <rFont val="Menlo"/>
        <family val="2"/>
      </rPr>
      <t xml:space="preserve"> </t>
    </r>
    <r>
      <rPr>
        <sz val="12"/>
        <color rgb="FF00979D"/>
        <rFont val="Menlo"/>
        <family val="2"/>
      </rPr>
      <t>int</t>
    </r>
    <r>
      <rPr>
        <sz val="12"/>
        <color rgb="FF4E5B61"/>
        <rFont val="Menlo"/>
        <family val="2"/>
      </rPr>
      <t xml:space="preserve"> startYear = </t>
    </r>
    <r>
      <rPr>
        <sz val="12"/>
        <color rgb="FF005C5F"/>
        <rFont val="Menlo"/>
        <family val="2"/>
      </rPr>
      <t>2019</t>
    </r>
    <r>
      <rPr>
        <sz val="12"/>
        <color rgb="FF4E5B61"/>
        <rFont val="Menlo"/>
        <family val="2"/>
      </rPr>
      <t>;</t>
    </r>
  </si>
  <si>
    <t>//------------------------------------------------------------------</t>
  </si>
  <si>
    <t>// Define some variables that will hold extract values from the arrays above</t>
  </si>
  <si>
    <r>
      <t>float</t>
    </r>
    <r>
      <rPr>
        <sz val="12"/>
        <color rgb="FF4E5B61"/>
        <rFont val="Menlo"/>
        <family val="2"/>
      </rPr>
      <t xml:space="preserve"> currAmp, currSpeed, currNodefactor, currEquilarg, currKappa, tideHeight;</t>
    </r>
  </si>
  <si>
    <t>// Constructor function, doesn't do anything special</t>
  </si>
  <si>
    <r>
      <t>TideCalc::</t>
    </r>
    <r>
      <rPr>
        <sz val="12"/>
        <color rgb="FFD35400"/>
        <rFont val="Menlo"/>
        <family val="2"/>
      </rPr>
      <t>TideCalc</t>
    </r>
    <r>
      <rPr>
        <sz val="12"/>
        <color rgb="FF434F54"/>
        <rFont val="Menlo"/>
        <family val="2"/>
      </rPr>
      <t>(</t>
    </r>
    <r>
      <rPr>
        <sz val="12"/>
        <color rgb="FF00979D"/>
        <rFont val="Menlo"/>
        <family val="2"/>
      </rPr>
      <t>void</t>
    </r>
    <r>
      <rPr>
        <sz val="12"/>
        <color rgb="FF434F54"/>
        <rFont val="Menlo"/>
        <family val="2"/>
      </rPr>
      <t>){}</t>
    </r>
  </si>
  <si>
    <t>// Return tide station name</t>
  </si>
  <si>
    <r>
      <t>char*</t>
    </r>
    <r>
      <rPr>
        <sz val="12"/>
        <color rgb="FF4E5B61"/>
        <rFont val="Menlo"/>
        <family val="2"/>
      </rPr>
      <t xml:space="preserve"> TideCalc::</t>
    </r>
    <r>
      <rPr>
        <sz val="12"/>
        <color rgb="FFD35400"/>
        <rFont val="Menlo"/>
        <family val="2"/>
      </rPr>
      <t>returnStationID</t>
    </r>
    <r>
      <rPr>
        <sz val="12"/>
        <color rgb="FF434F54"/>
        <rFont val="Menlo"/>
        <family val="2"/>
      </rPr>
      <t>(</t>
    </r>
    <r>
      <rPr>
        <sz val="12"/>
        <color rgb="FF00979D"/>
        <rFont val="Menlo"/>
        <family val="2"/>
      </rPr>
      <t>void</t>
    </r>
    <r>
      <rPr>
        <sz val="12"/>
        <color rgb="FF434F54"/>
        <rFont val="Menlo"/>
        <family val="2"/>
      </rPr>
      <t>){</t>
    </r>
  </si>
  <si>
    <r>
      <t>return</t>
    </r>
    <r>
      <rPr>
        <sz val="12"/>
        <color rgb="FF4E5B61"/>
        <rFont val="Menlo"/>
        <family val="2"/>
      </rPr>
      <t xml:space="preserve"> stationID;</t>
    </r>
  </si>
  <si>
    <t>}</t>
  </si>
  <si>
    <t>// Return NOAA tide station ID number</t>
  </si>
  <si>
    <r>
      <t>long</t>
    </r>
    <r>
      <rPr>
        <sz val="12"/>
        <color rgb="FF4E5B61"/>
        <rFont val="Menlo"/>
        <family val="2"/>
      </rPr>
      <t xml:space="preserve"> TideCalc::</t>
    </r>
    <r>
      <rPr>
        <sz val="12"/>
        <color rgb="FFD35400"/>
        <rFont val="Menlo"/>
        <family val="2"/>
      </rPr>
      <t>returnStationIDnumber</t>
    </r>
    <r>
      <rPr>
        <sz val="12"/>
        <color rgb="FF434F54"/>
        <rFont val="Menlo"/>
        <family val="2"/>
      </rPr>
      <t>(</t>
    </r>
    <r>
      <rPr>
        <sz val="12"/>
        <color rgb="FF00979D"/>
        <rFont val="Menlo"/>
        <family val="2"/>
      </rPr>
      <t>void</t>
    </r>
    <r>
      <rPr>
        <sz val="12"/>
        <color rgb="FF434F54"/>
        <rFont val="Menlo"/>
        <family val="2"/>
      </rPr>
      <t>){</t>
    </r>
  </si>
  <si>
    <r>
      <t>return</t>
    </r>
    <r>
      <rPr>
        <sz val="12"/>
        <color rgb="FF4E5B61"/>
        <rFont val="Menlo"/>
        <family val="2"/>
      </rPr>
      <t xml:space="preserve"> stationIDnumber;</t>
    </r>
  </si>
  <si>
    <t>// currentTide calculation function, takes a DateTime object from real time clock</t>
  </si>
  <si>
    <r>
      <t>float</t>
    </r>
    <r>
      <rPr>
        <sz val="12"/>
        <color rgb="FF4E5B61"/>
        <rFont val="Menlo"/>
        <family val="2"/>
      </rPr>
      <t xml:space="preserve"> TideCalc::</t>
    </r>
    <r>
      <rPr>
        <sz val="12"/>
        <color rgb="FFD35400"/>
        <rFont val="Menlo"/>
        <family val="2"/>
      </rPr>
      <t>currentTide</t>
    </r>
    <r>
      <rPr>
        <sz val="12"/>
        <color rgb="FF434F54"/>
        <rFont val="Menlo"/>
        <family val="2"/>
      </rPr>
      <t>(</t>
    </r>
    <r>
      <rPr>
        <sz val="12"/>
        <color rgb="FF4E5B61"/>
        <rFont val="Menlo"/>
        <family val="2"/>
      </rPr>
      <t xml:space="preserve">DateTime </t>
    </r>
    <r>
      <rPr>
        <sz val="12"/>
        <color rgb="FF434F54"/>
        <rFont val="Menlo"/>
        <family val="2"/>
      </rPr>
      <t>now)</t>
    </r>
    <r>
      <rPr>
        <sz val="12"/>
        <color rgb="FF4E5B61"/>
        <rFont val="Menlo"/>
        <family val="2"/>
      </rPr>
      <t xml:space="preserve"> </t>
    </r>
    <r>
      <rPr>
        <sz val="12"/>
        <color rgb="FF434F54"/>
        <rFont val="Menlo"/>
        <family val="2"/>
      </rPr>
      <t>{</t>
    </r>
  </si>
  <si>
    <t>// Calculate difference between current year and starting year.</t>
  </si>
  <si>
    <r>
      <t xml:space="preserve">YearIndx = </t>
    </r>
    <r>
      <rPr>
        <sz val="12"/>
        <color rgb="FFD35400"/>
        <rFont val="Menlo"/>
        <family val="2"/>
      </rPr>
      <t>now</t>
    </r>
    <r>
      <rPr>
        <sz val="12"/>
        <color rgb="FF4E5B61"/>
        <rFont val="Menlo"/>
        <family val="2"/>
      </rPr>
      <t>.</t>
    </r>
    <r>
      <rPr>
        <sz val="12"/>
        <color rgb="FFD35400"/>
        <rFont val="Menlo"/>
        <family val="2"/>
      </rPr>
      <t>year</t>
    </r>
    <r>
      <rPr>
        <sz val="12"/>
        <color rgb="FF434F54"/>
        <rFont val="Menlo"/>
        <family val="2"/>
      </rPr>
      <t>()</t>
    </r>
    <r>
      <rPr>
        <sz val="12"/>
        <color rgb="FF4E5B61"/>
        <rFont val="Menlo"/>
        <family val="2"/>
      </rPr>
      <t xml:space="preserve"> - startYear;</t>
    </r>
  </si>
  <si>
    <t>// Calculate hours since start of current year. Hours = seconds / 3600</t>
  </si>
  <si>
    <r>
      <t xml:space="preserve">currHours = </t>
    </r>
    <r>
      <rPr>
        <sz val="12"/>
        <color rgb="FF434F54"/>
        <rFont val="Menlo"/>
        <family val="2"/>
      </rPr>
      <t>(</t>
    </r>
    <r>
      <rPr>
        <sz val="12"/>
        <color rgb="FFD35400"/>
        <rFont val="Menlo"/>
        <family val="2"/>
      </rPr>
      <t>now</t>
    </r>
    <r>
      <rPr>
        <sz val="12"/>
        <color rgb="FF4E5B61"/>
        <rFont val="Menlo"/>
        <family val="2"/>
      </rPr>
      <t>.</t>
    </r>
    <r>
      <rPr>
        <sz val="12"/>
        <color rgb="FFD35400"/>
        <rFont val="Menlo"/>
        <family val="2"/>
      </rPr>
      <t>unixtime</t>
    </r>
    <r>
      <rPr>
        <sz val="12"/>
        <color rgb="FF434F54"/>
        <rFont val="Menlo"/>
        <family val="2"/>
      </rPr>
      <t>()</t>
    </r>
    <r>
      <rPr>
        <sz val="12"/>
        <color rgb="FF4E5B61"/>
        <rFont val="Menlo"/>
        <family val="2"/>
      </rPr>
      <t xml:space="preserve"> - </t>
    </r>
    <r>
      <rPr>
        <sz val="12"/>
        <color rgb="FFD35400"/>
        <rFont val="Menlo"/>
        <family val="2"/>
      </rPr>
      <t>pgm_read_dword_near</t>
    </r>
    <r>
      <rPr>
        <sz val="12"/>
        <color rgb="FF434F54"/>
        <rFont val="Menlo"/>
        <family val="2"/>
      </rPr>
      <t>(</t>
    </r>
    <r>
      <rPr>
        <sz val="12"/>
        <color rgb="FF4E5B61"/>
        <rFont val="Menlo"/>
        <family val="2"/>
      </rPr>
      <t>&amp;</t>
    </r>
    <r>
      <rPr>
        <sz val="12"/>
        <color rgb="FFD35400"/>
        <rFont val="Menlo"/>
        <family val="2"/>
      </rPr>
      <t>startSecs</t>
    </r>
    <r>
      <rPr>
        <sz val="12"/>
        <color rgb="FF4E5B61"/>
        <rFont val="Menlo"/>
        <family val="2"/>
      </rPr>
      <t>[YearIndx]</t>
    </r>
    <r>
      <rPr>
        <sz val="12"/>
        <color rgb="FF434F54"/>
        <rFont val="Menlo"/>
        <family val="2"/>
      </rPr>
      <t>))</t>
    </r>
    <r>
      <rPr>
        <sz val="12"/>
        <color rgb="FF4E5B61"/>
        <rFont val="Menlo"/>
        <family val="2"/>
      </rPr>
      <t xml:space="preserve"> / </t>
    </r>
    <r>
      <rPr>
        <sz val="12"/>
        <color rgb="FF00979D"/>
        <rFont val="Menlo"/>
        <family val="2"/>
      </rPr>
      <t>float</t>
    </r>
    <r>
      <rPr>
        <sz val="12"/>
        <color rgb="FF434F54"/>
        <rFont val="Menlo"/>
        <family val="2"/>
      </rPr>
      <t>(</t>
    </r>
    <r>
      <rPr>
        <sz val="12"/>
        <color rgb="FF005C5F"/>
        <rFont val="Menlo"/>
        <family val="2"/>
      </rPr>
      <t>3600</t>
    </r>
    <r>
      <rPr>
        <sz val="12"/>
        <color rgb="FF434F54"/>
        <rFont val="Menlo"/>
        <family val="2"/>
      </rPr>
      <t>)</t>
    </r>
    <r>
      <rPr>
        <sz val="12"/>
        <color rgb="FF4E5B61"/>
        <rFont val="Menlo"/>
        <family val="2"/>
      </rPr>
      <t>;</t>
    </r>
  </si>
  <si>
    <t>// Shift currHours to Greenwich Mean Time</t>
  </si>
  <si>
    <t>currHours = currHours + adjustGMT;</t>
  </si>
  <si>
    <t>// *****************Calculate current tide height*************</t>
  </si>
  <si>
    <r>
      <t>tideHeight = Datum;</t>
    </r>
    <r>
      <rPr>
        <sz val="12"/>
        <color rgb="FF95A5A6"/>
        <rFont val="Menlo"/>
        <family val="2"/>
      </rPr>
      <t xml:space="preserve"> // initialize results variable, units of feet.</t>
    </r>
  </si>
  <si>
    <r>
      <t>for</t>
    </r>
    <r>
      <rPr>
        <sz val="12"/>
        <color rgb="FF4E5B61"/>
        <rFont val="Menlo"/>
        <family val="2"/>
      </rPr>
      <t xml:space="preserve"> </t>
    </r>
    <r>
      <rPr>
        <sz val="12"/>
        <color rgb="FF434F54"/>
        <rFont val="Menlo"/>
        <family val="2"/>
      </rPr>
      <t>(</t>
    </r>
    <r>
      <rPr>
        <sz val="12"/>
        <color rgb="FF00979D"/>
        <rFont val="Menlo"/>
        <family val="2"/>
      </rPr>
      <t>int</t>
    </r>
    <r>
      <rPr>
        <sz val="12"/>
        <color rgb="FF4E5B61"/>
        <rFont val="Menlo"/>
        <family val="2"/>
      </rPr>
      <t xml:space="preserve"> harms = </t>
    </r>
    <r>
      <rPr>
        <sz val="12"/>
        <color rgb="FF005C5F"/>
        <rFont val="Menlo"/>
        <family val="2"/>
      </rPr>
      <t>0</t>
    </r>
    <r>
      <rPr>
        <sz val="12"/>
        <color rgb="FF4E5B61"/>
        <rFont val="Menlo"/>
        <family val="2"/>
      </rPr>
      <t xml:space="preserve">; harms &lt; </t>
    </r>
    <r>
      <rPr>
        <sz val="12"/>
        <color rgb="FF005C5F"/>
        <rFont val="Menlo"/>
        <family val="2"/>
      </rPr>
      <t>37</t>
    </r>
    <r>
      <rPr>
        <sz val="12"/>
        <color rgb="FF4E5B61"/>
        <rFont val="Menlo"/>
        <family val="2"/>
      </rPr>
      <t>; harms++</t>
    </r>
    <r>
      <rPr>
        <sz val="12"/>
        <color rgb="FF434F54"/>
        <rFont val="Menlo"/>
        <family val="2"/>
      </rPr>
      <t>)</t>
    </r>
    <r>
      <rPr>
        <sz val="12"/>
        <color rgb="FF4E5B61"/>
        <rFont val="Menlo"/>
        <family val="2"/>
      </rPr>
      <t xml:space="preserve"> </t>
    </r>
    <r>
      <rPr>
        <sz val="12"/>
        <color rgb="FF434F54"/>
        <rFont val="Menlo"/>
        <family val="2"/>
      </rPr>
      <t>{</t>
    </r>
  </si>
  <si>
    <t>// Step through each harmonic constituent, extract the relevant</t>
  </si>
  <si>
    <t>// values of Nodefactor, Amplitude, Equilibrium argument, Kappa</t>
  </si>
  <si>
    <t>// and Speed.</t>
  </si>
  <si>
    <r>
      <t xml:space="preserve">currNodefactor = </t>
    </r>
    <r>
      <rPr>
        <sz val="12"/>
        <color rgb="FFD35400"/>
        <rFont val="Menlo"/>
        <family val="2"/>
      </rPr>
      <t>pgm_read_float_near</t>
    </r>
    <r>
      <rPr>
        <sz val="12"/>
        <color rgb="FF434F54"/>
        <rFont val="Menlo"/>
        <family val="2"/>
      </rPr>
      <t>(</t>
    </r>
    <r>
      <rPr>
        <sz val="12"/>
        <color rgb="FF4E5B61"/>
        <rFont val="Menlo"/>
        <family val="2"/>
      </rPr>
      <t>&amp;</t>
    </r>
    <r>
      <rPr>
        <sz val="12"/>
        <color rgb="FFD35400"/>
        <rFont val="Menlo"/>
        <family val="2"/>
      </rPr>
      <t>Nodefactor</t>
    </r>
    <r>
      <rPr>
        <sz val="12"/>
        <color rgb="FF4E5B61"/>
        <rFont val="Menlo"/>
        <family val="2"/>
      </rPr>
      <t>[YearIndx][harms]</t>
    </r>
    <r>
      <rPr>
        <sz val="12"/>
        <color rgb="FF434F54"/>
        <rFont val="Menlo"/>
        <family val="2"/>
      </rPr>
      <t>)</t>
    </r>
    <r>
      <rPr>
        <sz val="12"/>
        <color rgb="FF4E5B61"/>
        <rFont val="Menlo"/>
        <family val="2"/>
      </rPr>
      <t>;</t>
    </r>
  </si>
  <si>
    <r>
      <t xml:space="preserve">currAmp = </t>
    </r>
    <r>
      <rPr>
        <sz val="12"/>
        <color rgb="FFD35400"/>
        <rFont val="Menlo"/>
        <family val="2"/>
      </rPr>
      <t>pgm_read_float_near</t>
    </r>
    <r>
      <rPr>
        <sz val="12"/>
        <color rgb="FF434F54"/>
        <rFont val="Menlo"/>
        <family val="2"/>
      </rPr>
      <t>(</t>
    </r>
    <r>
      <rPr>
        <sz val="12"/>
        <color rgb="FF4E5B61"/>
        <rFont val="Menlo"/>
        <family val="2"/>
      </rPr>
      <t>&amp;</t>
    </r>
    <r>
      <rPr>
        <sz val="12"/>
        <color rgb="FFD35400"/>
        <rFont val="Menlo"/>
        <family val="2"/>
      </rPr>
      <t>Amp</t>
    </r>
    <r>
      <rPr>
        <sz val="12"/>
        <color rgb="FF4E5B61"/>
        <rFont val="Menlo"/>
        <family val="2"/>
      </rPr>
      <t>[harms]</t>
    </r>
    <r>
      <rPr>
        <sz val="12"/>
        <color rgb="FF434F54"/>
        <rFont val="Menlo"/>
        <family val="2"/>
      </rPr>
      <t>)</t>
    </r>
    <r>
      <rPr>
        <sz val="12"/>
        <color rgb="FF4E5B61"/>
        <rFont val="Menlo"/>
        <family val="2"/>
      </rPr>
      <t>;</t>
    </r>
  </si>
  <si>
    <r>
      <t xml:space="preserve">currEquilarg = </t>
    </r>
    <r>
      <rPr>
        <sz val="12"/>
        <color rgb="FFD35400"/>
        <rFont val="Menlo"/>
        <family val="2"/>
      </rPr>
      <t>pgm_read_float_near</t>
    </r>
    <r>
      <rPr>
        <sz val="12"/>
        <color rgb="FF434F54"/>
        <rFont val="Menlo"/>
        <family val="2"/>
      </rPr>
      <t>(</t>
    </r>
    <r>
      <rPr>
        <sz val="12"/>
        <color rgb="FF4E5B61"/>
        <rFont val="Menlo"/>
        <family val="2"/>
      </rPr>
      <t>&amp;</t>
    </r>
    <r>
      <rPr>
        <sz val="12"/>
        <color rgb="FFD35400"/>
        <rFont val="Menlo"/>
        <family val="2"/>
      </rPr>
      <t>Equilarg</t>
    </r>
    <r>
      <rPr>
        <sz val="12"/>
        <color rgb="FF4E5B61"/>
        <rFont val="Menlo"/>
        <family val="2"/>
      </rPr>
      <t>[YearIndx][harms]</t>
    </r>
    <r>
      <rPr>
        <sz val="12"/>
        <color rgb="FF434F54"/>
        <rFont val="Menlo"/>
        <family val="2"/>
      </rPr>
      <t>)</t>
    </r>
    <r>
      <rPr>
        <sz val="12"/>
        <color rgb="FF4E5B61"/>
        <rFont val="Menlo"/>
        <family val="2"/>
      </rPr>
      <t>;</t>
    </r>
  </si>
  <si>
    <r>
      <t xml:space="preserve">currKappa = </t>
    </r>
    <r>
      <rPr>
        <sz val="12"/>
        <color rgb="FFD35400"/>
        <rFont val="Menlo"/>
        <family val="2"/>
      </rPr>
      <t>pgm_read_float_near</t>
    </r>
    <r>
      <rPr>
        <sz val="12"/>
        <color rgb="FF434F54"/>
        <rFont val="Menlo"/>
        <family val="2"/>
      </rPr>
      <t>(</t>
    </r>
    <r>
      <rPr>
        <sz val="12"/>
        <color rgb="FF4E5B61"/>
        <rFont val="Menlo"/>
        <family val="2"/>
      </rPr>
      <t>&amp;</t>
    </r>
    <r>
      <rPr>
        <sz val="12"/>
        <color rgb="FFD35400"/>
        <rFont val="Menlo"/>
        <family val="2"/>
      </rPr>
      <t>Kappa</t>
    </r>
    <r>
      <rPr>
        <sz val="12"/>
        <color rgb="FF4E5B61"/>
        <rFont val="Menlo"/>
        <family val="2"/>
      </rPr>
      <t>[harms]</t>
    </r>
    <r>
      <rPr>
        <sz val="12"/>
        <color rgb="FF434F54"/>
        <rFont val="Menlo"/>
        <family val="2"/>
      </rPr>
      <t>)</t>
    </r>
    <r>
      <rPr>
        <sz val="12"/>
        <color rgb="FF4E5B61"/>
        <rFont val="Menlo"/>
        <family val="2"/>
      </rPr>
      <t>;</t>
    </r>
  </si>
  <si>
    <r>
      <t xml:space="preserve">currSpeed = </t>
    </r>
    <r>
      <rPr>
        <sz val="12"/>
        <color rgb="FFD35400"/>
        <rFont val="Menlo"/>
        <family val="2"/>
      </rPr>
      <t>pgm_read_float_near</t>
    </r>
    <r>
      <rPr>
        <sz val="12"/>
        <color rgb="FF434F54"/>
        <rFont val="Menlo"/>
        <family val="2"/>
      </rPr>
      <t>(</t>
    </r>
    <r>
      <rPr>
        <sz val="12"/>
        <color rgb="FF4E5B61"/>
        <rFont val="Menlo"/>
        <family val="2"/>
      </rPr>
      <t>&amp;</t>
    </r>
    <r>
      <rPr>
        <sz val="12"/>
        <color rgb="FFD35400"/>
        <rFont val="Menlo"/>
        <family val="2"/>
      </rPr>
      <t>Speed</t>
    </r>
    <r>
      <rPr>
        <sz val="12"/>
        <color rgb="FF4E5B61"/>
        <rFont val="Menlo"/>
        <family val="2"/>
      </rPr>
      <t>[harms]</t>
    </r>
    <r>
      <rPr>
        <sz val="12"/>
        <color rgb="FF434F54"/>
        <rFont val="Menlo"/>
        <family val="2"/>
      </rPr>
      <t>)</t>
    </r>
    <r>
      <rPr>
        <sz val="12"/>
        <color rgb="FF4E5B61"/>
        <rFont val="Menlo"/>
        <family val="2"/>
      </rPr>
      <t>;</t>
    </r>
  </si>
  <si>
    <t>// Calculate each component of the overall tide equation</t>
  </si>
  <si>
    <t>// The currHours value is assumed to be in hours from the start of the</t>
  </si>
  <si>
    <t>// year, in the Greenwich Mean Time zone, not the local time zone.</t>
  </si>
  <si>
    <r>
      <t xml:space="preserve">tideHeight = tideHeight + </t>
    </r>
    <r>
      <rPr>
        <sz val="12"/>
        <color rgb="FF434F54"/>
        <rFont val="Menlo"/>
        <family val="2"/>
      </rPr>
      <t>(</t>
    </r>
    <r>
      <rPr>
        <sz val="12"/>
        <color rgb="FF4E5B61"/>
        <rFont val="Menlo"/>
        <family val="2"/>
      </rPr>
      <t>currNodefactor * currAmp *</t>
    </r>
  </si>
  <si>
    <r>
      <t>cos</t>
    </r>
    <r>
      <rPr>
        <sz val="12"/>
        <color rgb="FF434F54"/>
        <rFont val="Menlo"/>
        <family val="2"/>
      </rPr>
      <t>(</t>
    </r>
    <r>
      <rPr>
        <sz val="12"/>
        <color rgb="FF4E5B61"/>
        <rFont val="Menlo"/>
        <family val="2"/>
      </rPr>
      <t xml:space="preserve"> </t>
    </r>
    <r>
      <rPr>
        <sz val="12"/>
        <color rgb="FF434F54"/>
        <rFont val="Menlo"/>
        <family val="2"/>
      </rPr>
      <t>(</t>
    </r>
    <r>
      <rPr>
        <sz val="12"/>
        <color rgb="FF4E5B61"/>
        <rFont val="Menlo"/>
        <family val="2"/>
      </rPr>
      <t>currSpeed * currHours + currEquilarg - currKappa</t>
    </r>
    <r>
      <rPr>
        <sz val="12"/>
        <color rgb="FF434F54"/>
        <rFont val="Menlo"/>
        <family val="2"/>
      </rPr>
      <t>)</t>
    </r>
    <r>
      <rPr>
        <sz val="12"/>
        <color rgb="FF4E5B61"/>
        <rFont val="Menlo"/>
        <family val="2"/>
      </rPr>
      <t xml:space="preserve"> * DEG_TO_RAD</t>
    </r>
    <r>
      <rPr>
        <sz val="12"/>
        <color rgb="FF434F54"/>
        <rFont val="Menlo"/>
        <family val="2"/>
      </rPr>
      <t>))</t>
    </r>
    <r>
      <rPr>
        <sz val="12"/>
        <color rgb="FF4E5B61"/>
        <rFont val="Menlo"/>
        <family val="2"/>
      </rPr>
      <t>;</t>
    </r>
  </si>
  <si>
    <t>//******************End of Tide Height calculation*************</t>
  </si>
  <si>
    <r>
      <t>return</t>
    </r>
    <r>
      <rPr>
        <sz val="12"/>
        <color rgb="FF4E5B61"/>
        <rFont val="Menlo"/>
        <family val="2"/>
      </rPr>
      <t xml:space="preserve"> tideHeight;</t>
    </r>
    <r>
      <rPr>
        <sz val="12"/>
        <color rgb="FF95A5A6"/>
        <rFont val="Menlo"/>
        <family val="2"/>
      </rPr>
      <t xml:space="preserve"> // Output of tideCalc is the tide height, units of feet</t>
    </r>
  </si>
  <si>
    <r>
      <t>s</t>
    </r>
    <r>
      <rPr>
        <sz val="12"/>
        <color rgb="FF4E5B61"/>
        <rFont val="Menlo"/>
        <family val="2"/>
      </rPr>
      <t>tationID</t>
    </r>
  </si>
  <si>
    <t>Delaware City, Delaware River, Delaware</t>
  </si>
  <si>
    <t>stationIDnumber</t>
  </si>
  <si>
    <t>Datum</t>
  </si>
  <si>
    <t>J1</t>
  </si>
  <si>
    <t xml:space="preserve"> K1</t>
  </si>
  <si>
    <t xml:space="preserve"> K2</t>
  </si>
  <si>
    <t xml:space="preserve"> L2</t>
  </si>
  <si>
    <t xml:space="preserve"> M1</t>
  </si>
  <si>
    <t xml:space="preserve"> M2</t>
  </si>
  <si>
    <t xml:space="preserve"> M3</t>
  </si>
  <si>
    <t xml:space="preserve"> M4</t>
  </si>
  <si>
    <t xml:space="preserve"> M6</t>
  </si>
  <si>
    <t xml:space="preserve"> M8</t>
  </si>
  <si>
    <t xml:space="preserve"> N2</t>
  </si>
  <si>
    <t xml:space="preserve"> 2N2</t>
  </si>
  <si>
    <t xml:space="preserve"> O1</t>
  </si>
  <si>
    <t xml:space="preserve"> OO1</t>
  </si>
  <si>
    <t xml:space="preserve"> P1</t>
  </si>
  <si>
    <t xml:space="preserve"> Q1</t>
  </si>
  <si>
    <t xml:space="preserve"> 2Q1</t>
  </si>
  <si>
    <t xml:space="preserve"> R2</t>
  </si>
  <si>
    <t xml:space="preserve"> S1</t>
  </si>
  <si>
    <t xml:space="preserve"> S2</t>
  </si>
  <si>
    <t xml:space="preserve"> S4</t>
  </si>
  <si>
    <t xml:space="preserve"> S6</t>
  </si>
  <si>
    <t xml:space="preserve"> T2</t>
  </si>
  <si>
    <t xml:space="preserve"> MU2</t>
  </si>
  <si>
    <t xml:space="preserve"> NU2</t>
  </si>
  <si>
    <t xml:space="preserve"> RHO1</t>
  </si>
  <si>
    <t xml:space="preserve"> MK3</t>
  </si>
  <si>
    <t xml:space="preserve"> 2MK3</t>
  </si>
  <si>
    <t xml:space="preserve"> MN4</t>
  </si>
  <si>
    <t xml:space="preserve"> MS4</t>
  </si>
  <si>
    <t xml:space="preserve"> 2SM2</t>
  </si>
  <si>
    <t xml:space="preserve"> MF</t>
  </si>
  <si>
    <t xml:space="preserve"> MSF</t>
  </si>
  <si>
    <t xml:space="preserve"> MM</t>
  </si>
  <si>
    <t xml:space="preserve"> SA</t>
  </si>
  <si>
    <t xml:space="preserve"> SSA</t>
  </si>
  <si>
    <t>Amplitude</t>
  </si>
  <si>
    <t>Speed</t>
  </si>
  <si>
    <t>Kappa (Phase)</t>
  </si>
  <si>
    <t xml:space="preserve"> LDA2 (LAM2)</t>
  </si>
  <si>
    <t>Harmonic constants</t>
  </si>
  <si>
    <t>max</t>
  </si>
  <si>
    <t>min</t>
  </si>
  <si>
    <t>Date</t>
  </si>
  <si>
    <t>Time (GMT)</t>
  </si>
  <si>
    <t>Predicted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</si>
</sst>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MT"/>
      <family val="2"/>
    </font>
    <font>
      <sz val="10"/>
      <color rgb="FF4E5B61"/>
      <name val="Arial Unicode MS"/>
      <family val="2"/>
    </font>
    <font>
      <sz val="12"/>
      <color rgb="FF4E5B61"/>
      <name val="Menlo"/>
      <family val="2"/>
    </font>
    <font>
      <sz val="12"/>
      <color rgb="FF00979D"/>
      <name val="Menlo"/>
      <family val="2"/>
    </font>
    <font>
      <sz val="12"/>
      <color rgb="FF005C5F"/>
      <name val="Menlo"/>
      <family val="2"/>
    </font>
    <font>
      <sz val="12"/>
      <color rgb="FF95A5A6"/>
      <name val="Menlo"/>
      <family val="2"/>
    </font>
    <font>
      <sz val="12"/>
      <color rgb="FF434F54"/>
      <name val="Menlo"/>
      <family val="2"/>
    </font>
    <font>
      <sz val="12"/>
      <color rgb="FFD35400"/>
      <name val="Menlo"/>
      <family val="2"/>
    </font>
    <font>
      <sz val="12"/>
      <color rgb="FF728E00"/>
      <name val="Menlo"/>
      <family val="2"/>
    </font>
    <font>
      <b/>
      <sz val="11"/>
      <color theme="1"/>
      <name val="ArialMT"/>
    </font>
    <font>
      <sz val="11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'CO-OPS_8570283_wl'!$C$196:$C$485</c:f>
              <c:numCache>
                <c:formatCode>0.00</c:formatCode>
                <c:ptCount val="290"/>
                <c:pt idx="0">
                  <c:v>-0.218</c:v>
                </c:pt>
                <c:pt idx="1">
                  <c:v>-0.21199999999999999</c:v>
                </c:pt>
                <c:pt idx="2">
                  <c:v>-0.20200000000000001</c:v>
                </c:pt>
                <c:pt idx="3">
                  <c:v>-0.188</c:v>
                </c:pt>
                <c:pt idx="4">
                  <c:v>-0.17</c:v>
                </c:pt>
                <c:pt idx="5">
                  <c:v>-0.14799999999999999</c:v>
                </c:pt>
                <c:pt idx="6">
                  <c:v>-0.121</c:v>
                </c:pt>
                <c:pt idx="7">
                  <c:v>-9.0999999999999998E-2</c:v>
                </c:pt>
                <c:pt idx="8">
                  <c:v>-5.7000000000000002E-2</c:v>
                </c:pt>
                <c:pt idx="9">
                  <c:v>-1.9E-2</c:v>
                </c:pt>
                <c:pt idx="10">
                  <c:v>2.1999999999999999E-2</c:v>
                </c:pt>
                <c:pt idx="11">
                  <c:v>6.6000000000000003E-2</c:v>
                </c:pt>
                <c:pt idx="12">
                  <c:v>0.114</c:v>
                </c:pt>
                <c:pt idx="13">
                  <c:v>0.16600000000000001</c:v>
                </c:pt>
                <c:pt idx="14">
                  <c:v>0.22</c:v>
                </c:pt>
                <c:pt idx="15">
                  <c:v>0.27700000000000002</c:v>
                </c:pt>
                <c:pt idx="16">
                  <c:v>0.33600000000000002</c:v>
                </c:pt>
                <c:pt idx="17">
                  <c:v>0.39900000000000002</c:v>
                </c:pt>
                <c:pt idx="18">
                  <c:v>0.46300000000000002</c:v>
                </c:pt>
                <c:pt idx="19">
                  <c:v>0.52900000000000003</c:v>
                </c:pt>
                <c:pt idx="20">
                  <c:v>0.59699999999999998</c:v>
                </c:pt>
                <c:pt idx="21">
                  <c:v>0.66700000000000004</c:v>
                </c:pt>
                <c:pt idx="22">
                  <c:v>0.73799999999999999</c:v>
                </c:pt>
                <c:pt idx="23">
                  <c:v>0.81100000000000005</c:v>
                </c:pt>
                <c:pt idx="24">
                  <c:v>0.88400000000000001</c:v>
                </c:pt>
                <c:pt idx="25">
                  <c:v>0.95799999999999996</c:v>
                </c:pt>
                <c:pt idx="26">
                  <c:v>1.032</c:v>
                </c:pt>
                <c:pt idx="27">
                  <c:v>1.1060000000000001</c:v>
                </c:pt>
                <c:pt idx="28">
                  <c:v>1.181</c:v>
                </c:pt>
                <c:pt idx="29">
                  <c:v>1.2549999999999999</c:v>
                </c:pt>
                <c:pt idx="30">
                  <c:v>1.3280000000000001</c:v>
                </c:pt>
                <c:pt idx="31">
                  <c:v>1.401</c:v>
                </c:pt>
                <c:pt idx="32">
                  <c:v>1.474</c:v>
                </c:pt>
                <c:pt idx="33">
                  <c:v>1.5449999999999999</c:v>
                </c:pt>
                <c:pt idx="34">
                  <c:v>1.615</c:v>
                </c:pt>
                <c:pt idx="35">
                  <c:v>1.6839999999999999</c:v>
                </c:pt>
                <c:pt idx="36">
                  <c:v>1.752</c:v>
                </c:pt>
                <c:pt idx="37">
                  <c:v>1.8180000000000001</c:v>
                </c:pt>
                <c:pt idx="38">
                  <c:v>1.883</c:v>
                </c:pt>
                <c:pt idx="39">
                  <c:v>1.9470000000000001</c:v>
                </c:pt>
                <c:pt idx="40">
                  <c:v>2.008</c:v>
                </c:pt>
                <c:pt idx="41">
                  <c:v>2.069</c:v>
                </c:pt>
                <c:pt idx="42">
                  <c:v>2.1269999999999998</c:v>
                </c:pt>
                <c:pt idx="43">
                  <c:v>2.1840000000000002</c:v>
                </c:pt>
                <c:pt idx="44">
                  <c:v>2.2400000000000002</c:v>
                </c:pt>
                <c:pt idx="45">
                  <c:v>2.294</c:v>
                </c:pt>
                <c:pt idx="46">
                  <c:v>2.3460000000000001</c:v>
                </c:pt>
                <c:pt idx="47">
                  <c:v>2.3959999999999999</c:v>
                </c:pt>
                <c:pt idx="48">
                  <c:v>2.4449999999999998</c:v>
                </c:pt>
                <c:pt idx="49">
                  <c:v>2.492</c:v>
                </c:pt>
                <c:pt idx="50">
                  <c:v>2.5369999999999999</c:v>
                </c:pt>
                <c:pt idx="51">
                  <c:v>2.58</c:v>
                </c:pt>
                <c:pt idx="52">
                  <c:v>2.6219999999999999</c:v>
                </c:pt>
                <c:pt idx="53">
                  <c:v>2.6619999999999999</c:v>
                </c:pt>
                <c:pt idx="54">
                  <c:v>2.6989999999999998</c:v>
                </c:pt>
                <c:pt idx="55">
                  <c:v>2.7349999999999999</c:v>
                </c:pt>
                <c:pt idx="56">
                  <c:v>2.7690000000000001</c:v>
                </c:pt>
                <c:pt idx="57">
                  <c:v>2.8</c:v>
                </c:pt>
                <c:pt idx="58">
                  <c:v>2.83</c:v>
                </c:pt>
                <c:pt idx="59">
                  <c:v>2.8570000000000002</c:v>
                </c:pt>
                <c:pt idx="60">
                  <c:v>2.8820000000000001</c:v>
                </c:pt>
                <c:pt idx="61">
                  <c:v>2.9039999999999999</c:v>
                </c:pt>
                <c:pt idx="62">
                  <c:v>2.9239999999999999</c:v>
                </c:pt>
                <c:pt idx="63">
                  <c:v>2.9409999999999998</c:v>
                </c:pt>
                <c:pt idx="64">
                  <c:v>2.956</c:v>
                </c:pt>
                <c:pt idx="65">
                  <c:v>2.9689999999999999</c:v>
                </c:pt>
                <c:pt idx="66">
                  <c:v>2.9780000000000002</c:v>
                </c:pt>
                <c:pt idx="67">
                  <c:v>2.9860000000000002</c:v>
                </c:pt>
                <c:pt idx="68">
                  <c:v>2.99</c:v>
                </c:pt>
                <c:pt idx="69">
                  <c:v>2.992</c:v>
                </c:pt>
                <c:pt idx="70">
                  <c:v>2.9910000000000001</c:v>
                </c:pt>
                <c:pt idx="71">
                  <c:v>2.988</c:v>
                </c:pt>
                <c:pt idx="72">
                  <c:v>2.9820000000000002</c:v>
                </c:pt>
                <c:pt idx="73">
                  <c:v>2.9729999999999999</c:v>
                </c:pt>
                <c:pt idx="74">
                  <c:v>2.9609999999999999</c:v>
                </c:pt>
                <c:pt idx="75">
                  <c:v>2.9470000000000001</c:v>
                </c:pt>
                <c:pt idx="76">
                  <c:v>2.93</c:v>
                </c:pt>
                <c:pt idx="77">
                  <c:v>2.911</c:v>
                </c:pt>
                <c:pt idx="78">
                  <c:v>2.8889999999999998</c:v>
                </c:pt>
                <c:pt idx="79">
                  <c:v>2.8639999999999999</c:v>
                </c:pt>
                <c:pt idx="80">
                  <c:v>2.8359999999999999</c:v>
                </c:pt>
                <c:pt idx="81">
                  <c:v>2.806</c:v>
                </c:pt>
                <c:pt idx="82">
                  <c:v>2.7730000000000001</c:v>
                </c:pt>
                <c:pt idx="83">
                  <c:v>2.7370000000000001</c:v>
                </c:pt>
                <c:pt idx="84">
                  <c:v>2.698</c:v>
                </c:pt>
                <c:pt idx="85">
                  <c:v>2.6560000000000001</c:v>
                </c:pt>
                <c:pt idx="86">
                  <c:v>2.6120000000000001</c:v>
                </c:pt>
                <c:pt idx="87">
                  <c:v>2.5640000000000001</c:v>
                </c:pt>
                <c:pt idx="88">
                  <c:v>2.5139999999999998</c:v>
                </c:pt>
                <c:pt idx="89">
                  <c:v>2.4609999999999999</c:v>
                </c:pt>
                <c:pt idx="90">
                  <c:v>2.4049999999999998</c:v>
                </c:pt>
                <c:pt idx="91">
                  <c:v>2.3460000000000001</c:v>
                </c:pt>
                <c:pt idx="92">
                  <c:v>2.2850000000000001</c:v>
                </c:pt>
                <c:pt idx="93">
                  <c:v>2.2210000000000001</c:v>
                </c:pt>
                <c:pt idx="94">
                  <c:v>2.1539999999999999</c:v>
                </c:pt>
                <c:pt idx="95">
                  <c:v>2.085</c:v>
                </c:pt>
                <c:pt idx="96">
                  <c:v>2.0139999999999998</c:v>
                </c:pt>
                <c:pt idx="97">
                  <c:v>1.9410000000000001</c:v>
                </c:pt>
                <c:pt idx="98">
                  <c:v>1.867</c:v>
                </c:pt>
                <c:pt idx="99">
                  <c:v>1.7909999999999999</c:v>
                </c:pt>
                <c:pt idx="100">
                  <c:v>1.7130000000000001</c:v>
                </c:pt>
                <c:pt idx="101">
                  <c:v>1.635</c:v>
                </c:pt>
                <c:pt idx="102">
                  <c:v>1.556</c:v>
                </c:pt>
                <c:pt idx="103">
                  <c:v>1.4770000000000001</c:v>
                </c:pt>
                <c:pt idx="104">
                  <c:v>1.3979999999999999</c:v>
                </c:pt>
                <c:pt idx="105">
                  <c:v>1.319</c:v>
                </c:pt>
                <c:pt idx="106">
                  <c:v>1.24</c:v>
                </c:pt>
                <c:pt idx="107">
                  <c:v>1.163</c:v>
                </c:pt>
                <c:pt idx="108">
                  <c:v>1.087</c:v>
                </c:pt>
                <c:pt idx="109">
                  <c:v>1.0129999999999999</c:v>
                </c:pt>
                <c:pt idx="110">
                  <c:v>0.94</c:v>
                </c:pt>
                <c:pt idx="111">
                  <c:v>0.87</c:v>
                </c:pt>
                <c:pt idx="112">
                  <c:v>0.80200000000000005</c:v>
                </c:pt>
                <c:pt idx="113">
                  <c:v>0.73699999999999999</c:v>
                </c:pt>
                <c:pt idx="114">
                  <c:v>0.67500000000000004</c:v>
                </c:pt>
                <c:pt idx="115">
                  <c:v>0.61499999999999999</c:v>
                </c:pt>
                <c:pt idx="116">
                  <c:v>0.56000000000000005</c:v>
                </c:pt>
                <c:pt idx="117">
                  <c:v>0.50700000000000001</c:v>
                </c:pt>
                <c:pt idx="118">
                  <c:v>0.45800000000000002</c:v>
                </c:pt>
                <c:pt idx="119">
                  <c:v>0.41299999999999998</c:v>
                </c:pt>
                <c:pt idx="120">
                  <c:v>0.371</c:v>
                </c:pt>
                <c:pt idx="121">
                  <c:v>0.33400000000000002</c:v>
                </c:pt>
                <c:pt idx="122">
                  <c:v>0.3</c:v>
                </c:pt>
                <c:pt idx="123">
                  <c:v>0.27</c:v>
                </c:pt>
                <c:pt idx="124">
                  <c:v>0.24399999999999999</c:v>
                </c:pt>
                <c:pt idx="125">
                  <c:v>0.222</c:v>
                </c:pt>
                <c:pt idx="126">
                  <c:v>0.20399999999999999</c:v>
                </c:pt>
                <c:pt idx="127">
                  <c:v>0.189</c:v>
                </c:pt>
                <c:pt idx="128">
                  <c:v>0.17899999999999999</c:v>
                </c:pt>
                <c:pt idx="129">
                  <c:v>0.17299999999999999</c:v>
                </c:pt>
                <c:pt idx="130">
                  <c:v>0.17</c:v>
                </c:pt>
                <c:pt idx="131">
                  <c:v>0.17199999999999999</c:v>
                </c:pt>
                <c:pt idx="132">
                  <c:v>0.17699999999999999</c:v>
                </c:pt>
                <c:pt idx="133">
                  <c:v>0.185</c:v>
                </c:pt>
                <c:pt idx="134">
                  <c:v>0.19800000000000001</c:v>
                </c:pt>
                <c:pt idx="135">
                  <c:v>0.21299999999999999</c:v>
                </c:pt>
                <c:pt idx="136">
                  <c:v>0.23300000000000001</c:v>
                </c:pt>
                <c:pt idx="137">
                  <c:v>0.255</c:v>
                </c:pt>
                <c:pt idx="138">
                  <c:v>0.28100000000000003</c:v>
                </c:pt>
                <c:pt idx="139">
                  <c:v>0.31</c:v>
                </c:pt>
                <c:pt idx="140">
                  <c:v>0.34200000000000003</c:v>
                </c:pt>
                <c:pt idx="141">
                  <c:v>0.376</c:v>
                </c:pt>
                <c:pt idx="142">
                  <c:v>0.41299999999999998</c:v>
                </c:pt>
                <c:pt idx="143">
                  <c:v>0.45300000000000001</c:v>
                </c:pt>
                <c:pt idx="144">
                  <c:v>0.495</c:v>
                </c:pt>
                <c:pt idx="145">
                  <c:v>0.53900000000000003</c:v>
                </c:pt>
                <c:pt idx="146">
                  <c:v>0.58499999999999996</c:v>
                </c:pt>
                <c:pt idx="147">
                  <c:v>0.63200000000000001</c:v>
                </c:pt>
                <c:pt idx="148">
                  <c:v>0.68100000000000005</c:v>
                </c:pt>
                <c:pt idx="149">
                  <c:v>0.73099999999999998</c:v>
                </c:pt>
                <c:pt idx="150">
                  <c:v>0.78200000000000003</c:v>
                </c:pt>
                <c:pt idx="151">
                  <c:v>0.83299999999999996</c:v>
                </c:pt>
                <c:pt idx="152">
                  <c:v>0.88600000000000001</c:v>
                </c:pt>
                <c:pt idx="153">
                  <c:v>0.93799999999999994</c:v>
                </c:pt>
                <c:pt idx="154">
                  <c:v>0.99099999999999999</c:v>
                </c:pt>
                <c:pt idx="155">
                  <c:v>1.044</c:v>
                </c:pt>
                <c:pt idx="156">
                  <c:v>1.0960000000000001</c:v>
                </c:pt>
                <c:pt idx="157">
                  <c:v>1.149</c:v>
                </c:pt>
                <c:pt idx="158">
                  <c:v>1.2</c:v>
                </c:pt>
                <c:pt idx="159">
                  <c:v>1.252</c:v>
                </c:pt>
                <c:pt idx="160">
                  <c:v>1.302</c:v>
                </c:pt>
                <c:pt idx="161">
                  <c:v>1.3520000000000001</c:v>
                </c:pt>
                <c:pt idx="162">
                  <c:v>1.401</c:v>
                </c:pt>
                <c:pt idx="163">
                  <c:v>1.448</c:v>
                </c:pt>
                <c:pt idx="164">
                  <c:v>1.4950000000000001</c:v>
                </c:pt>
                <c:pt idx="165">
                  <c:v>1.5409999999999999</c:v>
                </c:pt>
                <c:pt idx="166">
                  <c:v>1.5860000000000001</c:v>
                </c:pt>
                <c:pt idx="167">
                  <c:v>1.629</c:v>
                </c:pt>
                <c:pt idx="168">
                  <c:v>1.6719999999999999</c:v>
                </c:pt>
                <c:pt idx="169">
                  <c:v>1.7130000000000001</c:v>
                </c:pt>
                <c:pt idx="170">
                  <c:v>1.7529999999999999</c:v>
                </c:pt>
                <c:pt idx="171">
                  <c:v>1.792</c:v>
                </c:pt>
                <c:pt idx="172">
                  <c:v>1.829</c:v>
                </c:pt>
                <c:pt idx="173">
                  <c:v>1.865</c:v>
                </c:pt>
                <c:pt idx="174">
                  <c:v>1.9</c:v>
                </c:pt>
                <c:pt idx="175">
                  <c:v>1.9330000000000001</c:v>
                </c:pt>
                <c:pt idx="176">
                  <c:v>1.9650000000000001</c:v>
                </c:pt>
                <c:pt idx="177">
                  <c:v>1.9950000000000001</c:v>
                </c:pt>
                <c:pt idx="178">
                  <c:v>2.0230000000000001</c:v>
                </c:pt>
                <c:pt idx="179">
                  <c:v>2.0499999999999998</c:v>
                </c:pt>
                <c:pt idx="180">
                  <c:v>2.0750000000000002</c:v>
                </c:pt>
                <c:pt idx="181">
                  <c:v>2.0979999999999999</c:v>
                </c:pt>
                <c:pt idx="182">
                  <c:v>2.1190000000000002</c:v>
                </c:pt>
                <c:pt idx="183">
                  <c:v>2.1379999999999999</c:v>
                </c:pt>
                <c:pt idx="184">
                  <c:v>2.1549999999999998</c:v>
                </c:pt>
                <c:pt idx="185">
                  <c:v>2.169</c:v>
                </c:pt>
                <c:pt idx="186">
                  <c:v>2.1819999999999999</c:v>
                </c:pt>
                <c:pt idx="187">
                  <c:v>2.1920000000000002</c:v>
                </c:pt>
                <c:pt idx="188">
                  <c:v>2.1989999999999998</c:v>
                </c:pt>
                <c:pt idx="189">
                  <c:v>2.2040000000000002</c:v>
                </c:pt>
                <c:pt idx="190">
                  <c:v>2.2069999999999999</c:v>
                </c:pt>
                <c:pt idx="191">
                  <c:v>2.2080000000000002</c:v>
                </c:pt>
                <c:pt idx="192">
                  <c:v>2.2050000000000001</c:v>
                </c:pt>
                <c:pt idx="193">
                  <c:v>2.2010000000000001</c:v>
                </c:pt>
                <c:pt idx="194">
                  <c:v>2.194</c:v>
                </c:pt>
                <c:pt idx="195">
                  <c:v>2.1840000000000002</c:v>
                </c:pt>
                <c:pt idx="196">
                  <c:v>2.1720000000000002</c:v>
                </c:pt>
                <c:pt idx="197">
                  <c:v>2.157</c:v>
                </c:pt>
                <c:pt idx="198">
                  <c:v>2.14</c:v>
                </c:pt>
                <c:pt idx="199">
                  <c:v>2.121</c:v>
                </c:pt>
                <c:pt idx="200">
                  <c:v>2.0990000000000002</c:v>
                </c:pt>
                <c:pt idx="201">
                  <c:v>2.0750000000000002</c:v>
                </c:pt>
                <c:pt idx="202">
                  <c:v>2.048</c:v>
                </c:pt>
                <c:pt idx="203">
                  <c:v>2.02</c:v>
                </c:pt>
                <c:pt idx="204">
                  <c:v>1.988</c:v>
                </c:pt>
                <c:pt idx="205">
                  <c:v>1.9550000000000001</c:v>
                </c:pt>
                <c:pt idx="206">
                  <c:v>1.919</c:v>
                </c:pt>
                <c:pt idx="207">
                  <c:v>1.88</c:v>
                </c:pt>
                <c:pt idx="208">
                  <c:v>1.839</c:v>
                </c:pt>
                <c:pt idx="209">
                  <c:v>1.796</c:v>
                </c:pt>
                <c:pt idx="210">
                  <c:v>1.7509999999999999</c:v>
                </c:pt>
                <c:pt idx="211">
                  <c:v>1.7030000000000001</c:v>
                </c:pt>
                <c:pt idx="212">
                  <c:v>1.653</c:v>
                </c:pt>
                <c:pt idx="213">
                  <c:v>1.601</c:v>
                </c:pt>
                <c:pt idx="214">
                  <c:v>1.546</c:v>
                </c:pt>
                <c:pt idx="215">
                  <c:v>1.4890000000000001</c:v>
                </c:pt>
                <c:pt idx="216">
                  <c:v>1.43</c:v>
                </c:pt>
                <c:pt idx="217">
                  <c:v>1.37</c:v>
                </c:pt>
                <c:pt idx="218">
                  <c:v>1.3069999999999999</c:v>
                </c:pt>
                <c:pt idx="219">
                  <c:v>1.2430000000000001</c:v>
                </c:pt>
                <c:pt idx="220">
                  <c:v>1.1779999999999999</c:v>
                </c:pt>
                <c:pt idx="221">
                  <c:v>1.111</c:v>
                </c:pt>
                <c:pt idx="222">
                  <c:v>1.0429999999999999</c:v>
                </c:pt>
                <c:pt idx="223">
                  <c:v>0.97499999999999998</c:v>
                </c:pt>
                <c:pt idx="224">
                  <c:v>0.90600000000000003</c:v>
                </c:pt>
                <c:pt idx="225">
                  <c:v>0.83699999999999997</c:v>
                </c:pt>
                <c:pt idx="226">
                  <c:v>0.76800000000000002</c:v>
                </c:pt>
                <c:pt idx="227">
                  <c:v>0.69899999999999995</c:v>
                </c:pt>
                <c:pt idx="228">
                  <c:v>0.63100000000000001</c:v>
                </c:pt>
                <c:pt idx="229">
                  <c:v>0.56399999999999995</c:v>
                </c:pt>
                <c:pt idx="230">
                  <c:v>0.499</c:v>
                </c:pt>
                <c:pt idx="231">
                  <c:v>0.435</c:v>
                </c:pt>
                <c:pt idx="232">
                  <c:v>0.373</c:v>
                </c:pt>
                <c:pt idx="233">
                  <c:v>0.313</c:v>
                </c:pt>
                <c:pt idx="234">
                  <c:v>0.25600000000000001</c:v>
                </c:pt>
                <c:pt idx="235">
                  <c:v>0.20200000000000001</c:v>
                </c:pt>
                <c:pt idx="236">
                  <c:v>0.151</c:v>
                </c:pt>
                <c:pt idx="237">
                  <c:v>0.10299999999999999</c:v>
                </c:pt>
                <c:pt idx="238">
                  <c:v>5.8999999999999997E-2</c:v>
                </c:pt>
                <c:pt idx="239">
                  <c:v>1.7999999999999999E-2</c:v>
                </c:pt>
                <c:pt idx="240">
                  <c:v>-1.9E-2</c:v>
                </c:pt>
                <c:pt idx="241">
                  <c:v>-5.0999999999999997E-2</c:v>
                </c:pt>
                <c:pt idx="242">
                  <c:v>-0.08</c:v>
                </c:pt>
                <c:pt idx="243">
                  <c:v>-0.105</c:v>
                </c:pt>
                <c:pt idx="244">
                  <c:v>-0.126</c:v>
                </c:pt>
                <c:pt idx="245">
                  <c:v>-0.14199999999999999</c:v>
                </c:pt>
                <c:pt idx="246">
                  <c:v>-0.154</c:v>
                </c:pt>
                <c:pt idx="247">
                  <c:v>-0.16200000000000001</c:v>
                </c:pt>
                <c:pt idx="248">
                  <c:v>-0.16500000000000001</c:v>
                </c:pt>
                <c:pt idx="249">
                  <c:v>-0.16500000000000001</c:v>
                </c:pt>
                <c:pt idx="250">
                  <c:v>-0.16</c:v>
                </c:pt>
                <c:pt idx="251">
                  <c:v>-0.151</c:v>
                </c:pt>
                <c:pt idx="252">
                  <c:v>-0.13800000000000001</c:v>
                </c:pt>
                <c:pt idx="253">
                  <c:v>-0.121</c:v>
                </c:pt>
                <c:pt idx="254">
                  <c:v>-0.1</c:v>
                </c:pt>
                <c:pt idx="255">
                  <c:v>-7.4999999999999997E-2</c:v>
                </c:pt>
                <c:pt idx="256">
                  <c:v>-4.5999999999999999E-2</c:v>
                </c:pt>
                <c:pt idx="257">
                  <c:v>-1.4E-2</c:v>
                </c:pt>
                <c:pt idx="258">
                  <c:v>2.1999999999999999E-2</c:v>
                </c:pt>
                <c:pt idx="259">
                  <c:v>6.0999999999999999E-2</c:v>
                </c:pt>
                <c:pt idx="260">
                  <c:v>0.104</c:v>
                </c:pt>
                <c:pt idx="261">
                  <c:v>0.15</c:v>
                </c:pt>
                <c:pt idx="262">
                  <c:v>0.19900000000000001</c:v>
                </c:pt>
                <c:pt idx="263">
                  <c:v>0.251</c:v>
                </c:pt>
                <c:pt idx="264">
                  <c:v>0.30499999999999999</c:v>
                </c:pt>
                <c:pt idx="265">
                  <c:v>0.36299999999999999</c:v>
                </c:pt>
                <c:pt idx="266">
                  <c:v>0.42199999999999999</c:v>
                </c:pt>
                <c:pt idx="267">
                  <c:v>0.48399999999999999</c:v>
                </c:pt>
                <c:pt idx="268">
                  <c:v>0.54800000000000004</c:v>
                </c:pt>
                <c:pt idx="269">
                  <c:v>0.61399999999999999</c:v>
                </c:pt>
                <c:pt idx="270">
                  <c:v>0.68100000000000005</c:v>
                </c:pt>
                <c:pt idx="271">
                  <c:v>0.75</c:v>
                </c:pt>
                <c:pt idx="272">
                  <c:v>0.81899999999999995</c:v>
                </c:pt>
                <c:pt idx="273">
                  <c:v>0.89</c:v>
                </c:pt>
                <c:pt idx="274">
                  <c:v>0.96099999999999997</c:v>
                </c:pt>
                <c:pt idx="275">
                  <c:v>1.0329999999999999</c:v>
                </c:pt>
                <c:pt idx="276">
                  <c:v>1.105</c:v>
                </c:pt>
                <c:pt idx="277">
                  <c:v>1.177</c:v>
                </c:pt>
                <c:pt idx="278">
                  <c:v>1.2490000000000001</c:v>
                </c:pt>
                <c:pt idx="279">
                  <c:v>1.32</c:v>
                </c:pt>
                <c:pt idx="280">
                  <c:v>1.391</c:v>
                </c:pt>
                <c:pt idx="281">
                  <c:v>1.462</c:v>
                </c:pt>
                <c:pt idx="282">
                  <c:v>1.5309999999999999</c:v>
                </c:pt>
                <c:pt idx="283">
                  <c:v>1.6</c:v>
                </c:pt>
                <c:pt idx="284">
                  <c:v>1.667</c:v>
                </c:pt>
                <c:pt idx="285">
                  <c:v>1.734</c:v>
                </c:pt>
                <c:pt idx="286">
                  <c:v>1.7989999999999999</c:v>
                </c:pt>
                <c:pt idx="287">
                  <c:v>1.863</c:v>
                </c:pt>
                <c:pt idx="288">
                  <c:v>1.925</c:v>
                </c:pt>
                <c:pt idx="289">
                  <c:v>1.9870000000000001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2-344E-9B6E-25612E646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607264"/>
        <c:axId val="2032507840"/>
      </c:lineChart>
      <c:catAx>
        <c:axId val="5886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07840"/>
        <c:crosses val="autoZero"/>
        <c:auto val="1"/>
        <c:lblAlgn val="ctr"/>
        <c:lblOffset val="100"/>
        <c:noMultiLvlLbl val="0"/>
      </c:catAx>
      <c:valAx>
        <c:axId val="20325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0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11</xdr:row>
      <xdr:rowOff>165100</xdr:rowOff>
    </xdr:from>
    <xdr:to>
      <xdr:col>17</xdr:col>
      <xdr:colOff>444500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FF134-C07B-7532-1B68-6CDECF05B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7331-B12B-B34E-9EB7-651F99359B8B}">
  <dimension ref="A2:F485"/>
  <sheetViews>
    <sheetView tabSelected="1" zoomScale="90" workbookViewId="0">
      <selection activeCell="H11" sqref="H11"/>
    </sheetView>
  </sheetViews>
  <sheetFormatPr baseColWidth="10" defaultRowHeight="14"/>
  <sheetData>
    <row r="2" spans="1:6">
      <c r="D2">
        <v>10</v>
      </c>
      <c r="E2">
        <v>2</v>
      </c>
    </row>
    <row r="3" spans="1:6">
      <c r="B3" s="12" t="s">
        <v>165</v>
      </c>
      <c r="C3">
        <f>MAX($C$6:$C$485)</f>
        <v>2.992</v>
      </c>
      <c r="D3">
        <f>C3*$D$2</f>
        <v>29.92</v>
      </c>
      <c r="E3">
        <f>D3*$E$2</f>
        <v>59.84</v>
      </c>
    </row>
    <row r="4" spans="1:6">
      <c r="B4" s="12" t="s">
        <v>166</v>
      </c>
      <c r="C4">
        <f>MIN($C$6:$C$485)</f>
        <v>-0.219</v>
      </c>
      <c r="D4">
        <f>ABS(C4*$D$2)</f>
        <v>2.19</v>
      </c>
      <c r="E4">
        <f>ABS(D4*$E$2)</f>
        <v>4.38</v>
      </c>
    </row>
    <row r="5" spans="1:6">
      <c r="A5" s="10" t="s">
        <v>167</v>
      </c>
      <c r="B5" s="10" t="s">
        <v>168</v>
      </c>
      <c r="C5" s="10" t="s">
        <v>169</v>
      </c>
      <c r="D5" s="10">
        <f>D3+D4</f>
        <v>32.11</v>
      </c>
      <c r="E5" s="10">
        <f>E3+E4</f>
        <v>64.22</v>
      </c>
      <c r="F5" s="10">
        <v>20</v>
      </c>
    </row>
    <row r="6" spans="1:6">
      <c r="A6" s="13">
        <v>45111</v>
      </c>
      <c r="B6" s="14">
        <v>0</v>
      </c>
      <c r="C6" s="15">
        <v>2.823</v>
      </c>
      <c r="D6">
        <f>C6*$D$2</f>
        <v>28.23</v>
      </c>
      <c r="E6">
        <f>D6*$E$2</f>
        <v>56.46</v>
      </c>
      <c r="F6">
        <f>ABS(C6*$F$5)</f>
        <v>56.46</v>
      </c>
    </row>
    <row r="7" spans="1:6">
      <c r="A7" s="13">
        <v>45111</v>
      </c>
      <c r="B7" s="14">
        <v>4.1666666666666666E-3</v>
      </c>
      <c r="C7" s="15">
        <v>2.8460000000000001</v>
      </c>
      <c r="D7">
        <f t="shared" ref="D7:D70" si="0">C7*$D$2</f>
        <v>28.46</v>
      </c>
      <c r="E7">
        <f t="shared" ref="E7:E70" si="1">D7*$E$2</f>
        <v>56.92</v>
      </c>
      <c r="F7">
        <f t="shared" ref="F7:F70" si="2">ABS(C7*$F$5)</f>
        <v>56.92</v>
      </c>
    </row>
    <row r="8" spans="1:6">
      <c r="A8" s="13">
        <v>45111</v>
      </c>
      <c r="B8" s="14">
        <v>8.3333333333333332E-3</v>
      </c>
      <c r="C8" s="15">
        <v>2.867</v>
      </c>
      <c r="D8">
        <f t="shared" si="0"/>
        <v>28.67</v>
      </c>
      <c r="E8">
        <f t="shared" si="1"/>
        <v>57.34</v>
      </c>
      <c r="F8">
        <f t="shared" si="2"/>
        <v>57.34</v>
      </c>
    </row>
    <row r="9" spans="1:6">
      <c r="A9" s="13">
        <v>45111</v>
      </c>
      <c r="B9" s="14">
        <v>1.2499999999999999E-2</v>
      </c>
      <c r="C9" s="15">
        <v>2.8860000000000001</v>
      </c>
      <c r="D9">
        <f t="shared" si="0"/>
        <v>28.86</v>
      </c>
      <c r="E9">
        <f t="shared" si="1"/>
        <v>57.72</v>
      </c>
      <c r="F9">
        <f t="shared" si="2"/>
        <v>57.72</v>
      </c>
    </row>
    <row r="10" spans="1:6">
      <c r="A10" s="13">
        <v>45111</v>
      </c>
      <c r="B10" s="14">
        <v>1.6666666666666666E-2</v>
      </c>
      <c r="C10" s="15">
        <v>2.903</v>
      </c>
      <c r="D10">
        <f t="shared" si="0"/>
        <v>29.03</v>
      </c>
      <c r="E10">
        <f t="shared" si="1"/>
        <v>58.06</v>
      </c>
      <c r="F10">
        <f t="shared" si="2"/>
        <v>58.06</v>
      </c>
    </row>
    <row r="11" spans="1:6">
      <c r="A11" s="13">
        <v>45111</v>
      </c>
      <c r="B11" s="14">
        <v>2.0833333333333332E-2</v>
      </c>
      <c r="C11" s="15">
        <v>2.9169999999999998</v>
      </c>
      <c r="D11">
        <f t="shared" si="0"/>
        <v>29.169999999999998</v>
      </c>
      <c r="E11">
        <f t="shared" si="1"/>
        <v>58.339999999999996</v>
      </c>
      <c r="F11">
        <f t="shared" si="2"/>
        <v>58.339999999999996</v>
      </c>
    </row>
    <row r="12" spans="1:6">
      <c r="A12" s="13">
        <v>45111</v>
      </c>
      <c r="B12" s="14">
        <v>2.4999999999999998E-2</v>
      </c>
      <c r="C12" s="15">
        <v>2.9289999999999998</v>
      </c>
      <c r="D12">
        <f t="shared" si="0"/>
        <v>29.29</v>
      </c>
      <c r="E12">
        <f t="shared" si="1"/>
        <v>58.58</v>
      </c>
      <c r="F12">
        <f t="shared" si="2"/>
        <v>58.58</v>
      </c>
    </row>
    <row r="13" spans="1:6">
      <c r="A13" s="13">
        <v>45111</v>
      </c>
      <c r="B13" s="14">
        <v>2.9166666666666664E-2</v>
      </c>
      <c r="C13" s="15">
        <v>2.9380000000000002</v>
      </c>
      <c r="D13">
        <f t="shared" si="0"/>
        <v>29.380000000000003</v>
      </c>
      <c r="E13">
        <f t="shared" si="1"/>
        <v>58.760000000000005</v>
      </c>
      <c r="F13">
        <f t="shared" si="2"/>
        <v>58.760000000000005</v>
      </c>
    </row>
    <row r="14" spans="1:6">
      <c r="A14" s="13">
        <v>45111</v>
      </c>
      <c r="B14" s="14">
        <v>3.3333333333333333E-2</v>
      </c>
      <c r="C14" s="15">
        <v>2.944</v>
      </c>
      <c r="D14">
        <f t="shared" si="0"/>
        <v>29.439999999999998</v>
      </c>
      <c r="E14">
        <f t="shared" si="1"/>
        <v>58.879999999999995</v>
      </c>
      <c r="F14">
        <f t="shared" si="2"/>
        <v>58.879999999999995</v>
      </c>
    </row>
    <row r="15" spans="1:6">
      <c r="A15" s="13">
        <v>45111</v>
      </c>
      <c r="B15" s="14">
        <v>3.7499999999999999E-2</v>
      </c>
      <c r="C15" s="15">
        <v>2.9489999999999998</v>
      </c>
      <c r="D15">
        <f t="shared" si="0"/>
        <v>29.49</v>
      </c>
      <c r="E15">
        <f t="shared" si="1"/>
        <v>58.98</v>
      </c>
      <c r="F15">
        <f t="shared" si="2"/>
        <v>58.98</v>
      </c>
    </row>
    <row r="16" spans="1:6">
      <c r="A16" s="13">
        <v>45111</v>
      </c>
      <c r="B16" s="14">
        <v>4.1666666666666664E-2</v>
      </c>
      <c r="C16" s="15">
        <v>2.95</v>
      </c>
      <c r="D16">
        <f t="shared" si="0"/>
        <v>29.5</v>
      </c>
      <c r="E16">
        <f t="shared" si="1"/>
        <v>59</v>
      </c>
      <c r="F16">
        <f t="shared" si="2"/>
        <v>59</v>
      </c>
    </row>
    <row r="17" spans="1:6">
      <c r="A17" s="13">
        <v>45111</v>
      </c>
      <c r="B17" s="14">
        <v>4.5833333333333337E-2</v>
      </c>
      <c r="C17" s="15">
        <v>2.95</v>
      </c>
      <c r="D17">
        <f t="shared" si="0"/>
        <v>29.5</v>
      </c>
      <c r="E17">
        <f t="shared" si="1"/>
        <v>59</v>
      </c>
      <c r="F17">
        <f t="shared" si="2"/>
        <v>59</v>
      </c>
    </row>
    <row r="18" spans="1:6">
      <c r="A18" s="13">
        <v>45111</v>
      </c>
      <c r="B18" s="14">
        <v>4.9999999999999996E-2</v>
      </c>
      <c r="C18" s="15">
        <v>2.9460000000000002</v>
      </c>
      <c r="D18">
        <f t="shared" si="0"/>
        <v>29.46</v>
      </c>
      <c r="E18">
        <f t="shared" si="1"/>
        <v>58.92</v>
      </c>
      <c r="F18">
        <f t="shared" si="2"/>
        <v>58.92</v>
      </c>
    </row>
    <row r="19" spans="1:6">
      <c r="A19" s="13">
        <v>45111</v>
      </c>
      <c r="B19" s="14">
        <v>5.4166666666666669E-2</v>
      </c>
      <c r="C19" s="15">
        <v>2.9409999999999998</v>
      </c>
      <c r="D19">
        <f t="shared" si="0"/>
        <v>29.409999999999997</v>
      </c>
      <c r="E19">
        <f t="shared" si="1"/>
        <v>58.819999999999993</v>
      </c>
      <c r="F19">
        <f t="shared" si="2"/>
        <v>58.819999999999993</v>
      </c>
    </row>
    <row r="20" spans="1:6">
      <c r="A20" s="13">
        <v>45111</v>
      </c>
      <c r="B20" s="14">
        <v>5.8333333333333327E-2</v>
      </c>
      <c r="C20" s="15">
        <v>2.9329999999999998</v>
      </c>
      <c r="D20">
        <f t="shared" si="0"/>
        <v>29.33</v>
      </c>
      <c r="E20">
        <f t="shared" si="1"/>
        <v>58.66</v>
      </c>
      <c r="F20">
        <f t="shared" si="2"/>
        <v>58.66</v>
      </c>
    </row>
    <row r="21" spans="1:6">
      <c r="A21" s="13">
        <v>45111</v>
      </c>
      <c r="B21" s="14">
        <v>6.25E-2</v>
      </c>
      <c r="C21" s="15">
        <v>2.9220000000000002</v>
      </c>
      <c r="D21">
        <f t="shared" si="0"/>
        <v>29.220000000000002</v>
      </c>
      <c r="E21">
        <f t="shared" si="1"/>
        <v>58.440000000000005</v>
      </c>
      <c r="F21">
        <f t="shared" si="2"/>
        <v>58.440000000000005</v>
      </c>
    </row>
    <row r="22" spans="1:6">
      <c r="A22" s="13">
        <v>45111</v>
      </c>
      <c r="B22" s="14">
        <v>6.6666666666666666E-2</v>
      </c>
      <c r="C22" s="15">
        <v>2.9089999999999998</v>
      </c>
      <c r="D22">
        <f t="shared" si="0"/>
        <v>29.089999999999996</v>
      </c>
      <c r="E22">
        <f t="shared" si="1"/>
        <v>58.179999999999993</v>
      </c>
      <c r="F22">
        <f t="shared" si="2"/>
        <v>58.179999999999993</v>
      </c>
    </row>
    <row r="23" spans="1:6">
      <c r="A23" s="13">
        <v>45111</v>
      </c>
      <c r="B23" s="14">
        <v>7.0833333333333331E-2</v>
      </c>
      <c r="C23" s="15">
        <v>2.8929999999999998</v>
      </c>
      <c r="D23">
        <f t="shared" si="0"/>
        <v>28.93</v>
      </c>
      <c r="E23">
        <f t="shared" si="1"/>
        <v>57.86</v>
      </c>
      <c r="F23">
        <f t="shared" si="2"/>
        <v>57.86</v>
      </c>
    </row>
    <row r="24" spans="1:6">
      <c r="A24" s="13">
        <v>45111</v>
      </c>
      <c r="B24" s="14">
        <v>7.4999999999999997E-2</v>
      </c>
      <c r="C24" s="15">
        <v>2.875</v>
      </c>
      <c r="D24">
        <f t="shared" si="0"/>
        <v>28.75</v>
      </c>
      <c r="E24">
        <f t="shared" si="1"/>
        <v>57.5</v>
      </c>
      <c r="F24">
        <f t="shared" si="2"/>
        <v>57.5</v>
      </c>
    </row>
    <row r="25" spans="1:6">
      <c r="A25" s="13">
        <v>45111</v>
      </c>
      <c r="B25" s="14">
        <v>7.9166666666666663E-2</v>
      </c>
      <c r="C25" s="15">
        <v>2.855</v>
      </c>
      <c r="D25">
        <f t="shared" si="0"/>
        <v>28.55</v>
      </c>
      <c r="E25">
        <f t="shared" si="1"/>
        <v>57.1</v>
      </c>
      <c r="F25">
        <f t="shared" si="2"/>
        <v>57.1</v>
      </c>
    </row>
    <row r="26" spans="1:6">
      <c r="A26" s="13">
        <v>45111</v>
      </c>
      <c r="B26" s="14">
        <v>8.3333333333333329E-2</v>
      </c>
      <c r="C26" s="15">
        <v>2.8319999999999999</v>
      </c>
      <c r="D26">
        <f t="shared" si="0"/>
        <v>28.32</v>
      </c>
      <c r="E26">
        <f t="shared" si="1"/>
        <v>56.64</v>
      </c>
      <c r="F26">
        <f t="shared" si="2"/>
        <v>56.64</v>
      </c>
    </row>
    <row r="27" spans="1:6">
      <c r="A27" s="13">
        <v>45111</v>
      </c>
      <c r="B27" s="14">
        <v>8.7500000000000008E-2</v>
      </c>
      <c r="C27" s="15">
        <v>2.806</v>
      </c>
      <c r="D27">
        <f t="shared" si="0"/>
        <v>28.060000000000002</v>
      </c>
      <c r="E27">
        <f t="shared" si="1"/>
        <v>56.120000000000005</v>
      </c>
      <c r="F27">
        <f t="shared" si="2"/>
        <v>56.120000000000005</v>
      </c>
    </row>
    <row r="28" spans="1:6">
      <c r="A28" s="13">
        <v>45111</v>
      </c>
      <c r="B28" s="14">
        <v>9.1666666666666674E-2</v>
      </c>
      <c r="C28" s="15">
        <v>2.778</v>
      </c>
      <c r="D28">
        <f t="shared" si="0"/>
        <v>27.78</v>
      </c>
      <c r="E28">
        <f t="shared" si="1"/>
        <v>55.56</v>
      </c>
      <c r="F28">
        <f t="shared" si="2"/>
        <v>55.56</v>
      </c>
    </row>
    <row r="29" spans="1:6">
      <c r="A29" s="13">
        <v>45111</v>
      </c>
      <c r="B29" s="14">
        <v>9.5833333333333326E-2</v>
      </c>
      <c r="C29" s="15">
        <v>2.7469999999999999</v>
      </c>
      <c r="D29">
        <f t="shared" si="0"/>
        <v>27.47</v>
      </c>
      <c r="E29">
        <f t="shared" si="1"/>
        <v>54.94</v>
      </c>
      <c r="F29">
        <f t="shared" si="2"/>
        <v>54.94</v>
      </c>
    </row>
    <row r="30" spans="1:6">
      <c r="A30" s="13">
        <v>45111</v>
      </c>
      <c r="B30" s="14">
        <v>9.9999999999999992E-2</v>
      </c>
      <c r="C30" s="15">
        <v>2.714</v>
      </c>
      <c r="D30">
        <f t="shared" si="0"/>
        <v>27.14</v>
      </c>
      <c r="E30">
        <f t="shared" si="1"/>
        <v>54.28</v>
      </c>
      <c r="F30">
        <f t="shared" si="2"/>
        <v>54.28</v>
      </c>
    </row>
    <row r="31" spans="1:6">
      <c r="A31" s="13">
        <v>45111</v>
      </c>
      <c r="B31" s="14">
        <v>0.10416666666666667</v>
      </c>
      <c r="C31" s="15">
        <v>2.6779999999999999</v>
      </c>
      <c r="D31">
        <f t="shared" si="0"/>
        <v>26.78</v>
      </c>
      <c r="E31">
        <f t="shared" si="1"/>
        <v>53.56</v>
      </c>
      <c r="F31">
        <f t="shared" si="2"/>
        <v>53.56</v>
      </c>
    </row>
    <row r="32" spans="1:6">
      <c r="A32" s="13">
        <v>45111</v>
      </c>
      <c r="B32" s="14">
        <v>0.10833333333333334</v>
      </c>
      <c r="C32" s="15">
        <v>2.6389999999999998</v>
      </c>
      <c r="D32">
        <f t="shared" si="0"/>
        <v>26.389999999999997</v>
      </c>
      <c r="E32">
        <f t="shared" si="1"/>
        <v>52.779999999999994</v>
      </c>
      <c r="F32">
        <f t="shared" si="2"/>
        <v>52.779999999999994</v>
      </c>
    </row>
    <row r="33" spans="1:6">
      <c r="A33" s="13">
        <v>45111</v>
      </c>
      <c r="B33" s="14">
        <v>0.1125</v>
      </c>
      <c r="C33" s="15">
        <v>2.5979999999999999</v>
      </c>
      <c r="D33">
        <f t="shared" si="0"/>
        <v>25.979999999999997</v>
      </c>
      <c r="E33">
        <f t="shared" si="1"/>
        <v>51.959999999999994</v>
      </c>
      <c r="F33">
        <f t="shared" si="2"/>
        <v>51.959999999999994</v>
      </c>
    </row>
    <row r="34" spans="1:6">
      <c r="A34" s="13">
        <v>45111</v>
      </c>
      <c r="B34" s="14">
        <v>0.11666666666666665</v>
      </c>
      <c r="C34" s="15">
        <v>2.5539999999999998</v>
      </c>
      <c r="D34">
        <f t="shared" si="0"/>
        <v>25.54</v>
      </c>
      <c r="E34">
        <f t="shared" si="1"/>
        <v>51.08</v>
      </c>
      <c r="F34">
        <f t="shared" si="2"/>
        <v>51.08</v>
      </c>
    </row>
    <row r="35" spans="1:6">
      <c r="A35" s="13">
        <v>45111</v>
      </c>
      <c r="B35" s="14">
        <v>0.12083333333333333</v>
      </c>
      <c r="C35" s="15">
        <v>2.5070000000000001</v>
      </c>
      <c r="D35">
        <f t="shared" si="0"/>
        <v>25.07</v>
      </c>
      <c r="E35">
        <f t="shared" si="1"/>
        <v>50.14</v>
      </c>
      <c r="F35">
        <f t="shared" si="2"/>
        <v>50.14</v>
      </c>
    </row>
    <row r="36" spans="1:6">
      <c r="A36" s="13">
        <v>45111</v>
      </c>
      <c r="B36" s="14">
        <v>0.125</v>
      </c>
      <c r="C36" s="15">
        <v>2.4569999999999999</v>
      </c>
      <c r="D36">
        <f t="shared" si="0"/>
        <v>24.57</v>
      </c>
      <c r="E36">
        <f t="shared" si="1"/>
        <v>49.14</v>
      </c>
      <c r="F36">
        <f t="shared" si="2"/>
        <v>49.14</v>
      </c>
    </row>
    <row r="37" spans="1:6">
      <c r="A37" s="13">
        <v>45111</v>
      </c>
      <c r="B37" s="14">
        <v>0.12916666666666668</v>
      </c>
      <c r="C37" s="15">
        <v>2.4049999999999998</v>
      </c>
      <c r="D37">
        <f t="shared" si="0"/>
        <v>24.049999999999997</v>
      </c>
      <c r="E37">
        <f t="shared" si="1"/>
        <v>48.099999999999994</v>
      </c>
      <c r="F37">
        <f t="shared" si="2"/>
        <v>48.099999999999994</v>
      </c>
    </row>
    <row r="38" spans="1:6">
      <c r="A38" s="13">
        <v>45111</v>
      </c>
      <c r="B38" s="14">
        <v>0.13333333333333333</v>
      </c>
      <c r="C38" s="15">
        <v>2.35</v>
      </c>
      <c r="D38">
        <f t="shared" si="0"/>
        <v>23.5</v>
      </c>
      <c r="E38">
        <f t="shared" si="1"/>
        <v>47</v>
      </c>
      <c r="F38">
        <f t="shared" si="2"/>
        <v>47</v>
      </c>
    </row>
    <row r="39" spans="1:6">
      <c r="A39" s="13">
        <v>45111</v>
      </c>
      <c r="B39" s="14">
        <v>0.13749999999999998</v>
      </c>
      <c r="C39" s="15">
        <v>2.2919999999999998</v>
      </c>
      <c r="D39">
        <f t="shared" si="0"/>
        <v>22.919999999999998</v>
      </c>
      <c r="E39">
        <f t="shared" si="1"/>
        <v>45.839999999999996</v>
      </c>
      <c r="F39">
        <f t="shared" si="2"/>
        <v>45.839999999999996</v>
      </c>
    </row>
    <row r="40" spans="1:6">
      <c r="A40" s="13">
        <v>45111</v>
      </c>
      <c r="B40" s="14">
        <v>0.14166666666666666</v>
      </c>
      <c r="C40" s="15">
        <v>2.2320000000000002</v>
      </c>
      <c r="D40">
        <f t="shared" si="0"/>
        <v>22.32</v>
      </c>
      <c r="E40">
        <f t="shared" si="1"/>
        <v>44.64</v>
      </c>
      <c r="F40">
        <f t="shared" si="2"/>
        <v>44.64</v>
      </c>
    </row>
    <row r="41" spans="1:6">
      <c r="A41" s="13">
        <v>45111</v>
      </c>
      <c r="B41" s="14">
        <v>0.14583333333333334</v>
      </c>
      <c r="C41" s="15">
        <v>2.169</v>
      </c>
      <c r="D41">
        <f t="shared" si="0"/>
        <v>21.69</v>
      </c>
      <c r="E41">
        <f t="shared" si="1"/>
        <v>43.38</v>
      </c>
      <c r="F41">
        <f t="shared" si="2"/>
        <v>43.38</v>
      </c>
    </row>
    <row r="42" spans="1:6">
      <c r="A42" s="13">
        <v>45111</v>
      </c>
      <c r="B42" s="14">
        <v>0.15</v>
      </c>
      <c r="C42" s="15">
        <v>2.1040000000000001</v>
      </c>
      <c r="D42">
        <f t="shared" si="0"/>
        <v>21.04</v>
      </c>
      <c r="E42">
        <f t="shared" si="1"/>
        <v>42.08</v>
      </c>
      <c r="F42">
        <f t="shared" si="2"/>
        <v>42.08</v>
      </c>
    </row>
    <row r="43" spans="1:6">
      <c r="A43" s="13">
        <v>45111</v>
      </c>
      <c r="B43" s="14">
        <v>0.15416666666666667</v>
      </c>
      <c r="C43" s="15">
        <v>2.0369999999999999</v>
      </c>
      <c r="D43">
        <f t="shared" si="0"/>
        <v>20.369999999999997</v>
      </c>
      <c r="E43">
        <f t="shared" si="1"/>
        <v>40.739999999999995</v>
      </c>
      <c r="F43">
        <f t="shared" si="2"/>
        <v>40.739999999999995</v>
      </c>
    </row>
    <row r="44" spans="1:6">
      <c r="A44" s="13">
        <v>45111</v>
      </c>
      <c r="B44" s="14">
        <v>0.15833333333333333</v>
      </c>
      <c r="C44" s="15">
        <v>1.9670000000000001</v>
      </c>
      <c r="D44">
        <f t="shared" si="0"/>
        <v>19.670000000000002</v>
      </c>
      <c r="E44">
        <f t="shared" si="1"/>
        <v>39.340000000000003</v>
      </c>
      <c r="F44">
        <f t="shared" si="2"/>
        <v>39.340000000000003</v>
      </c>
    </row>
    <row r="45" spans="1:6">
      <c r="A45" s="13">
        <v>45111</v>
      </c>
      <c r="B45" s="14">
        <v>0.16250000000000001</v>
      </c>
      <c r="C45" s="15">
        <v>1.8959999999999999</v>
      </c>
      <c r="D45">
        <f t="shared" si="0"/>
        <v>18.96</v>
      </c>
      <c r="E45">
        <f t="shared" si="1"/>
        <v>37.92</v>
      </c>
      <c r="F45">
        <f t="shared" si="2"/>
        <v>37.92</v>
      </c>
    </row>
    <row r="46" spans="1:6">
      <c r="A46" s="13">
        <v>45111</v>
      </c>
      <c r="B46" s="14">
        <v>0.16666666666666666</v>
      </c>
      <c r="C46" s="15">
        <v>1.823</v>
      </c>
      <c r="D46">
        <f t="shared" si="0"/>
        <v>18.23</v>
      </c>
      <c r="E46">
        <f t="shared" si="1"/>
        <v>36.46</v>
      </c>
      <c r="F46">
        <f t="shared" si="2"/>
        <v>36.46</v>
      </c>
    </row>
    <row r="47" spans="1:6">
      <c r="A47" s="13">
        <v>45111</v>
      </c>
      <c r="B47" s="14">
        <v>0.17083333333333331</v>
      </c>
      <c r="C47" s="15">
        <v>1.7490000000000001</v>
      </c>
      <c r="D47">
        <f t="shared" si="0"/>
        <v>17.490000000000002</v>
      </c>
      <c r="E47">
        <f t="shared" si="1"/>
        <v>34.980000000000004</v>
      </c>
      <c r="F47">
        <f t="shared" si="2"/>
        <v>34.980000000000004</v>
      </c>
    </row>
    <row r="48" spans="1:6">
      <c r="A48" s="13">
        <v>45111</v>
      </c>
      <c r="B48" s="14">
        <v>0.17500000000000002</v>
      </c>
      <c r="C48" s="15">
        <v>1.673</v>
      </c>
      <c r="D48">
        <f t="shared" si="0"/>
        <v>16.73</v>
      </c>
      <c r="E48">
        <f t="shared" si="1"/>
        <v>33.46</v>
      </c>
      <c r="F48">
        <f t="shared" si="2"/>
        <v>33.46</v>
      </c>
    </row>
    <row r="49" spans="1:6">
      <c r="A49" s="13">
        <v>45111</v>
      </c>
      <c r="B49" s="14">
        <v>0.17916666666666667</v>
      </c>
      <c r="C49" s="15">
        <v>1.597</v>
      </c>
      <c r="D49">
        <f t="shared" si="0"/>
        <v>15.969999999999999</v>
      </c>
      <c r="E49">
        <f t="shared" si="1"/>
        <v>31.939999999999998</v>
      </c>
      <c r="F49">
        <f t="shared" si="2"/>
        <v>31.939999999999998</v>
      </c>
    </row>
    <row r="50" spans="1:6">
      <c r="A50" s="13">
        <v>45111</v>
      </c>
      <c r="B50" s="14">
        <v>0.18333333333333335</v>
      </c>
      <c r="C50" s="15">
        <v>1.52</v>
      </c>
      <c r="D50">
        <f t="shared" si="0"/>
        <v>15.2</v>
      </c>
      <c r="E50">
        <f t="shared" si="1"/>
        <v>30.4</v>
      </c>
      <c r="F50">
        <f t="shared" si="2"/>
        <v>30.4</v>
      </c>
    </row>
    <row r="51" spans="1:6">
      <c r="A51" s="13">
        <v>45111</v>
      </c>
      <c r="B51" s="14">
        <v>0.1875</v>
      </c>
      <c r="C51" s="15">
        <v>1.4430000000000001</v>
      </c>
      <c r="D51">
        <f t="shared" si="0"/>
        <v>14.43</v>
      </c>
      <c r="E51">
        <f t="shared" si="1"/>
        <v>28.86</v>
      </c>
      <c r="F51">
        <f t="shared" si="2"/>
        <v>28.86</v>
      </c>
    </row>
    <row r="52" spans="1:6">
      <c r="A52" s="13">
        <v>45111</v>
      </c>
      <c r="B52" s="14">
        <v>0.19166666666666665</v>
      </c>
      <c r="C52" s="15">
        <v>1.3660000000000001</v>
      </c>
      <c r="D52">
        <f t="shared" si="0"/>
        <v>13.66</v>
      </c>
      <c r="E52">
        <f t="shared" si="1"/>
        <v>27.32</v>
      </c>
      <c r="F52">
        <f t="shared" si="2"/>
        <v>27.32</v>
      </c>
    </row>
    <row r="53" spans="1:6">
      <c r="A53" s="13">
        <v>45111</v>
      </c>
      <c r="B53" s="14">
        <v>0.19583333333333333</v>
      </c>
      <c r="C53" s="15">
        <v>1.2889999999999999</v>
      </c>
      <c r="D53">
        <f t="shared" si="0"/>
        <v>12.889999999999999</v>
      </c>
      <c r="E53">
        <f t="shared" si="1"/>
        <v>25.779999999999998</v>
      </c>
      <c r="F53">
        <f t="shared" si="2"/>
        <v>25.779999999999998</v>
      </c>
    </row>
    <row r="54" spans="1:6">
      <c r="A54" s="13">
        <v>45111</v>
      </c>
      <c r="B54" s="14">
        <v>0.19999999999999998</v>
      </c>
      <c r="C54" s="15">
        <v>1.2130000000000001</v>
      </c>
      <c r="D54">
        <f t="shared" si="0"/>
        <v>12.13</v>
      </c>
      <c r="E54">
        <f t="shared" si="1"/>
        <v>24.26</v>
      </c>
      <c r="F54">
        <f t="shared" si="2"/>
        <v>24.26</v>
      </c>
    </row>
    <row r="55" spans="1:6">
      <c r="A55" s="13">
        <v>45111</v>
      </c>
      <c r="B55" s="14">
        <v>0.20416666666666669</v>
      </c>
      <c r="C55" s="15">
        <v>1.1379999999999999</v>
      </c>
      <c r="D55">
        <f t="shared" si="0"/>
        <v>11.379999999999999</v>
      </c>
      <c r="E55">
        <f t="shared" si="1"/>
        <v>22.759999999999998</v>
      </c>
      <c r="F55">
        <f t="shared" si="2"/>
        <v>22.759999999999998</v>
      </c>
    </row>
    <row r="56" spans="1:6">
      <c r="A56" s="13">
        <v>45111</v>
      </c>
      <c r="B56" s="14">
        <v>0.20833333333333334</v>
      </c>
      <c r="C56" s="15">
        <v>1.0640000000000001</v>
      </c>
      <c r="D56">
        <f t="shared" si="0"/>
        <v>10.64</v>
      </c>
      <c r="E56">
        <f t="shared" si="1"/>
        <v>21.28</v>
      </c>
      <c r="F56">
        <f t="shared" si="2"/>
        <v>21.28</v>
      </c>
    </row>
    <row r="57" spans="1:6">
      <c r="A57" s="13">
        <v>45111</v>
      </c>
      <c r="B57" s="14">
        <v>0.21249999999999999</v>
      </c>
      <c r="C57" s="15">
        <v>0.99199999999999999</v>
      </c>
      <c r="D57">
        <f t="shared" si="0"/>
        <v>9.92</v>
      </c>
      <c r="E57">
        <f t="shared" si="1"/>
        <v>19.84</v>
      </c>
      <c r="F57">
        <f t="shared" si="2"/>
        <v>19.84</v>
      </c>
    </row>
    <row r="58" spans="1:6">
      <c r="A58" s="13">
        <v>45111</v>
      </c>
      <c r="B58" s="14">
        <v>0.21666666666666667</v>
      </c>
      <c r="C58" s="15">
        <v>0.92200000000000004</v>
      </c>
      <c r="D58">
        <f t="shared" si="0"/>
        <v>9.2200000000000006</v>
      </c>
      <c r="E58">
        <f t="shared" si="1"/>
        <v>18.440000000000001</v>
      </c>
      <c r="F58">
        <f t="shared" si="2"/>
        <v>18.440000000000001</v>
      </c>
    </row>
    <row r="59" spans="1:6">
      <c r="A59" s="13">
        <v>45111</v>
      </c>
      <c r="B59" s="14">
        <v>0.22083333333333333</v>
      </c>
      <c r="C59" s="15">
        <v>0.85399999999999998</v>
      </c>
      <c r="D59">
        <f t="shared" si="0"/>
        <v>8.5399999999999991</v>
      </c>
      <c r="E59">
        <f t="shared" si="1"/>
        <v>17.079999999999998</v>
      </c>
      <c r="F59">
        <f t="shared" si="2"/>
        <v>17.079999999999998</v>
      </c>
    </row>
    <row r="60" spans="1:6">
      <c r="A60" s="13">
        <v>45111</v>
      </c>
      <c r="B60" s="14">
        <v>0.22500000000000001</v>
      </c>
      <c r="C60" s="15">
        <v>0.78800000000000003</v>
      </c>
      <c r="D60">
        <f t="shared" si="0"/>
        <v>7.8800000000000008</v>
      </c>
      <c r="E60">
        <f t="shared" si="1"/>
        <v>15.760000000000002</v>
      </c>
      <c r="F60">
        <f t="shared" si="2"/>
        <v>15.760000000000002</v>
      </c>
    </row>
    <row r="61" spans="1:6">
      <c r="A61" s="13">
        <v>45111</v>
      </c>
      <c r="B61" s="14">
        <v>0.22916666666666666</v>
      </c>
      <c r="C61" s="15">
        <v>0.72499999999999998</v>
      </c>
      <c r="D61">
        <f t="shared" si="0"/>
        <v>7.25</v>
      </c>
      <c r="E61">
        <f t="shared" si="1"/>
        <v>14.5</v>
      </c>
      <c r="F61">
        <f t="shared" si="2"/>
        <v>14.5</v>
      </c>
    </row>
    <row r="62" spans="1:6">
      <c r="A62" s="13">
        <v>45111</v>
      </c>
      <c r="B62" s="14">
        <v>0.23333333333333331</v>
      </c>
      <c r="C62" s="15">
        <v>0.66500000000000004</v>
      </c>
      <c r="D62">
        <f t="shared" si="0"/>
        <v>6.65</v>
      </c>
      <c r="E62">
        <f t="shared" si="1"/>
        <v>13.3</v>
      </c>
      <c r="F62">
        <f t="shared" si="2"/>
        <v>13.3</v>
      </c>
    </row>
    <row r="63" spans="1:6">
      <c r="A63" s="13">
        <v>45111</v>
      </c>
      <c r="B63" s="14">
        <v>0.23750000000000002</v>
      </c>
      <c r="C63" s="15">
        <v>0.60799999999999998</v>
      </c>
      <c r="D63">
        <f t="shared" si="0"/>
        <v>6.08</v>
      </c>
      <c r="E63">
        <f t="shared" si="1"/>
        <v>12.16</v>
      </c>
      <c r="F63">
        <f t="shared" si="2"/>
        <v>12.16</v>
      </c>
    </row>
    <row r="64" spans="1:6">
      <c r="A64" s="13">
        <v>45111</v>
      </c>
      <c r="B64" s="14">
        <v>0.24166666666666667</v>
      </c>
      <c r="C64" s="15">
        <v>0.55400000000000005</v>
      </c>
      <c r="D64">
        <f t="shared" si="0"/>
        <v>5.5400000000000009</v>
      </c>
      <c r="E64">
        <f t="shared" si="1"/>
        <v>11.080000000000002</v>
      </c>
      <c r="F64">
        <f t="shared" si="2"/>
        <v>11.080000000000002</v>
      </c>
    </row>
    <row r="65" spans="1:6">
      <c r="A65" s="13">
        <v>45111</v>
      </c>
      <c r="B65" s="14">
        <v>0.24583333333333335</v>
      </c>
      <c r="C65" s="15">
        <v>0.504</v>
      </c>
      <c r="D65">
        <f t="shared" si="0"/>
        <v>5.04</v>
      </c>
      <c r="E65">
        <f t="shared" si="1"/>
        <v>10.08</v>
      </c>
      <c r="F65">
        <f t="shared" si="2"/>
        <v>10.08</v>
      </c>
    </row>
    <row r="66" spans="1:6">
      <c r="A66" s="13">
        <v>45111</v>
      </c>
      <c r="B66" s="14">
        <v>0.25</v>
      </c>
      <c r="C66" s="15">
        <v>0.45700000000000002</v>
      </c>
      <c r="D66">
        <f t="shared" si="0"/>
        <v>4.57</v>
      </c>
      <c r="E66">
        <f t="shared" si="1"/>
        <v>9.14</v>
      </c>
      <c r="F66">
        <f t="shared" si="2"/>
        <v>9.14</v>
      </c>
    </row>
    <row r="67" spans="1:6">
      <c r="A67" s="13">
        <v>45111</v>
      </c>
      <c r="B67" s="14">
        <v>0.25416666666666665</v>
      </c>
      <c r="C67" s="15">
        <v>0.41399999999999998</v>
      </c>
      <c r="D67">
        <f t="shared" si="0"/>
        <v>4.1399999999999997</v>
      </c>
      <c r="E67">
        <f t="shared" si="1"/>
        <v>8.2799999999999994</v>
      </c>
      <c r="F67">
        <f t="shared" si="2"/>
        <v>8.2799999999999994</v>
      </c>
    </row>
    <row r="68" spans="1:6">
      <c r="A68" s="13">
        <v>45111</v>
      </c>
      <c r="B68" s="14">
        <v>0.25833333333333336</v>
      </c>
      <c r="C68" s="15">
        <v>0.374</v>
      </c>
      <c r="D68">
        <f t="shared" si="0"/>
        <v>3.74</v>
      </c>
      <c r="E68">
        <f t="shared" si="1"/>
        <v>7.48</v>
      </c>
      <c r="F68">
        <f t="shared" si="2"/>
        <v>7.48</v>
      </c>
    </row>
    <row r="69" spans="1:6">
      <c r="A69" s="13">
        <v>45111</v>
      </c>
      <c r="B69" s="14">
        <v>0.26250000000000001</v>
      </c>
      <c r="C69" s="15">
        <v>0.33800000000000002</v>
      </c>
      <c r="D69">
        <f t="shared" si="0"/>
        <v>3.3800000000000003</v>
      </c>
      <c r="E69">
        <f t="shared" si="1"/>
        <v>6.7600000000000007</v>
      </c>
      <c r="F69">
        <f t="shared" si="2"/>
        <v>6.7600000000000007</v>
      </c>
    </row>
    <row r="70" spans="1:6">
      <c r="A70" s="13">
        <v>45111</v>
      </c>
      <c r="B70" s="14">
        <v>0.26666666666666666</v>
      </c>
      <c r="C70" s="15">
        <v>0.30599999999999999</v>
      </c>
      <c r="D70">
        <f t="shared" si="0"/>
        <v>3.06</v>
      </c>
      <c r="E70">
        <f t="shared" si="1"/>
        <v>6.12</v>
      </c>
      <c r="F70">
        <f t="shared" si="2"/>
        <v>6.12</v>
      </c>
    </row>
    <row r="71" spans="1:6">
      <c r="A71" s="13">
        <v>45111</v>
      </c>
      <c r="B71" s="14">
        <v>0.27083333333333331</v>
      </c>
      <c r="C71" s="15">
        <v>0.27800000000000002</v>
      </c>
      <c r="D71">
        <f t="shared" ref="D71:D134" si="3">C71*$D$2</f>
        <v>2.7800000000000002</v>
      </c>
      <c r="E71">
        <f t="shared" ref="E71:E134" si="4">D71*$E$2</f>
        <v>5.5600000000000005</v>
      </c>
      <c r="F71">
        <f t="shared" ref="F71:F134" si="5">ABS(C71*$F$5)</f>
        <v>5.5600000000000005</v>
      </c>
    </row>
    <row r="72" spans="1:6">
      <c r="A72" s="13">
        <v>45111</v>
      </c>
      <c r="B72" s="14">
        <v>0.27499999999999997</v>
      </c>
      <c r="C72" s="15">
        <v>0.254</v>
      </c>
      <c r="D72">
        <f t="shared" si="3"/>
        <v>2.54</v>
      </c>
      <c r="E72">
        <f t="shared" si="4"/>
        <v>5.08</v>
      </c>
      <c r="F72">
        <f t="shared" si="5"/>
        <v>5.08</v>
      </c>
    </row>
    <row r="73" spans="1:6">
      <c r="A73" s="13">
        <v>45111</v>
      </c>
      <c r="B73" s="14">
        <v>0.27916666666666667</v>
      </c>
      <c r="C73" s="15">
        <v>0.23300000000000001</v>
      </c>
      <c r="D73">
        <f t="shared" si="3"/>
        <v>2.33</v>
      </c>
      <c r="E73">
        <f t="shared" si="4"/>
        <v>4.66</v>
      </c>
      <c r="F73">
        <f t="shared" si="5"/>
        <v>4.66</v>
      </c>
    </row>
    <row r="74" spans="1:6">
      <c r="A74" s="13">
        <v>45111</v>
      </c>
      <c r="B74" s="14">
        <v>0.28333333333333333</v>
      </c>
      <c r="C74" s="15">
        <v>0.217</v>
      </c>
      <c r="D74">
        <f t="shared" si="3"/>
        <v>2.17</v>
      </c>
      <c r="E74">
        <f t="shared" si="4"/>
        <v>4.34</v>
      </c>
      <c r="F74">
        <f t="shared" si="5"/>
        <v>4.34</v>
      </c>
    </row>
    <row r="75" spans="1:6">
      <c r="A75" s="13">
        <v>45111</v>
      </c>
      <c r="B75" s="14">
        <v>0.28750000000000003</v>
      </c>
      <c r="C75" s="15">
        <v>0.20499999999999999</v>
      </c>
      <c r="D75">
        <f t="shared" si="3"/>
        <v>2.0499999999999998</v>
      </c>
      <c r="E75">
        <f t="shared" si="4"/>
        <v>4.0999999999999996</v>
      </c>
      <c r="F75">
        <f t="shared" si="5"/>
        <v>4.0999999999999996</v>
      </c>
    </row>
    <row r="76" spans="1:6">
      <c r="A76" s="13">
        <v>45111</v>
      </c>
      <c r="B76" s="14">
        <v>0.29166666666666669</v>
      </c>
      <c r="C76" s="15">
        <v>0.19600000000000001</v>
      </c>
      <c r="D76">
        <f t="shared" si="3"/>
        <v>1.96</v>
      </c>
      <c r="E76">
        <f t="shared" si="4"/>
        <v>3.92</v>
      </c>
      <c r="F76">
        <f t="shared" si="5"/>
        <v>3.92</v>
      </c>
    </row>
    <row r="77" spans="1:6">
      <c r="A77" s="13">
        <v>45111</v>
      </c>
      <c r="B77" s="14">
        <v>0.29583333333333334</v>
      </c>
      <c r="C77" s="15">
        <v>0.191</v>
      </c>
      <c r="D77">
        <f t="shared" si="3"/>
        <v>1.9100000000000001</v>
      </c>
      <c r="E77">
        <f t="shared" si="4"/>
        <v>3.8200000000000003</v>
      </c>
      <c r="F77">
        <f t="shared" si="5"/>
        <v>3.8200000000000003</v>
      </c>
    </row>
    <row r="78" spans="1:6">
      <c r="A78" s="13">
        <v>45111</v>
      </c>
      <c r="B78" s="14">
        <v>0.3</v>
      </c>
      <c r="C78" s="15">
        <v>0.19</v>
      </c>
      <c r="D78">
        <f t="shared" si="3"/>
        <v>1.9</v>
      </c>
      <c r="E78">
        <f t="shared" si="4"/>
        <v>3.8</v>
      </c>
      <c r="F78">
        <f t="shared" si="5"/>
        <v>3.8</v>
      </c>
    </row>
    <row r="79" spans="1:6">
      <c r="A79" s="13">
        <v>45111</v>
      </c>
      <c r="B79" s="14">
        <v>0.30416666666666664</v>
      </c>
      <c r="C79" s="15">
        <v>0.193</v>
      </c>
      <c r="D79">
        <f t="shared" si="3"/>
        <v>1.9300000000000002</v>
      </c>
      <c r="E79">
        <f t="shared" si="4"/>
        <v>3.8600000000000003</v>
      </c>
      <c r="F79">
        <f t="shared" si="5"/>
        <v>3.8600000000000003</v>
      </c>
    </row>
    <row r="80" spans="1:6">
      <c r="A80" s="13">
        <v>45111</v>
      </c>
      <c r="B80" s="14">
        <v>0.30833333333333335</v>
      </c>
      <c r="C80" s="15">
        <v>0.19900000000000001</v>
      </c>
      <c r="D80">
        <f t="shared" si="3"/>
        <v>1.9900000000000002</v>
      </c>
      <c r="E80">
        <f t="shared" si="4"/>
        <v>3.9800000000000004</v>
      </c>
      <c r="F80">
        <f t="shared" si="5"/>
        <v>3.9800000000000004</v>
      </c>
    </row>
    <row r="81" spans="1:6">
      <c r="A81" s="13">
        <v>45111</v>
      </c>
      <c r="B81" s="14">
        <v>0.3125</v>
      </c>
      <c r="C81" s="15">
        <v>0.20899999999999999</v>
      </c>
      <c r="D81">
        <f t="shared" si="3"/>
        <v>2.09</v>
      </c>
      <c r="E81">
        <f t="shared" si="4"/>
        <v>4.18</v>
      </c>
      <c r="F81">
        <f t="shared" si="5"/>
        <v>4.18</v>
      </c>
    </row>
    <row r="82" spans="1:6">
      <c r="A82" s="13">
        <v>45111</v>
      </c>
      <c r="B82" s="14">
        <v>0.31666666666666665</v>
      </c>
      <c r="C82" s="15">
        <v>0.223</v>
      </c>
      <c r="D82">
        <f t="shared" si="3"/>
        <v>2.23</v>
      </c>
      <c r="E82">
        <f t="shared" si="4"/>
        <v>4.46</v>
      </c>
      <c r="F82">
        <f t="shared" si="5"/>
        <v>4.46</v>
      </c>
    </row>
    <row r="83" spans="1:6">
      <c r="A83" s="13">
        <v>45111</v>
      </c>
      <c r="B83" s="14">
        <v>0.32083333333333336</v>
      </c>
      <c r="C83" s="15">
        <v>0.24</v>
      </c>
      <c r="D83">
        <f t="shared" si="3"/>
        <v>2.4</v>
      </c>
      <c r="E83">
        <f t="shared" si="4"/>
        <v>4.8</v>
      </c>
      <c r="F83">
        <f t="shared" si="5"/>
        <v>4.8</v>
      </c>
    </row>
    <row r="84" spans="1:6">
      <c r="A84" s="13">
        <v>45111</v>
      </c>
      <c r="B84" s="14">
        <v>0.32500000000000001</v>
      </c>
      <c r="C84" s="15">
        <v>0.26100000000000001</v>
      </c>
      <c r="D84">
        <f t="shared" si="3"/>
        <v>2.6100000000000003</v>
      </c>
      <c r="E84">
        <f t="shared" si="4"/>
        <v>5.2200000000000006</v>
      </c>
      <c r="F84">
        <f t="shared" si="5"/>
        <v>5.2200000000000006</v>
      </c>
    </row>
    <row r="85" spans="1:6">
      <c r="A85" s="13">
        <v>45111</v>
      </c>
      <c r="B85" s="14">
        <v>0.32916666666666666</v>
      </c>
      <c r="C85" s="15">
        <v>0.28499999999999998</v>
      </c>
      <c r="D85">
        <f t="shared" si="3"/>
        <v>2.8499999999999996</v>
      </c>
      <c r="E85">
        <f t="shared" si="4"/>
        <v>5.6999999999999993</v>
      </c>
      <c r="F85">
        <f t="shared" si="5"/>
        <v>5.6999999999999993</v>
      </c>
    </row>
    <row r="86" spans="1:6">
      <c r="A86" s="13">
        <v>45111</v>
      </c>
      <c r="B86" s="14">
        <v>0.33333333333333331</v>
      </c>
      <c r="C86" s="15">
        <v>0.312</v>
      </c>
      <c r="D86">
        <f t="shared" si="3"/>
        <v>3.12</v>
      </c>
      <c r="E86">
        <f t="shared" si="4"/>
        <v>6.24</v>
      </c>
      <c r="F86">
        <f t="shared" si="5"/>
        <v>6.24</v>
      </c>
    </row>
    <row r="87" spans="1:6">
      <c r="A87" s="13">
        <v>45111</v>
      </c>
      <c r="B87" s="14">
        <v>0.33749999999999997</v>
      </c>
      <c r="C87" s="15">
        <v>0.34200000000000003</v>
      </c>
      <c r="D87">
        <f t="shared" si="3"/>
        <v>3.4200000000000004</v>
      </c>
      <c r="E87">
        <f t="shared" si="4"/>
        <v>6.8400000000000007</v>
      </c>
      <c r="F87">
        <f t="shared" si="5"/>
        <v>6.8400000000000007</v>
      </c>
    </row>
    <row r="88" spans="1:6">
      <c r="A88" s="13">
        <v>45111</v>
      </c>
      <c r="B88" s="14">
        <v>0.34166666666666662</v>
      </c>
      <c r="C88" s="15">
        <v>0.374</v>
      </c>
      <c r="D88">
        <f t="shared" si="3"/>
        <v>3.74</v>
      </c>
      <c r="E88">
        <f t="shared" si="4"/>
        <v>7.48</v>
      </c>
      <c r="F88">
        <f t="shared" si="5"/>
        <v>7.48</v>
      </c>
    </row>
    <row r="89" spans="1:6">
      <c r="A89" s="13">
        <v>45111</v>
      </c>
      <c r="B89" s="14">
        <v>0.34583333333333338</v>
      </c>
      <c r="C89" s="15">
        <v>0.41</v>
      </c>
      <c r="D89">
        <f t="shared" si="3"/>
        <v>4.0999999999999996</v>
      </c>
      <c r="E89">
        <f t="shared" si="4"/>
        <v>8.1999999999999993</v>
      </c>
      <c r="F89">
        <f t="shared" si="5"/>
        <v>8.1999999999999993</v>
      </c>
    </row>
    <row r="90" spans="1:6">
      <c r="A90" s="13">
        <v>45111</v>
      </c>
      <c r="B90" s="14">
        <v>0.35000000000000003</v>
      </c>
      <c r="C90" s="15">
        <v>0.44800000000000001</v>
      </c>
      <c r="D90">
        <f t="shared" si="3"/>
        <v>4.4800000000000004</v>
      </c>
      <c r="E90">
        <f t="shared" si="4"/>
        <v>8.9600000000000009</v>
      </c>
      <c r="F90">
        <f t="shared" si="5"/>
        <v>8.9600000000000009</v>
      </c>
    </row>
    <row r="91" spans="1:6">
      <c r="A91" s="13">
        <v>45111</v>
      </c>
      <c r="B91" s="14">
        <v>0.35416666666666669</v>
      </c>
      <c r="C91" s="15">
        <v>0.48899999999999999</v>
      </c>
      <c r="D91">
        <f t="shared" si="3"/>
        <v>4.8899999999999997</v>
      </c>
      <c r="E91">
        <f t="shared" si="4"/>
        <v>9.7799999999999994</v>
      </c>
      <c r="F91">
        <f t="shared" si="5"/>
        <v>9.7799999999999994</v>
      </c>
    </row>
    <row r="92" spans="1:6">
      <c r="A92" s="13">
        <v>45111</v>
      </c>
      <c r="B92" s="14">
        <v>0.35833333333333334</v>
      </c>
      <c r="C92" s="15">
        <v>0.53100000000000003</v>
      </c>
      <c r="D92">
        <f t="shared" si="3"/>
        <v>5.3100000000000005</v>
      </c>
      <c r="E92">
        <f t="shared" si="4"/>
        <v>10.620000000000001</v>
      </c>
      <c r="F92">
        <f t="shared" si="5"/>
        <v>10.620000000000001</v>
      </c>
    </row>
    <row r="93" spans="1:6">
      <c r="A93" s="13">
        <v>45111</v>
      </c>
      <c r="B93" s="14">
        <v>0.36249999999999999</v>
      </c>
      <c r="C93" s="15">
        <v>0.57599999999999996</v>
      </c>
      <c r="D93">
        <f t="shared" si="3"/>
        <v>5.76</v>
      </c>
      <c r="E93">
        <f t="shared" si="4"/>
        <v>11.52</v>
      </c>
      <c r="F93">
        <f t="shared" si="5"/>
        <v>11.52</v>
      </c>
    </row>
    <row r="94" spans="1:6">
      <c r="A94" s="13">
        <v>45111</v>
      </c>
      <c r="B94" s="14">
        <v>0.3666666666666667</v>
      </c>
      <c r="C94" s="15">
        <v>0.622</v>
      </c>
      <c r="D94">
        <f t="shared" si="3"/>
        <v>6.22</v>
      </c>
      <c r="E94">
        <f t="shared" si="4"/>
        <v>12.44</v>
      </c>
      <c r="F94">
        <f t="shared" si="5"/>
        <v>12.44</v>
      </c>
    </row>
    <row r="95" spans="1:6">
      <c r="A95" s="13">
        <v>45111</v>
      </c>
      <c r="B95" s="14">
        <v>0.37083333333333335</v>
      </c>
      <c r="C95" s="15">
        <v>0.66900000000000004</v>
      </c>
      <c r="D95">
        <f t="shared" si="3"/>
        <v>6.69</v>
      </c>
      <c r="E95">
        <f t="shared" si="4"/>
        <v>13.38</v>
      </c>
      <c r="F95">
        <f t="shared" si="5"/>
        <v>13.38</v>
      </c>
    </row>
    <row r="96" spans="1:6">
      <c r="A96" s="13">
        <v>45111</v>
      </c>
      <c r="B96" s="14">
        <v>0.375</v>
      </c>
      <c r="C96" s="15">
        <v>0.71799999999999997</v>
      </c>
      <c r="D96">
        <f t="shared" si="3"/>
        <v>7.18</v>
      </c>
      <c r="E96">
        <f t="shared" si="4"/>
        <v>14.36</v>
      </c>
      <c r="F96">
        <f t="shared" si="5"/>
        <v>14.36</v>
      </c>
    </row>
    <row r="97" spans="1:6">
      <c r="A97" s="13">
        <v>45111</v>
      </c>
      <c r="B97" s="14">
        <v>0.37916666666666665</v>
      </c>
      <c r="C97" s="15">
        <v>0.76800000000000002</v>
      </c>
      <c r="D97">
        <f t="shared" si="3"/>
        <v>7.68</v>
      </c>
      <c r="E97">
        <f t="shared" si="4"/>
        <v>15.36</v>
      </c>
      <c r="F97">
        <f t="shared" si="5"/>
        <v>15.36</v>
      </c>
    </row>
    <row r="98" spans="1:6">
      <c r="A98" s="13">
        <v>45111</v>
      </c>
      <c r="B98" s="14">
        <v>0.3833333333333333</v>
      </c>
      <c r="C98" s="15">
        <v>0.81899999999999995</v>
      </c>
      <c r="D98">
        <f t="shared" si="3"/>
        <v>8.19</v>
      </c>
      <c r="E98">
        <f t="shared" si="4"/>
        <v>16.38</v>
      </c>
      <c r="F98">
        <f t="shared" si="5"/>
        <v>16.38</v>
      </c>
    </row>
    <row r="99" spans="1:6">
      <c r="A99" s="13">
        <v>45111</v>
      </c>
      <c r="B99" s="14">
        <v>0.38750000000000001</v>
      </c>
      <c r="C99" s="15">
        <v>0.871</v>
      </c>
      <c r="D99">
        <f t="shared" si="3"/>
        <v>8.7100000000000009</v>
      </c>
      <c r="E99">
        <f t="shared" si="4"/>
        <v>17.420000000000002</v>
      </c>
      <c r="F99">
        <f t="shared" si="5"/>
        <v>17.420000000000002</v>
      </c>
    </row>
    <row r="100" spans="1:6">
      <c r="A100" s="13">
        <v>45111</v>
      </c>
      <c r="B100" s="14">
        <v>0.39166666666666666</v>
      </c>
      <c r="C100" s="15">
        <v>0.92200000000000004</v>
      </c>
      <c r="D100">
        <f t="shared" si="3"/>
        <v>9.2200000000000006</v>
      </c>
      <c r="E100">
        <f t="shared" si="4"/>
        <v>18.440000000000001</v>
      </c>
      <c r="F100">
        <f t="shared" si="5"/>
        <v>18.440000000000001</v>
      </c>
    </row>
    <row r="101" spans="1:6">
      <c r="A101" s="13">
        <v>45111</v>
      </c>
      <c r="B101" s="14">
        <v>0.39583333333333331</v>
      </c>
      <c r="C101" s="15">
        <v>0.97499999999999998</v>
      </c>
      <c r="D101">
        <f t="shared" si="3"/>
        <v>9.75</v>
      </c>
      <c r="E101">
        <f t="shared" si="4"/>
        <v>19.5</v>
      </c>
      <c r="F101">
        <f t="shared" si="5"/>
        <v>19.5</v>
      </c>
    </row>
    <row r="102" spans="1:6">
      <c r="A102" s="13">
        <v>45111</v>
      </c>
      <c r="B102" s="14">
        <v>0.39999999999999997</v>
      </c>
      <c r="C102" s="15">
        <v>1.0269999999999999</v>
      </c>
      <c r="D102">
        <f t="shared" si="3"/>
        <v>10.27</v>
      </c>
      <c r="E102">
        <f t="shared" si="4"/>
        <v>20.54</v>
      </c>
      <c r="F102">
        <f t="shared" si="5"/>
        <v>20.54</v>
      </c>
    </row>
    <row r="103" spans="1:6">
      <c r="A103" s="13">
        <v>45111</v>
      </c>
      <c r="B103" s="14">
        <v>0.40416666666666662</v>
      </c>
      <c r="C103" s="15">
        <v>1.0780000000000001</v>
      </c>
      <c r="D103">
        <f t="shared" si="3"/>
        <v>10.780000000000001</v>
      </c>
      <c r="E103">
        <f t="shared" si="4"/>
        <v>21.560000000000002</v>
      </c>
      <c r="F103">
        <f t="shared" si="5"/>
        <v>21.560000000000002</v>
      </c>
    </row>
    <row r="104" spans="1:6">
      <c r="A104" s="13">
        <v>45111</v>
      </c>
      <c r="B104" s="14">
        <v>0.40833333333333338</v>
      </c>
      <c r="C104" s="15">
        <v>1.1299999999999999</v>
      </c>
      <c r="D104">
        <f t="shared" si="3"/>
        <v>11.299999999999999</v>
      </c>
      <c r="E104">
        <f t="shared" si="4"/>
        <v>22.599999999999998</v>
      </c>
      <c r="F104">
        <f t="shared" si="5"/>
        <v>22.599999999999998</v>
      </c>
    </row>
    <row r="105" spans="1:6">
      <c r="A105" s="13">
        <v>45111</v>
      </c>
      <c r="B105" s="14">
        <v>0.41250000000000003</v>
      </c>
      <c r="C105" s="15">
        <v>1.181</v>
      </c>
      <c r="D105">
        <f t="shared" si="3"/>
        <v>11.81</v>
      </c>
      <c r="E105">
        <f t="shared" si="4"/>
        <v>23.62</v>
      </c>
      <c r="F105">
        <f t="shared" si="5"/>
        <v>23.62</v>
      </c>
    </row>
    <row r="106" spans="1:6">
      <c r="A106" s="13">
        <v>45111</v>
      </c>
      <c r="B106" s="14">
        <v>0.41666666666666669</v>
      </c>
      <c r="C106" s="15">
        <v>1.2310000000000001</v>
      </c>
      <c r="D106">
        <f t="shared" si="3"/>
        <v>12.31</v>
      </c>
      <c r="E106">
        <f t="shared" si="4"/>
        <v>24.62</v>
      </c>
      <c r="F106">
        <f t="shared" si="5"/>
        <v>24.62</v>
      </c>
    </row>
    <row r="107" spans="1:6">
      <c r="A107" s="13">
        <v>45111</v>
      </c>
      <c r="B107" s="14">
        <v>0.42083333333333334</v>
      </c>
      <c r="C107" s="15">
        <v>1.2809999999999999</v>
      </c>
      <c r="D107">
        <f t="shared" si="3"/>
        <v>12.809999999999999</v>
      </c>
      <c r="E107">
        <f t="shared" si="4"/>
        <v>25.619999999999997</v>
      </c>
      <c r="F107">
        <f t="shared" si="5"/>
        <v>25.619999999999997</v>
      </c>
    </row>
    <row r="108" spans="1:6">
      <c r="A108" s="13">
        <v>45111</v>
      </c>
      <c r="B108" s="14">
        <v>0.42499999999999999</v>
      </c>
      <c r="C108" s="15">
        <v>1.329</v>
      </c>
      <c r="D108">
        <f t="shared" si="3"/>
        <v>13.29</v>
      </c>
      <c r="E108">
        <f t="shared" si="4"/>
        <v>26.58</v>
      </c>
      <c r="F108">
        <f t="shared" si="5"/>
        <v>26.58</v>
      </c>
    </row>
    <row r="109" spans="1:6">
      <c r="A109" s="13">
        <v>45111</v>
      </c>
      <c r="B109" s="14">
        <v>0.4291666666666667</v>
      </c>
      <c r="C109" s="15">
        <v>1.377</v>
      </c>
      <c r="D109">
        <f t="shared" si="3"/>
        <v>13.77</v>
      </c>
      <c r="E109">
        <f t="shared" si="4"/>
        <v>27.54</v>
      </c>
      <c r="F109">
        <f t="shared" si="5"/>
        <v>27.54</v>
      </c>
    </row>
    <row r="110" spans="1:6">
      <c r="A110" s="13">
        <v>45111</v>
      </c>
      <c r="B110" s="14">
        <v>0.43333333333333335</v>
      </c>
      <c r="C110" s="15">
        <v>1.4239999999999999</v>
      </c>
      <c r="D110">
        <f t="shared" si="3"/>
        <v>14.239999999999998</v>
      </c>
      <c r="E110">
        <f t="shared" si="4"/>
        <v>28.479999999999997</v>
      </c>
      <c r="F110">
        <f t="shared" si="5"/>
        <v>28.479999999999997</v>
      </c>
    </row>
    <row r="111" spans="1:6">
      <c r="A111" s="13">
        <v>45111</v>
      </c>
      <c r="B111" s="14">
        <v>0.4375</v>
      </c>
      <c r="C111" s="15">
        <v>1.4690000000000001</v>
      </c>
      <c r="D111">
        <f t="shared" si="3"/>
        <v>14.690000000000001</v>
      </c>
      <c r="E111">
        <f t="shared" si="4"/>
        <v>29.380000000000003</v>
      </c>
      <c r="F111">
        <f t="shared" si="5"/>
        <v>29.380000000000003</v>
      </c>
    </row>
    <row r="112" spans="1:6">
      <c r="A112" s="13">
        <v>45111</v>
      </c>
      <c r="B112" s="14">
        <v>0.44166666666666665</v>
      </c>
      <c r="C112" s="15">
        <v>1.5129999999999999</v>
      </c>
      <c r="D112">
        <f t="shared" si="3"/>
        <v>15.129999999999999</v>
      </c>
      <c r="E112">
        <f t="shared" si="4"/>
        <v>30.259999999999998</v>
      </c>
      <c r="F112">
        <f t="shared" si="5"/>
        <v>30.259999999999998</v>
      </c>
    </row>
    <row r="113" spans="1:6">
      <c r="A113" s="13">
        <v>45111</v>
      </c>
      <c r="B113" s="14">
        <v>0.4458333333333333</v>
      </c>
      <c r="C113" s="15">
        <v>1.5569999999999999</v>
      </c>
      <c r="D113">
        <f t="shared" si="3"/>
        <v>15.57</v>
      </c>
      <c r="E113">
        <f t="shared" si="4"/>
        <v>31.14</v>
      </c>
      <c r="F113">
        <f t="shared" si="5"/>
        <v>31.14</v>
      </c>
    </row>
    <row r="114" spans="1:6">
      <c r="A114" s="13">
        <v>45111</v>
      </c>
      <c r="B114" s="14">
        <v>0.45</v>
      </c>
      <c r="C114" s="15">
        <v>1.599</v>
      </c>
      <c r="D114">
        <f t="shared" si="3"/>
        <v>15.99</v>
      </c>
      <c r="E114">
        <f t="shared" si="4"/>
        <v>31.98</v>
      </c>
      <c r="F114">
        <f t="shared" si="5"/>
        <v>31.98</v>
      </c>
    </row>
    <row r="115" spans="1:6">
      <c r="A115" s="13">
        <v>45111</v>
      </c>
      <c r="B115" s="14">
        <v>0.45416666666666666</v>
      </c>
      <c r="C115" s="15">
        <v>1.639</v>
      </c>
      <c r="D115">
        <f t="shared" si="3"/>
        <v>16.39</v>
      </c>
      <c r="E115">
        <f t="shared" si="4"/>
        <v>32.78</v>
      </c>
      <c r="F115">
        <f t="shared" si="5"/>
        <v>32.78</v>
      </c>
    </row>
    <row r="116" spans="1:6">
      <c r="A116" s="13">
        <v>45111</v>
      </c>
      <c r="B116" s="14">
        <v>0.45833333333333331</v>
      </c>
      <c r="C116" s="15">
        <v>1.679</v>
      </c>
      <c r="D116">
        <f t="shared" si="3"/>
        <v>16.79</v>
      </c>
      <c r="E116">
        <f t="shared" si="4"/>
        <v>33.58</v>
      </c>
      <c r="F116">
        <f t="shared" si="5"/>
        <v>33.58</v>
      </c>
    </row>
    <row r="117" spans="1:6">
      <c r="A117" s="13">
        <v>45111</v>
      </c>
      <c r="B117" s="14">
        <v>0.46249999999999997</v>
      </c>
      <c r="C117" s="15">
        <v>1.7170000000000001</v>
      </c>
      <c r="D117">
        <f t="shared" si="3"/>
        <v>17.170000000000002</v>
      </c>
      <c r="E117">
        <f t="shared" si="4"/>
        <v>34.340000000000003</v>
      </c>
      <c r="F117">
        <f t="shared" si="5"/>
        <v>34.340000000000003</v>
      </c>
    </row>
    <row r="118" spans="1:6">
      <c r="A118" s="13">
        <v>45111</v>
      </c>
      <c r="B118" s="14">
        <v>0.46666666666666662</v>
      </c>
      <c r="C118" s="15">
        <v>1.7529999999999999</v>
      </c>
      <c r="D118">
        <f t="shared" si="3"/>
        <v>17.529999999999998</v>
      </c>
      <c r="E118">
        <f t="shared" si="4"/>
        <v>35.059999999999995</v>
      </c>
      <c r="F118">
        <f t="shared" si="5"/>
        <v>35.059999999999995</v>
      </c>
    </row>
    <row r="119" spans="1:6">
      <c r="A119" s="13">
        <v>45111</v>
      </c>
      <c r="B119" s="14">
        <v>0.47083333333333338</v>
      </c>
      <c r="C119" s="15">
        <v>1.7889999999999999</v>
      </c>
      <c r="D119">
        <f t="shared" si="3"/>
        <v>17.89</v>
      </c>
      <c r="E119">
        <f t="shared" si="4"/>
        <v>35.78</v>
      </c>
      <c r="F119">
        <f t="shared" si="5"/>
        <v>35.78</v>
      </c>
    </row>
    <row r="120" spans="1:6">
      <c r="A120" s="13">
        <v>45111</v>
      </c>
      <c r="B120" s="14">
        <v>0.47500000000000003</v>
      </c>
      <c r="C120" s="15">
        <v>1.8220000000000001</v>
      </c>
      <c r="D120">
        <f t="shared" si="3"/>
        <v>18.22</v>
      </c>
      <c r="E120">
        <f t="shared" si="4"/>
        <v>36.44</v>
      </c>
      <c r="F120">
        <f t="shared" si="5"/>
        <v>36.44</v>
      </c>
    </row>
    <row r="121" spans="1:6">
      <c r="A121" s="13">
        <v>45111</v>
      </c>
      <c r="B121" s="14">
        <v>0.47916666666666669</v>
      </c>
      <c r="C121" s="15">
        <v>1.855</v>
      </c>
      <c r="D121">
        <f t="shared" si="3"/>
        <v>18.55</v>
      </c>
      <c r="E121">
        <f t="shared" si="4"/>
        <v>37.1</v>
      </c>
      <c r="F121">
        <f t="shared" si="5"/>
        <v>37.1</v>
      </c>
    </row>
    <row r="122" spans="1:6">
      <c r="A122" s="13">
        <v>45111</v>
      </c>
      <c r="B122" s="14">
        <v>0.48333333333333334</v>
      </c>
      <c r="C122" s="15">
        <v>1.8859999999999999</v>
      </c>
      <c r="D122">
        <f t="shared" si="3"/>
        <v>18.86</v>
      </c>
      <c r="E122">
        <f t="shared" si="4"/>
        <v>37.72</v>
      </c>
      <c r="F122">
        <f t="shared" si="5"/>
        <v>37.72</v>
      </c>
    </row>
    <row r="123" spans="1:6">
      <c r="A123" s="13">
        <v>45111</v>
      </c>
      <c r="B123" s="14">
        <v>0.48749999999999999</v>
      </c>
      <c r="C123" s="15">
        <v>1.915</v>
      </c>
      <c r="D123">
        <f t="shared" si="3"/>
        <v>19.149999999999999</v>
      </c>
      <c r="E123">
        <f t="shared" si="4"/>
        <v>38.299999999999997</v>
      </c>
      <c r="F123">
        <f t="shared" si="5"/>
        <v>38.299999999999997</v>
      </c>
    </row>
    <row r="124" spans="1:6">
      <c r="A124" s="13">
        <v>45111</v>
      </c>
      <c r="B124" s="14">
        <v>0.4916666666666667</v>
      </c>
      <c r="C124" s="15">
        <v>1.9430000000000001</v>
      </c>
      <c r="D124">
        <f t="shared" si="3"/>
        <v>19.43</v>
      </c>
      <c r="E124">
        <f t="shared" si="4"/>
        <v>38.86</v>
      </c>
      <c r="F124">
        <f t="shared" si="5"/>
        <v>38.86</v>
      </c>
    </row>
    <row r="125" spans="1:6">
      <c r="A125" s="13">
        <v>45111</v>
      </c>
      <c r="B125" s="14">
        <v>0.49583333333333335</v>
      </c>
      <c r="C125" s="15">
        <v>1.9690000000000001</v>
      </c>
      <c r="D125">
        <f t="shared" si="3"/>
        <v>19.690000000000001</v>
      </c>
      <c r="E125">
        <f t="shared" si="4"/>
        <v>39.380000000000003</v>
      </c>
      <c r="F125">
        <f t="shared" si="5"/>
        <v>39.380000000000003</v>
      </c>
    </row>
    <row r="126" spans="1:6">
      <c r="A126" s="13">
        <v>45111</v>
      </c>
      <c r="B126" s="14">
        <v>0.5</v>
      </c>
      <c r="C126" s="15">
        <v>1.9930000000000001</v>
      </c>
      <c r="D126">
        <f t="shared" si="3"/>
        <v>19.93</v>
      </c>
      <c r="E126">
        <f t="shared" si="4"/>
        <v>39.86</v>
      </c>
      <c r="F126">
        <f t="shared" si="5"/>
        <v>39.86</v>
      </c>
    </row>
    <row r="127" spans="1:6">
      <c r="A127" s="13">
        <v>45111</v>
      </c>
      <c r="B127" s="14">
        <v>0.50416666666666665</v>
      </c>
      <c r="C127" s="15">
        <v>2.0150000000000001</v>
      </c>
      <c r="D127">
        <f t="shared" si="3"/>
        <v>20.150000000000002</v>
      </c>
      <c r="E127">
        <f t="shared" si="4"/>
        <v>40.300000000000004</v>
      </c>
      <c r="F127">
        <f t="shared" si="5"/>
        <v>40.300000000000004</v>
      </c>
    </row>
    <row r="128" spans="1:6">
      <c r="A128" s="13">
        <v>45111</v>
      </c>
      <c r="B128" s="14">
        <v>0.5083333333333333</v>
      </c>
      <c r="C128" s="15">
        <v>2.036</v>
      </c>
      <c r="D128">
        <f t="shared" si="3"/>
        <v>20.36</v>
      </c>
      <c r="E128">
        <f t="shared" si="4"/>
        <v>40.72</v>
      </c>
      <c r="F128">
        <f t="shared" si="5"/>
        <v>40.72</v>
      </c>
    </row>
    <row r="129" spans="1:6">
      <c r="A129" s="13">
        <v>45111</v>
      </c>
      <c r="B129" s="14">
        <v>0.51250000000000007</v>
      </c>
      <c r="C129" s="15">
        <v>2.0550000000000002</v>
      </c>
      <c r="D129">
        <f t="shared" si="3"/>
        <v>20.55</v>
      </c>
      <c r="E129">
        <f t="shared" si="4"/>
        <v>41.1</v>
      </c>
      <c r="F129">
        <f t="shared" si="5"/>
        <v>41.1</v>
      </c>
    </row>
    <row r="130" spans="1:6">
      <c r="A130" s="13">
        <v>45111</v>
      </c>
      <c r="B130" s="14">
        <v>0.51666666666666672</v>
      </c>
      <c r="C130" s="15">
        <v>2.0720000000000001</v>
      </c>
      <c r="D130">
        <f t="shared" si="3"/>
        <v>20.72</v>
      </c>
      <c r="E130">
        <f t="shared" si="4"/>
        <v>41.44</v>
      </c>
      <c r="F130">
        <f t="shared" si="5"/>
        <v>41.44</v>
      </c>
    </row>
    <row r="131" spans="1:6">
      <c r="A131" s="13">
        <v>45111</v>
      </c>
      <c r="B131" s="14">
        <v>0.52083333333333337</v>
      </c>
      <c r="C131" s="15">
        <v>2.0859999999999999</v>
      </c>
      <c r="D131">
        <f t="shared" si="3"/>
        <v>20.86</v>
      </c>
      <c r="E131">
        <f t="shared" si="4"/>
        <v>41.72</v>
      </c>
      <c r="F131">
        <f t="shared" si="5"/>
        <v>41.72</v>
      </c>
    </row>
    <row r="132" spans="1:6">
      <c r="A132" s="13">
        <v>45111</v>
      </c>
      <c r="B132" s="14">
        <v>0.52500000000000002</v>
      </c>
      <c r="C132" s="15">
        <v>2.0990000000000002</v>
      </c>
      <c r="D132">
        <f t="shared" si="3"/>
        <v>20.990000000000002</v>
      </c>
      <c r="E132">
        <f t="shared" si="4"/>
        <v>41.980000000000004</v>
      </c>
      <c r="F132">
        <f t="shared" si="5"/>
        <v>41.980000000000004</v>
      </c>
    </row>
    <row r="133" spans="1:6">
      <c r="A133" s="13">
        <v>45111</v>
      </c>
      <c r="B133" s="14">
        <v>0.52916666666666667</v>
      </c>
      <c r="C133" s="15">
        <v>2.109</v>
      </c>
      <c r="D133">
        <f t="shared" si="3"/>
        <v>21.09</v>
      </c>
      <c r="E133">
        <f t="shared" si="4"/>
        <v>42.18</v>
      </c>
      <c r="F133">
        <f t="shared" si="5"/>
        <v>42.18</v>
      </c>
    </row>
    <row r="134" spans="1:6">
      <c r="A134" s="13">
        <v>45111</v>
      </c>
      <c r="B134" s="14">
        <v>0.53333333333333333</v>
      </c>
      <c r="C134" s="15">
        <v>2.117</v>
      </c>
      <c r="D134">
        <f t="shared" si="3"/>
        <v>21.17</v>
      </c>
      <c r="E134">
        <f t="shared" si="4"/>
        <v>42.34</v>
      </c>
      <c r="F134">
        <f t="shared" si="5"/>
        <v>42.34</v>
      </c>
    </row>
    <row r="135" spans="1:6">
      <c r="A135" s="13">
        <v>45111</v>
      </c>
      <c r="B135" s="14">
        <v>0.53749999999999998</v>
      </c>
      <c r="C135" s="15">
        <v>2.1230000000000002</v>
      </c>
      <c r="D135">
        <f t="shared" ref="D135:D198" si="6">C135*$D$2</f>
        <v>21.230000000000004</v>
      </c>
      <c r="E135">
        <f t="shared" ref="E135:E198" si="7">D135*$E$2</f>
        <v>42.460000000000008</v>
      </c>
      <c r="F135">
        <f t="shared" ref="F135:F198" si="8">ABS(C135*$F$5)</f>
        <v>42.460000000000008</v>
      </c>
    </row>
    <row r="136" spans="1:6">
      <c r="A136" s="13">
        <v>45111</v>
      </c>
      <c r="B136" s="14">
        <v>0.54166666666666663</v>
      </c>
      <c r="C136" s="15">
        <v>2.1259999999999999</v>
      </c>
      <c r="D136">
        <f t="shared" si="6"/>
        <v>21.259999999999998</v>
      </c>
      <c r="E136">
        <f t="shared" si="7"/>
        <v>42.519999999999996</v>
      </c>
      <c r="F136">
        <f t="shared" si="8"/>
        <v>42.519999999999996</v>
      </c>
    </row>
    <row r="137" spans="1:6">
      <c r="A137" s="13">
        <v>45111</v>
      </c>
      <c r="B137" s="14">
        <v>0.54583333333333328</v>
      </c>
      <c r="C137" s="15">
        <v>2.1280000000000001</v>
      </c>
      <c r="D137">
        <f t="shared" si="6"/>
        <v>21.28</v>
      </c>
      <c r="E137">
        <f t="shared" si="7"/>
        <v>42.56</v>
      </c>
      <c r="F137">
        <f t="shared" si="8"/>
        <v>42.56</v>
      </c>
    </row>
    <row r="138" spans="1:6">
      <c r="A138" s="13">
        <v>45111</v>
      </c>
      <c r="B138" s="14">
        <v>0.54999999999999993</v>
      </c>
      <c r="C138" s="15">
        <v>2.1259999999999999</v>
      </c>
      <c r="D138">
        <f t="shared" si="6"/>
        <v>21.259999999999998</v>
      </c>
      <c r="E138">
        <f t="shared" si="7"/>
        <v>42.519999999999996</v>
      </c>
      <c r="F138">
        <f t="shared" si="8"/>
        <v>42.519999999999996</v>
      </c>
    </row>
    <row r="139" spans="1:6">
      <c r="A139" s="13">
        <v>45111</v>
      </c>
      <c r="B139" s="14">
        <v>0.5541666666666667</v>
      </c>
      <c r="C139" s="15">
        <v>2.1230000000000002</v>
      </c>
      <c r="D139">
        <f t="shared" si="6"/>
        <v>21.230000000000004</v>
      </c>
      <c r="E139">
        <f t="shared" si="7"/>
        <v>42.460000000000008</v>
      </c>
      <c r="F139">
        <f t="shared" si="8"/>
        <v>42.460000000000008</v>
      </c>
    </row>
    <row r="140" spans="1:6">
      <c r="A140" s="13">
        <v>45111</v>
      </c>
      <c r="B140" s="14">
        <v>0.55833333333333335</v>
      </c>
      <c r="C140" s="15">
        <v>2.117</v>
      </c>
      <c r="D140">
        <f t="shared" si="6"/>
        <v>21.17</v>
      </c>
      <c r="E140">
        <f t="shared" si="7"/>
        <v>42.34</v>
      </c>
      <c r="F140">
        <f t="shared" si="8"/>
        <v>42.34</v>
      </c>
    </row>
    <row r="141" spans="1:6">
      <c r="A141" s="13">
        <v>45111</v>
      </c>
      <c r="B141" s="14">
        <v>0.5625</v>
      </c>
      <c r="C141" s="15">
        <v>2.109</v>
      </c>
      <c r="D141">
        <f t="shared" si="6"/>
        <v>21.09</v>
      </c>
      <c r="E141">
        <f t="shared" si="7"/>
        <v>42.18</v>
      </c>
      <c r="F141">
        <f t="shared" si="8"/>
        <v>42.18</v>
      </c>
    </row>
    <row r="142" spans="1:6">
      <c r="A142" s="13">
        <v>45111</v>
      </c>
      <c r="B142" s="14">
        <v>0.56666666666666665</v>
      </c>
      <c r="C142" s="15">
        <v>2.0979999999999999</v>
      </c>
      <c r="D142">
        <f t="shared" si="6"/>
        <v>20.979999999999997</v>
      </c>
      <c r="E142">
        <f t="shared" si="7"/>
        <v>41.959999999999994</v>
      </c>
      <c r="F142">
        <f t="shared" si="8"/>
        <v>41.959999999999994</v>
      </c>
    </row>
    <row r="143" spans="1:6">
      <c r="A143" s="13">
        <v>45111</v>
      </c>
      <c r="B143" s="14">
        <v>0.5708333333333333</v>
      </c>
      <c r="C143" s="15">
        <v>2.085</v>
      </c>
      <c r="D143">
        <f t="shared" si="6"/>
        <v>20.85</v>
      </c>
      <c r="E143">
        <f t="shared" si="7"/>
        <v>41.7</v>
      </c>
      <c r="F143">
        <f t="shared" si="8"/>
        <v>41.7</v>
      </c>
    </row>
    <row r="144" spans="1:6">
      <c r="A144" s="13">
        <v>45111</v>
      </c>
      <c r="B144" s="14">
        <v>0.57500000000000007</v>
      </c>
      <c r="C144" s="15">
        <v>2.0699999999999998</v>
      </c>
      <c r="D144">
        <f t="shared" si="6"/>
        <v>20.7</v>
      </c>
      <c r="E144">
        <f t="shared" si="7"/>
        <v>41.4</v>
      </c>
      <c r="F144">
        <f t="shared" si="8"/>
        <v>41.4</v>
      </c>
    </row>
    <row r="145" spans="1:6">
      <c r="A145" s="13">
        <v>45111</v>
      </c>
      <c r="B145" s="14">
        <v>0.57916666666666672</v>
      </c>
      <c r="C145" s="15">
        <v>2.052</v>
      </c>
      <c r="D145">
        <f t="shared" si="6"/>
        <v>20.52</v>
      </c>
      <c r="E145">
        <f t="shared" si="7"/>
        <v>41.04</v>
      </c>
      <c r="F145">
        <f t="shared" si="8"/>
        <v>41.04</v>
      </c>
    </row>
    <row r="146" spans="1:6">
      <c r="A146" s="13">
        <v>45111</v>
      </c>
      <c r="B146" s="14">
        <v>0.58333333333333337</v>
      </c>
      <c r="C146" s="15">
        <v>2.0329999999999999</v>
      </c>
      <c r="D146">
        <f t="shared" si="6"/>
        <v>20.329999999999998</v>
      </c>
      <c r="E146">
        <f t="shared" si="7"/>
        <v>40.659999999999997</v>
      </c>
      <c r="F146">
        <f t="shared" si="8"/>
        <v>40.659999999999997</v>
      </c>
    </row>
    <row r="147" spans="1:6">
      <c r="A147" s="13">
        <v>45111</v>
      </c>
      <c r="B147" s="14">
        <v>0.58750000000000002</v>
      </c>
      <c r="C147" s="15">
        <v>2.0110000000000001</v>
      </c>
      <c r="D147">
        <f t="shared" si="6"/>
        <v>20.11</v>
      </c>
      <c r="E147">
        <f t="shared" si="7"/>
        <v>40.22</v>
      </c>
      <c r="F147">
        <f t="shared" si="8"/>
        <v>40.22</v>
      </c>
    </row>
    <row r="148" spans="1:6">
      <c r="A148" s="13">
        <v>45111</v>
      </c>
      <c r="B148" s="14">
        <v>0.59166666666666667</v>
      </c>
      <c r="C148" s="15">
        <v>1.986</v>
      </c>
      <c r="D148">
        <f t="shared" si="6"/>
        <v>19.86</v>
      </c>
      <c r="E148">
        <f t="shared" si="7"/>
        <v>39.72</v>
      </c>
      <c r="F148">
        <f t="shared" si="8"/>
        <v>39.72</v>
      </c>
    </row>
    <row r="149" spans="1:6">
      <c r="A149" s="13">
        <v>45111</v>
      </c>
      <c r="B149" s="14">
        <v>0.59583333333333333</v>
      </c>
      <c r="C149" s="15">
        <v>1.96</v>
      </c>
      <c r="D149">
        <f t="shared" si="6"/>
        <v>19.600000000000001</v>
      </c>
      <c r="E149">
        <f t="shared" si="7"/>
        <v>39.200000000000003</v>
      </c>
      <c r="F149">
        <f t="shared" si="8"/>
        <v>39.200000000000003</v>
      </c>
    </row>
    <row r="150" spans="1:6">
      <c r="A150" s="13">
        <v>45111</v>
      </c>
      <c r="B150" s="14">
        <v>0.6</v>
      </c>
      <c r="C150" s="15">
        <v>1.931</v>
      </c>
      <c r="D150">
        <f t="shared" si="6"/>
        <v>19.310000000000002</v>
      </c>
      <c r="E150">
        <f t="shared" si="7"/>
        <v>38.620000000000005</v>
      </c>
      <c r="F150">
        <f t="shared" si="8"/>
        <v>38.620000000000005</v>
      </c>
    </row>
    <row r="151" spans="1:6">
      <c r="A151" s="13">
        <v>45111</v>
      </c>
      <c r="B151" s="14">
        <v>0.60416666666666663</v>
      </c>
      <c r="C151" s="15">
        <v>1.9</v>
      </c>
      <c r="D151">
        <f t="shared" si="6"/>
        <v>19</v>
      </c>
      <c r="E151">
        <f t="shared" si="7"/>
        <v>38</v>
      </c>
      <c r="F151">
        <f t="shared" si="8"/>
        <v>38</v>
      </c>
    </row>
    <row r="152" spans="1:6">
      <c r="A152" s="13">
        <v>45111</v>
      </c>
      <c r="B152" s="14">
        <v>0.60833333333333328</v>
      </c>
      <c r="C152" s="15">
        <v>1.867</v>
      </c>
      <c r="D152">
        <f t="shared" si="6"/>
        <v>18.670000000000002</v>
      </c>
      <c r="E152">
        <f t="shared" si="7"/>
        <v>37.340000000000003</v>
      </c>
      <c r="F152">
        <f t="shared" si="8"/>
        <v>37.340000000000003</v>
      </c>
    </row>
    <row r="153" spans="1:6">
      <c r="A153" s="13">
        <v>45111</v>
      </c>
      <c r="B153" s="14">
        <v>0.61249999999999993</v>
      </c>
      <c r="C153" s="15">
        <v>1.8320000000000001</v>
      </c>
      <c r="D153">
        <f t="shared" si="6"/>
        <v>18.32</v>
      </c>
      <c r="E153">
        <f t="shared" si="7"/>
        <v>36.64</v>
      </c>
      <c r="F153">
        <f t="shared" si="8"/>
        <v>36.64</v>
      </c>
    </row>
    <row r="154" spans="1:6">
      <c r="A154" s="13">
        <v>45111</v>
      </c>
      <c r="B154" s="14">
        <v>0.6166666666666667</v>
      </c>
      <c r="C154" s="15">
        <v>1.794</v>
      </c>
      <c r="D154">
        <f t="shared" si="6"/>
        <v>17.940000000000001</v>
      </c>
      <c r="E154">
        <f t="shared" si="7"/>
        <v>35.880000000000003</v>
      </c>
      <c r="F154">
        <f t="shared" si="8"/>
        <v>35.880000000000003</v>
      </c>
    </row>
    <row r="155" spans="1:6">
      <c r="A155" s="13">
        <v>45111</v>
      </c>
      <c r="B155" s="14">
        <v>0.62083333333333335</v>
      </c>
      <c r="C155" s="15">
        <v>1.754</v>
      </c>
      <c r="D155">
        <f t="shared" si="6"/>
        <v>17.54</v>
      </c>
      <c r="E155">
        <f t="shared" si="7"/>
        <v>35.08</v>
      </c>
      <c r="F155">
        <f t="shared" si="8"/>
        <v>35.08</v>
      </c>
    </row>
    <row r="156" spans="1:6">
      <c r="A156" s="13">
        <v>45111</v>
      </c>
      <c r="B156" s="14">
        <v>0.625</v>
      </c>
      <c r="C156" s="15">
        <v>1.712</v>
      </c>
      <c r="D156">
        <f t="shared" si="6"/>
        <v>17.12</v>
      </c>
      <c r="E156">
        <f t="shared" si="7"/>
        <v>34.24</v>
      </c>
      <c r="F156">
        <f t="shared" si="8"/>
        <v>34.24</v>
      </c>
    </row>
    <row r="157" spans="1:6">
      <c r="A157" s="13">
        <v>45111</v>
      </c>
      <c r="B157" s="14">
        <v>0.62916666666666665</v>
      </c>
      <c r="C157" s="15">
        <v>1.6679999999999999</v>
      </c>
      <c r="D157">
        <f t="shared" si="6"/>
        <v>16.68</v>
      </c>
      <c r="E157">
        <f t="shared" si="7"/>
        <v>33.36</v>
      </c>
      <c r="F157">
        <f t="shared" si="8"/>
        <v>33.36</v>
      </c>
    </row>
    <row r="158" spans="1:6">
      <c r="A158" s="13">
        <v>45111</v>
      </c>
      <c r="B158" s="14">
        <v>0.6333333333333333</v>
      </c>
      <c r="C158" s="15">
        <v>1.621</v>
      </c>
      <c r="D158">
        <f t="shared" si="6"/>
        <v>16.21</v>
      </c>
      <c r="E158">
        <f t="shared" si="7"/>
        <v>32.42</v>
      </c>
      <c r="F158">
        <f t="shared" si="8"/>
        <v>32.42</v>
      </c>
    </row>
    <row r="159" spans="1:6">
      <c r="A159" s="13">
        <v>45111</v>
      </c>
      <c r="B159" s="14">
        <v>0.63750000000000007</v>
      </c>
      <c r="C159" s="15">
        <v>1.5720000000000001</v>
      </c>
      <c r="D159">
        <f t="shared" si="6"/>
        <v>15.72</v>
      </c>
      <c r="E159">
        <f t="shared" si="7"/>
        <v>31.44</v>
      </c>
      <c r="F159">
        <f t="shared" si="8"/>
        <v>31.44</v>
      </c>
    </row>
    <row r="160" spans="1:6">
      <c r="A160" s="13">
        <v>45111</v>
      </c>
      <c r="B160" s="14">
        <v>0.64166666666666672</v>
      </c>
      <c r="C160" s="15">
        <v>1.5209999999999999</v>
      </c>
      <c r="D160">
        <f t="shared" si="6"/>
        <v>15.209999999999999</v>
      </c>
      <c r="E160">
        <f t="shared" si="7"/>
        <v>30.419999999999998</v>
      </c>
      <c r="F160">
        <f t="shared" si="8"/>
        <v>30.419999999999998</v>
      </c>
    </row>
    <row r="161" spans="1:6">
      <c r="A161" s="13">
        <v>45111</v>
      </c>
      <c r="B161" s="14">
        <v>0.64583333333333337</v>
      </c>
      <c r="C161" s="15">
        <v>1.468</v>
      </c>
      <c r="D161">
        <f t="shared" si="6"/>
        <v>14.68</v>
      </c>
      <c r="E161">
        <f t="shared" si="7"/>
        <v>29.36</v>
      </c>
      <c r="F161">
        <f t="shared" si="8"/>
        <v>29.36</v>
      </c>
    </row>
    <row r="162" spans="1:6">
      <c r="A162" s="13">
        <v>45111</v>
      </c>
      <c r="B162" s="14">
        <v>0.65</v>
      </c>
      <c r="C162" s="15">
        <v>1.413</v>
      </c>
      <c r="D162">
        <f t="shared" si="6"/>
        <v>14.13</v>
      </c>
      <c r="E162">
        <f t="shared" si="7"/>
        <v>28.26</v>
      </c>
      <c r="F162">
        <f t="shared" si="8"/>
        <v>28.26</v>
      </c>
    </row>
    <row r="163" spans="1:6">
      <c r="A163" s="13">
        <v>45111</v>
      </c>
      <c r="B163" s="14">
        <v>0.65416666666666667</v>
      </c>
      <c r="C163" s="15">
        <v>1.3560000000000001</v>
      </c>
      <c r="D163">
        <f t="shared" si="6"/>
        <v>13.56</v>
      </c>
      <c r="E163">
        <f t="shared" si="7"/>
        <v>27.12</v>
      </c>
      <c r="F163">
        <f t="shared" si="8"/>
        <v>27.12</v>
      </c>
    </row>
    <row r="164" spans="1:6">
      <c r="A164" s="13">
        <v>45111</v>
      </c>
      <c r="B164" s="14">
        <v>0.65833333333333333</v>
      </c>
      <c r="C164" s="15">
        <v>1.2969999999999999</v>
      </c>
      <c r="D164">
        <f t="shared" si="6"/>
        <v>12.969999999999999</v>
      </c>
      <c r="E164">
        <f t="shared" si="7"/>
        <v>25.939999999999998</v>
      </c>
      <c r="F164">
        <f t="shared" si="8"/>
        <v>25.939999999999998</v>
      </c>
    </row>
    <row r="165" spans="1:6">
      <c r="A165" s="13">
        <v>45111</v>
      </c>
      <c r="B165" s="14">
        <v>0.66249999999999998</v>
      </c>
      <c r="C165" s="15">
        <v>1.236</v>
      </c>
      <c r="D165">
        <f t="shared" si="6"/>
        <v>12.36</v>
      </c>
      <c r="E165">
        <f t="shared" si="7"/>
        <v>24.72</v>
      </c>
      <c r="F165">
        <f t="shared" si="8"/>
        <v>24.72</v>
      </c>
    </row>
    <row r="166" spans="1:6">
      <c r="A166" s="13">
        <v>45111</v>
      </c>
      <c r="B166" s="14">
        <v>0.66666666666666663</v>
      </c>
      <c r="C166" s="15">
        <v>1.1739999999999999</v>
      </c>
      <c r="D166">
        <f t="shared" si="6"/>
        <v>11.739999999999998</v>
      </c>
      <c r="E166">
        <f t="shared" si="7"/>
        <v>23.479999999999997</v>
      </c>
      <c r="F166">
        <f t="shared" si="8"/>
        <v>23.479999999999997</v>
      </c>
    </row>
    <row r="167" spans="1:6">
      <c r="A167" s="13">
        <v>45111</v>
      </c>
      <c r="B167" s="14">
        <v>0.67083333333333339</v>
      </c>
      <c r="C167" s="15">
        <v>1.1100000000000001</v>
      </c>
      <c r="D167">
        <f t="shared" si="6"/>
        <v>11.100000000000001</v>
      </c>
      <c r="E167">
        <f t="shared" si="7"/>
        <v>22.200000000000003</v>
      </c>
      <c r="F167">
        <f t="shared" si="8"/>
        <v>22.200000000000003</v>
      </c>
    </row>
    <row r="168" spans="1:6">
      <c r="A168" s="13">
        <v>45111</v>
      </c>
      <c r="B168" s="14">
        <v>0.67499999999999993</v>
      </c>
      <c r="C168" s="15">
        <v>1.0449999999999999</v>
      </c>
      <c r="D168">
        <f t="shared" si="6"/>
        <v>10.45</v>
      </c>
      <c r="E168">
        <f t="shared" si="7"/>
        <v>20.9</v>
      </c>
      <c r="F168">
        <f t="shared" si="8"/>
        <v>20.9</v>
      </c>
    </row>
    <row r="169" spans="1:6">
      <c r="A169" s="13">
        <v>45111</v>
      </c>
      <c r="B169" s="14">
        <v>0.6791666666666667</v>
      </c>
      <c r="C169" s="15">
        <v>0.97899999999999998</v>
      </c>
      <c r="D169">
        <f t="shared" si="6"/>
        <v>9.7899999999999991</v>
      </c>
      <c r="E169">
        <f t="shared" si="7"/>
        <v>19.579999999999998</v>
      </c>
      <c r="F169">
        <f t="shared" si="8"/>
        <v>19.579999999999998</v>
      </c>
    </row>
    <row r="170" spans="1:6">
      <c r="A170" s="13">
        <v>45111</v>
      </c>
      <c r="B170" s="14">
        <v>0.68333333333333324</v>
      </c>
      <c r="C170" s="15">
        <v>0.91200000000000003</v>
      </c>
      <c r="D170">
        <f t="shared" si="6"/>
        <v>9.120000000000001</v>
      </c>
      <c r="E170">
        <f t="shared" si="7"/>
        <v>18.240000000000002</v>
      </c>
      <c r="F170">
        <f t="shared" si="8"/>
        <v>18.240000000000002</v>
      </c>
    </row>
    <row r="171" spans="1:6">
      <c r="A171" s="13">
        <v>45111</v>
      </c>
      <c r="B171" s="14">
        <v>0.6875</v>
      </c>
      <c r="C171" s="15">
        <v>0.84399999999999997</v>
      </c>
      <c r="D171">
        <f t="shared" si="6"/>
        <v>8.44</v>
      </c>
      <c r="E171">
        <f t="shared" si="7"/>
        <v>16.88</v>
      </c>
      <c r="F171">
        <f t="shared" si="8"/>
        <v>16.88</v>
      </c>
    </row>
    <row r="172" spans="1:6">
      <c r="A172" s="13">
        <v>45111</v>
      </c>
      <c r="B172" s="14">
        <v>0.69166666666666676</v>
      </c>
      <c r="C172" s="15">
        <v>0.77600000000000002</v>
      </c>
      <c r="D172">
        <f t="shared" si="6"/>
        <v>7.76</v>
      </c>
      <c r="E172">
        <f t="shared" si="7"/>
        <v>15.52</v>
      </c>
      <c r="F172">
        <f t="shared" si="8"/>
        <v>15.52</v>
      </c>
    </row>
    <row r="173" spans="1:6">
      <c r="A173" s="13">
        <v>45111</v>
      </c>
      <c r="B173" s="14">
        <v>0.6958333333333333</v>
      </c>
      <c r="C173" s="15">
        <v>0.70799999999999996</v>
      </c>
      <c r="D173">
        <f t="shared" si="6"/>
        <v>7.08</v>
      </c>
      <c r="E173">
        <f t="shared" si="7"/>
        <v>14.16</v>
      </c>
      <c r="F173">
        <f t="shared" si="8"/>
        <v>14.16</v>
      </c>
    </row>
    <row r="174" spans="1:6">
      <c r="A174" s="13">
        <v>45111</v>
      </c>
      <c r="B174" s="14">
        <v>0.70000000000000007</v>
      </c>
      <c r="C174" s="15">
        <v>0.64</v>
      </c>
      <c r="D174">
        <f t="shared" si="6"/>
        <v>6.4</v>
      </c>
      <c r="E174">
        <f t="shared" si="7"/>
        <v>12.8</v>
      </c>
      <c r="F174">
        <f t="shared" si="8"/>
        <v>12.8</v>
      </c>
    </row>
    <row r="175" spans="1:6">
      <c r="A175" s="13">
        <v>45111</v>
      </c>
      <c r="B175" s="14">
        <v>0.70416666666666661</v>
      </c>
      <c r="C175" s="15">
        <v>0.57299999999999995</v>
      </c>
      <c r="D175">
        <f t="shared" si="6"/>
        <v>5.7299999999999995</v>
      </c>
      <c r="E175">
        <f t="shared" si="7"/>
        <v>11.459999999999999</v>
      </c>
      <c r="F175">
        <f t="shared" si="8"/>
        <v>11.459999999999999</v>
      </c>
    </row>
    <row r="176" spans="1:6">
      <c r="A176" s="13">
        <v>45111</v>
      </c>
      <c r="B176" s="14">
        <v>0.70833333333333337</v>
      </c>
      <c r="C176" s="15">
        <v>0.50700000000000001</v>
      </c>
      <c r="D176">
        <f t="shared" si="6"/>
        <v>5.07</v>
      </c>
      <c r="E176">
        <f t="shared" si="7"/>
        <v>10.14</v>
      </c>
      <c r="F176">
        <f t="shared" si="8"/>
        <v>10.14</v>
      </c>
    </row>
    <row r="177" spans="1:6">
      <c r="A177" s="13">
        <v>45111</v>
      </c>
      <c r="B177" s="14">
        <v>0.71250000000000002</v>
      </c>
      <c r="C177" s="15">
        <v>0.442</v>
      </c>
      <c r="D177">
        <f t="shared" si="6"/>
        <v>4.42</v>
      </c>
      <c r="E177">
        <f t="shared" si="7"/>
        <v>8.84</v>
      </c>
      <c r="F177">
        <f t="shared" si="8"/>
        <v>8.84</v>
      </c>
    </row>
    <row r="178" spans="1:6">
      <c r="A178" s="13">
        <v>45111</v>
      </c>
      <c r="B178" s="14">
        <v>0.71666666666666667</v>
      </c>
      <c r="C178" s="15">
        <v>0.379</v>
      </c>
      <c r="D178">
        <f t="shared" si="6"/>
        <v>3.79</v>
      </c>
      <c r="E178">
        <f t="shared" si="7"/>
        <v>7.58</v>
      </c>
      <c r="F178">
        <f t="shared" si="8"/>
        <v>7.58</v>
      </c>
    </row>
    <row r="179" spans="1:6">
      <c r="A179" s="13">
        <v>45111</v>
      </c>
      <c r="B179" s="14">
        <v>0.72083333333333333</v>
      </c>
      <c r="C179" s="15">
        <v>0.317</v>
      </c>
      <c r="D179">
        <f t="shared" si="6"/>
        <v>3.17</v>
      </c>
      <c r="E179">
        <f t="shared" si="7"/>
        <v>6.34</v>
      </c>
      <c r="F179">
        <f t="shared" si="8"/>
        <v>6.34</v>
      </c>
    </row>
    <row r="180" spans="1:6">
      <c r="A180" s="13">
        <v>45111</v>
      </c>
      <c r="B180" s="14">
        <v>0.72499999999999998</v>
      </c>
      <c r="C180" s="15">
        <v>0.25800000000000001</v>
      </c>
      <c r="D180">
        <f t="shared" si="6"/>
        <v>2.58</v>
      </c>
      <c r="E180">
        <f t="shared" si="7"/>
        <v>5.16</v>
      </c>
      <c r="F180">
        <f t="shared" si="8"/>
        <v>5.16</v>
      </c>
    </row>
    <row r="181" spans="1:6">
      <c r="A181" s="13">
        <v>45111</v>
      </c>
      <c r="B181" s="14">
        <v>0.72916666666666663</v>
      </c>
      <c r="C181" s="15">
        <v>0.20100000000000001</v>
      </c>
      <c r="D181">
        <f t="shared" si="6"/>
        <v>2.0100000000000002</v>
      </c>
      <c r="E181">
        <f t="shared" si="7"/>
        <v>4.0200000000000005</v>
      </c>
      <c r="F181">
        <f t="shared" si="8"/>
        <v>4.0200000000000005</v>
      </c>
    </row>
    <row r="182" spans="1:6">
      <c r="A182" s="13">
        <v>45111</v>
      </c>
      <c r="B182" s="14">
        <v>0.73333333333333339</v>
      </c>
      <c r="C182" s="15">
        <v>0.14699999999999999</v>
      </c>
      <c r="D182">
        <f t="shared" si="6"/>
        <v>1.47</v>
      </c>
      <c r="E182">
        <f t="shared" si="7"/>
        <v>2.94</v>
      </c>
      <c r="F182">
        <f t="shared" si="8"/>
        <v>2.94</v>
      </c>
    </row>
    <row r="183" spans="1:6">
      <c r="A183" s="13">
        <v>45111</v>
      </c>
      <c r="B183" s="14">
        <v>0.73749999999999993</v>
      </c>
      <c r="C183" s="15">
        <v>9.6000000000000002E-2</v>
      </c>
      <c r="D183">
        <f t="shared" si="6"/>
        <v>0.96</v>
      </c>
      <c r="E183">
        <f t="shared" si="7"/>
        <v>1.92</v>
      </c>
      <c r="F183">
        <f t="shared" si="8"/>
        <v>1.92</v>
      </c>
    </row>
    <row r="184" spans="1:6">
      <c r="A184" s="13">
        <v>45111</v>
      </c>
      <c r="B184" s="14">
        <v>0.7416666666666667</v>
      </c>
      <c r="C184" s="15">
        <v>4.8000000000000001E-2</v>
      </c>
      <c r="D184">
        <f t="shared" si="6"/>
        <v>0.48</v>
      </c>
      <c r="E184">
        <f t="shared" si="7"/>
        <v>0.96</v>
      </c>
      <c r="F184">
        <f t="shared" si="8"/>
        <v>0.96</v>
      </c>
    </row>
    <row r="185" spans="1:6">
      <c r="A185" s="13">
        <v>45111</v>
      </c>
      <c r="B185" s="14">
        <v>0.74583333333333324</v>
      </c>
      <c r="C185" s="15">
        <v>4.0000000000000001E-3</v>
      </c>
      <c r="D185">
        <f t="shared" si="6"/>
        <v>0.04</v>
      </c>
      <c r="E185">
        <f t="shared" si="7"/>
        <v>0.08</v>
      </c>
      <c r="F185">
        <f t="shared" si="8"/>
        <v>0.08</v>
      </c>
    </row>
    <row r="186" spans="1:6">
      <c r="A186" s="13">
        <v>45111</v>
      </c>
      <c r="B186" s="14">
        <v>0.75</v>
      </c>
      <c r="C186" s="15">
        <v>-3.6999999999999998E-2</v>
      </c>
      <c r="D186">
        <f t="shared" si="6"/>
        <v>-0.37</v>
      </c>
      <c r="E186">
        <f t="shared" si="7"/>
        <v>-0.74</v>
      </c>
      <c r="F186">
        <f t="shared" si="8"/>
        <v>0.74</v>
      </c>
    </row>
    <row r="187" spans="1:6">
      <c r="A187" s="13">
        <v>45111</v>
      </c>
      <c r="B187" s="14">
        <v>0.75416666666666676</v>
      </c>
      <c r="C187" s="15">
        <v>-7.3999999999999996E-2</v>
      </c>
      <c r="D187">
        <f t="shared" si="6"/>
        <v>-0.74</v>
      </c>
      <c r="E187">
        <f t="shared" si="7"/>
        <v>-1.48</v>
      </c>
      <c r="F187">
        <f t="shared" si="8"/>
        <v>1.48</v>
      </c>
    </row>
    <row r="188" spans="1:6">
      <c r="A188" s="13">
        <v>45111</v>
      </c>
      <c r="B188" s="14">
        <v>0.7583333333333333</v>
      </c>
      <c r="C188" s="15">
        <v>-0.107</v>
      </c>
      <c r="D188">
        <f t="shared" si="6"/>
        <v>-1.07</v>
      </c>
      <c r="E188">
        <f t="shared" si="7"/>
        <v>-2.14</v>
      </c>
      <c r="F188">
        <f t="shared" si="8"/>
        <v>2.14</v>
      </c>
    </row>
    <row r="189" spans="1:6">
      <c r="A189" s="13">
        <v>45111</v>
      </c>
      <c r="B189" s="14">
        <v>0.76250000000000007</v>
      </c>
      <c r="C189" s="15">
        <v>-0.13600000000000001</v>
      </c>
      <c r="D189">
        <f t="shared" si="6"/>
        <v>-1.36</v>
      </c>
      <c r="E189">
        <f t="shared" si="7"/>
        <v>-2.72</v>
      </c>
      <c r="F189">
        <f t="shared" si="8"/>
        <v>2.72</v>
      </c>
    </row>
    <row r="190" spans="1:6">
      <c r="A190" s="13">
        <v>45111</v>
      </c>
      <c r="B190" s="14">
        <v>0.76666666666666661</v>
      </c>
      <c r="C190" s="15">
        <v>-0.16</v>
      </c>
      <c r="D190">
        <f t="shared" si="6"/>
        <v>-1.6</v>
      </c>
      <c r="E190">
        <f t="shared" si="7"/>
        <v>-3.2</v>
      </c>
      <c r="F190">
        <f t="shared" si="8"/>
        <v>3.2</v>
      </c>
    </row>
    <row r="191" spans="1:6">
      <c r="A191" s="13">
        <v>45111</v>
      </c>
      <c r="B191" s="14">
        <v>0.77083333333333337</v>
      </c>
      <c r="C191" s="15">
        <v>-0.18099999999999999</v>
      </c>
      <c r="D191">
        <f t="shared" si="6"/>
        <v>-1.81</v>
      </c>
      <c r="E191">
        <f t="shared" si="7"/>
        <v>-3.62</v>
      </c>
      <c r="F191">
        <f t="shared" si="8"/>
        <v>3.62</v>
      </c>
    </row>
    <row r="192" spans="1:6">
      <c r="A192" s="13">
        <v>45111</v>
      </c>
      <c r="B192" s="14">
        <v>0.77500000000000002</v>
      </c>
      <c r="C192" s="15">
        <v>-0.19700000000000001</v>
      </c>
      <c r="D192">
        <f t="shared" si="6"/>
        <v>-1.9700000000000002</v>
      </c>
      <c r="E192">
        <f t="shared" si="7"/>
        <v>-3.9400000000000004</v>
      </c>
      <c r="F192">
        <f t="shared" si="8"/>
        <v>3.9400000000000004</v>
      </c>
    </row>
    <row r="193" spans="1:6">
      <c r="A193" s="13">
        <v>45111</v>
      </c>
      <c r="B193" s="14">
        <v>0.77916666666666667</v>
      </c>
      <c r="C193" s="15">
        <v>-0.20899999999999999</v>
      </c>
      <c r="D193">
        <f t="shared" si="6"/>
        <v>-2.09</v>
      </c>
      <c r="E193">
        <f t="shared" si="7"/>
        <v>-4.18</v>
      </c>
      <c r="F193">
        <f t="shared" si="8"/>
        <v>4.18</v>
      </c>
    </row>
    <row r="194" spans="1:6">
      <c r="A194" s="13">
        <v>45111</v>
      </c>
      <c r="B194" s="14">
        <v>0.78333333333333333</v>
      </c>
      <c r="C194" s="15">
        <v>-0.216</v>
      </c>
      <c r="D194">
        <f t="shared" si="6"/>
        <v>-2.16</v>
      </c>
      <c r="E194">
        <f t="shared" si="7"/>
        <v>-4.32</v>
      </c>
      <c r="F194">
        <f t="shared" si="8"/>
        <v>4.32</v>
      </c>
    </row>
    <row r="195" spans="1:6">
      <c r="A195" s="13">
        <v>45111</v>
      </c>
      <c r="B195" s="14">
        <v>0.78749999999999998</v>
      </c>
      <c r="C195" s="15">
        <v>-0.219</v>
      </c>
      <c r="D195">
        <f t="shared" si="6"/>
        <v>-2.19</v>
      </c>
      <c r="E195">
        <f t="shared" si="7"/>
        <v>-4.38</v>
      </c>
      <c r="F195">
        <f t="shared" si="8"/>
        <v>4.38</v>
      </c>
    </row>
    <row r="196" spans="1:6">
      <c r="A196" s="13">
        <v>45111</v>
      </c>
      <c r="B196" s="14">
        <v>0.79166666666666663</v>
      </c>
      <c r="C196" s="15">
        <v>-0.218</v>
      </c>
      <c r="D196">
        <f t="shared" si="6"/>
        <v>-2.1800000000000002</v>
      </c>
      <c r="E196">
        <f t="shared" si="7"/>
        <v>-4.3600000000000003</v>
      </c>
      <c r="F196">
        <f t="shared" si="8"/>
        <v>4.3600000000000003</v>
      </c>
    </row>
    <row r="197" spans="1:6">
      <c r="A197" s="13">
        <v>45111</v>
      </c>
      <c r="B197" s="14">
        <v>0.79583333333333339</v>
      </c>
      <c r="C197" s="15">
        <v>-0.21199999999999999</v>
      </c>
      <c r="D197">
        <f t="shared" si="6"/>
        <v>-2.12</v>
      </c>
      <c r="E197">
        <f t="shared" si="7"/>
        <v>-4.24</v>
      </c>
      <c r="F197">
        <f t="shared" si="8"/>
        <v>4.24</v>
      </c>
    </row>
    <row r="198" spans="1:6">
      <c r="A198" s="13">
        <v>45111</v>
      </c>
      <c r="B198" s="14">
        <v>0.79999999999999993</v>
      </c>
      <c r="C198" s="15">
        <v>-0.20200000000000001</v>
      </c>
      <c r="D198">
        <f t="shared" si="6"/>
        <v>-2.02</v>
      </c>
      <c r="E198">
        <f t="shared" si="7"/>
        <v>-4.04</v>
      </c>
      <c r="F198">
        <f t="shared" si="8"/>
        <v>4.04</v>
      </c>
    </row>
    <row r="199" spans="1:6">
      <c r="A199" s="13">
        <v>45111</v>
      </c>
      <c r="B199" s="14">
        <v>0.8041666666666667</v>
      </c>
      <c r="C199" s="15">
        <v>-0.188</v>
      </c>
      <c r="D199">
        <f t="shared" ref="D199:D262" si="9">C199*$D$2</f>
        <v>-1.88</v>
      </c>
      <c r="E199">
        <f t="shared" ref="E199:E262" si="10">D199*$E$2</f>
        <v>-3.76</v>
      </c>
      <c r="F199">
        <f t="shared" ref="F199:F262" si="11">ABS(C199*$F$5)</f>
        <v>3.76</v>
      </c>
    </row>
    <row r="200" spans="1:6">
      <c r="A200" s="13">
        <v>45111</v>
      </c>
      <c r="B200" s="14">
        <v>0.80833333333333324</v>
      </c>
      <c r="C200" s="15">
        <v>-0.17</v>
      </c>
      <c r="D200">
        <f t="shared" si="9"/>
        <v>-1.7000000000000002</v>
      </c>
      <c r="E200">
        <f t="shared" si="10"/>
        <v>-3.4000000000000004</v>
      </c>
      <c r="F200">
        <f t="shared" si="11"/>
        <v>3.4000000000000004</v>
      </c>
    </row>
    <row r="201" spans="1:6">
      <c r="A201" s="13">
        <v>45111</v>
      </c>
      <c r="B201" s="14">
        <v>0.8125</v>
      </c>
      <c r="C201" s="15">
        <v>-0.14799999999999999</v>
      </c>
      <c r="D201">
        <f t="shared" si="9"/>
        <v>-1.48</v>
      </c>
      <c r="E201">
        <f t="shared" si="10"/>
        <v>-2.96</v>
      </c>
      <c r="F201">
        <f t="shared" si="11"/>
        <v>2.96</v>
      </c>
    </row>
    <row r="202" spans="1:6">
      <c r="A202" s="13">
        <v>45111</v>
      </c>
      <c r="B202" s="14">
        <v>0.81666666666666676</v>
      </c>
      <c r="C202" s="15">
        <v>-0.121</v>
      </c>
      <c r="D202">
        <f t="shared" si="9"/>
        <v>-1.21</v>
      </c>
      <c r="E202">
        <f t="shared" si="10"/>
        <v>-2.42</v>
      </c>
      <c r="F202">
        <f t="shared" si="11"/>
        <v>2.42</v>
      </c>
    </row>
    <row r="203" spans="1:6">
      <c r="A203" s="13">
        <v>45111</v>
      </c>
      <c r="B203" s="14">
        <v>0.8208333333333333</v>
      </c>
      <c r="C203" s="15">
        <v>-9.0999999999999998E-2</v>
      </c>
      <c r="D203">
        <f t="shared" si="9"/>
        <v>-0.90999999999999992</v>
      </c>
      <c r="E203">
        <f t="shared" si="10"/>
        <v>-1.8199999999999998</v>
      </c>
      <c r="F203">
        <f t="shared" si="11"/>
        <v>1.8199999999999998</v>
      </c>
    </row>
    <row r="204" spans="1:6">
      <c r="A204" s="13">
        <v>45111</v>
      </c>
      <c r="B204" s="14">
        <v>0.82500000000000007</v>
      </c>
      <c r="C204" s="15">
        <v>-5.7000000000000002E-2</v>
      </c>
      <c r="D204">
        <f t="shared" si="9"/>
        <v>-0.57000000000000006</v>
      </c>
      <c r="E204">
        <f t="shared" si="10"/>
        <v>-1.1400000000000001</v>
      </c>
      <c r="F204">
        <f t="shared" si="11"/>
        <v>1.1400000000000001</v>
      </c>
    </row>
    <row r="205" spans="1:6">
      <c r="A205" s="13">
        <v>45111</v>
      </c>
      <c r="B205" s="14">
        <v>0.82916666666666661</v>
      </c>
      <c r="C205" s="15">
        <v>-1.9E-2</v>
      </c>
      <c r="D205">
        <f t="shared" si="9"/>
        <v>-0.19</v>
      </c>
      <c r="E205">
        <f t="shared" si="10"/>
        <v>-0.38</v>
      </c>
      <c r="F205">
        <f t="shared" si="11"/>
        <v>0.38</v>
      </c>
    </row>
    <row r="206" spans="1:6">
      <c r="A206" s="13">
        <v>45111</v>
      </c>
      <c r="B206" s="14">
        <v>0.83333333333333337</v>
      </c>
      <c r="C206" s="15">
        <v>2.1999999999999999E-2</v>
      </c>
      <c r="D206">
        <f t="shared" si="9"/>
        <v>0.21999999999999997</v>
      </c>
      <c r="E206">
        <f t="shared" si="10"/>
        <v>0.43999999999999995</v>
      </c>
      <c r="F206">
        <f t="shared" si="11"/>
        <v>0.43999999999999995</v>
      </c>
    </row>
    <row r="207" spans="1:6">
      <c r="A207" s="13">
        <v>45111</v>
      </c>
      <c r="B207" s="14">
        <v>0.83750000000000002</v>
      </c>
      <c r="C207" s="15">
        <v>6.6000000000000003E-2</v>
      </c>
      <c r="D207">
        <f t="shared" si="9"/>
        <v>0.66</v>
      </c>
      <c r="E207">
        <f t="shared" si="10"/>
        <v>1.32</v>
      </c>
      <c r="F207">
        <f t="shared" si="11"/>
        <v>1.32</v>
      </c>
    </row>
    <row r="208" spans="1:6">
      <c r="A208" s="13">
        <v>45111</v>
      </c>
      <c r="B208" s="14">
        <v>0.84166666666666667</v>
      </c>
      <c r="C208" s="15">
        <v>0.114</v>
      </c>
      <c r="D208">
        <f t="shared" si="9"/>
        <v>1.1400000000000001</v>
      </c>
      <c r="E208">
        <f t="shared" si="10"/>
        <v>2.2800000000000002</v>
      </c>
      <c r="F208">
        <f t="shared" si="11"/>
        <v>2.2800000000000002</v>
      </c>
    </row>
    <row r="209" spans="1:6">
      <c r="A209" s="13">
        <v>45111</v>
      </c>
      <c r="B209" s="14">
        <v>0.84583333333333333</v>
      </c>
      <c r="C209" s="15">
        <v>0.16600000000000001</v>
      </c>
      <c r="D209">
        <f t="shared" si="9"/>
        <v>1.6600000000000001</v>
      </c>
      <c r="E209">
        <f t="shared" si="10"/>
        <v>3.3200000000000003</v>
      </c>
      <c r="F209">
        <f t="shared" si="11"/>
        <v>3.3200000000000003</v>
      </c>
    </row>
    <row r="210" spans="1:6">
      <c r="A210" s="13">
        <v>45111</v>
      </c>
      <c r="B210" s="14">
        <v>0.85</v>
      </c>
      <c r="C210" s="15">
        <v>0.22</v>
      </c>
      <c r="D210">
        <f t="shared" si="9"/>
        <v>2.2000000000000002</v>
      </c>
      <c r="E210">
        <f t="shared" si="10"/>
        <v>4.4000000000000004</v>
      </c>
      <c r="F210">
        <f t="shared" si="11"/>
        <v>4.4000000000000004</v>
      </c>
    </row>
    <row r="211" spans="1:6">
      <c r="A211" s="13">
        <v>45111</v>
      </c>
      <c r="B211" s="14">
        <v>0.85416666666666663</v>
      </c>
      <c r="C211" s="15">
        <v>0.27700000000000002</v>
      </c>
      <c r="D211">
        <f t="shared" si="9"/>
        <v>2.7700000000000005</v>
      </c>
      <c r="E211">
        <f t="shared" si="10"/>
        <v>5.5400000000000009</v>
      </c>
      <c r="F211">
        <f t="shared" si="11"/>
        <v>5.5400000000000009</v>
      </c>
    </row>
    <row r="212" spans="1:6">
      <c r="A212" s="13">
        <v>45111</v>
      </c>
      <c r="B212" s="14">
        <v>0.85833333333333339</v>
      </c>
      <c r="C212" s="15">
        <v>0.33600000000000002</v>
      </c>
      <c r="D212">
        <f t="shared" si="9"/>
        <v>3.3600000000000003</v>
      </c>
      <c r="E212">
        <f t="shared" si="10"/>
        <v>6.7200000000000006</v>
      </c>
      <c r="F212">
        <f t="shared" si="11"/>
        <v>6.7200000000000006</v>
      </c>
    </row>
    <row r="213" spans="1:6">
      <c r="A213" s="13">
        <v>45111</v>
      </c>
      <c r="B213" s="14">
        <v>0.86249999999999993</v>
      </c>
      <c r="C213" s="15">
        <v>0.39900000000000002</v>
      </c>
      <c r="D213">
        <f t="shared" si="9"/>
        <v>3.99</v>
      </c>
      <c r="E213">
        <f t="shared" si="10"/>
        <v>7.98</v>
      </c>
      <c r="F213">
        <f t="shared" si="11"/>
        <v>7.98</v>
      </c>
    </row>
    <row r="214" spans="1:6">
      <c r="A214" s="13">
        <v>45111</v>
      </c>
      <c r="B214" s="14">
        <v>0.8666666666666667</v>
      </c>
      <c r="C214" s="15">
        <v>0.46300000000000002</v>
      </c>
      <c r="D214">
        <f t="shared" si="9"/>
        <v>4.63</v>
      </c>
      <c r="E214">
        <f t="shared" si="10"/>
        <v>9.26</v>
      </c>
      <c r="F214">
        <f t="shared" si="11"/>
        <v>9.26</v>
      </c>
    </row>
    <row r="215" spans="1:6">
      <c r="A215" s="13">
        <v>45111</v>
      </c>
      <c r="B215" s="14">
        <v>0.87083333333333324</v>
      </c>
      <c r="C215" s="15">
        <v>0.52900000000000003</v>
      </c>
      <c r="D215">
        <f t="shared" si="9"/>
        <v>5.29</v>
      </c>
      <c r="E215">
        <f t="shared" si="10"/>
        <v>10.58</v>
      </c>
      <c r="F215">
        <f t="shared" si="11"/>
        <v>10.58</v>
      </c>
    </row>
    <row r="216" spans="1:6">
      <c r="A216" s="13">
        <v>45111</v>
      </c>
      <c r="B216" s="14">
        <v>0.875</v>
      </c>
      <c r="C216" s="15">
        <v>0.59699999999999998</v>
      </c>
      <c r="D216">
        <f t="shared" si="9"/>
        <v>5.97</v>
      </c>
      <c r="E216">
        <f t="shared" si="10"/>
        <v>11.94</v>
      </c>
      <c r="F216">
        <f t="shared" si="11"/>
        <v>11.94</v>
      </c>
    </row>
    <row r="217" spans="1:6">
      <c r="A217" s="13">
        <v>45111</v>
      </c>
      <c r="B217" s="14">
        <v>0.87916666666666676</v>
      </c>
      <c r="C217" s="15">
        <v>0.66700000000000004</v>
      </c>
      <c r="D217">
        <f t="shared" si="9"/>
        <v>6.67</v>
      </c>
      <c r="E217">
        <f t="shared" si="10"/>
        <v>13.34</v>
      </c>
      <c r="F217">
        <f t="shared" si="11"/>
        <v>13.34</v>
      </c>
    </row>
    <row r="218" spans="1:6">
      <c r="A218" s="13">
        <v>45111</v>
      </c>
      <c r="B218" s="14">
        <v>0.8833333333333333</v>
      </c>
      <c r="C218" s="15">
        <v>0.73799999999999999</v>
      </c>
      <c r="D218">
        <f t="shared" si="9"/>
        <v>7.38</v>
      </c>
      <c r="E218">
        <f t="shared" si="10"/>
        <v>14.76</v>
      </c>
      <c r="F218">
        <f t="shared" si="11"/>
        <v>14.76</v>
      </c>
    </row>
    <row r="219" spans="1:6">
      <c r="A219" s="13">
        <v>45111</v>
      </c>
      <c r="B219" s="14">
        <v>0.88750000000000007</v>
      </c>
      <c r="C219" s="15">
        <v>0.81100000000000005</v>
      </c>
      <c r="D219">
        <f t="shared" si="9"/>
        <v>8.1100000000000012</v>
      </c>
      <c r="E219">
        <f t="shared" si="10"/>
        <v>16.220000000000002</v>
      </c>
      <c r="F219">
        <f t="shared" si="11"/>
        <v>16.220000000000002</v>
      </c>
    </row>
    <row r="220" spans="1:6">
      <c r="A220" s="13">
        <v>45111</v>
      </c>
      <c r="B220" s="14">
        <v>0.89166666666666661</v>
      </c>
      <c r="C220" s="15">
        <v>0.88400000000000001</v>
      </c>
      <c r="D220">
        <f t="shared" si="9"/>
        <v>8.84</v>
      </c>
      <c r="E220">
        <f t="shared" si="10"/>
        <v>17.68</v>
      </c>
      <c r="F220">
        <f t="shared" si="11"/>
        <v>17.68</v>
      </c>
    </row>
    <row r="221" spans="1:6">
      <c r="A221" s="13">
        <v>45111</v>
      </c>
      <c r="B221" s="14">
        <v>0.89583333333333337</v>
      </c>
      <c r="C221" s="15">
        <v>0.95799999999999996</v>
      </c>
      <c r="D221">
        <f t="shared" si="9"/>
        <v>9.58</v>
      </c>
      <c r="E221">
        <f t="shared" si="10"/>
        <v>19.16</v>
      </c>
      <c r="F221">
        <f t="shared" si="11"/>
        <v>19.16</v>
      </c>
    </row>
    <row r="222" spans="1:6">
      <c r="A222" s="13">
        <v>45111</v>
      </c>
      <c r="B222" s="14">
        <v>0.9</v>
      </c>
      <c r="C222" s="15">
        <v>1.032</v>
      </c>
      <c r="D222">
        <f t="shared" si="9"/>
        <v>10.32</v>
      </c>
      <c r="E222">
        <f t="shared" si="10"/>
        <v>20.64</v>
      </c>
      <c r="F222">
        <f t="shared" si="11"/>
        <v>20.64</v>
      </c>
    </row>
    <row r="223" spans="1:6">
      <c r="A223" s="13">
        <v>45111</v>
      </c>
      <c r="B223" s="14">
        <v>0.90416666666666667</v>
      </c>
      <c r="C223" s="15">
        <v>1.1060000000000001</v>
      </c>
      <c r="D223">
        <f t="shared" si="9"/>
        <v>11.06</v>
      </c>
      <c r="E223">
        <f t="shared" si="10"/>
        <v>22.12</v>
      </c>
      <c r="F223">
        <f t="shared" si="11"/>
        <v>22.12</v>
      </c>
    </row>
    <row r="224" spans="1:6">
      <c r="A224" s="13">
        <v>45111</v>
      </c>
      <c r="B224" s="14">
        <v>0.90833333333333333</v>
      </c>
      <c r="C224" s="15">
        <v>1.181</v>
      </c>
      <c r="D224">
        <f t="shared" si="9"/>
        <v>11.81</v>
      </c>
      <c r="E224">
        <f t="shared" si="10"/>
        <v>23.62</v>
      </c>
      <c r="F224">
        <f t="shared" si="11"/>
        <v>23.62</v>
      </c>
    </row>
    <row r="225" spans="1:6">
      <c r="A225" s="13">
        <v>45111</v>
      </c>
      <c r="B225" s="14">
        <v>0.91249999999999998</v>
      </c>
      <c r="C225" s="15">
        <v>1.2549999999999999</v>
      </c>
      <c r="D225">
        <f t="shared" si="9"/>
        <v>12.549999999999999</v>
      </c>
      <c r="E225">
        <f t="shared" si="10"/>
        <v>25.099999999999998</v>
      </c>
      <c r="F225">
        <f t="shared" si="11"/>
        <v>25.099999999999998</v>
      </c>
    </row>
    <row r="226" spans="1:6">
      <c r="A226" s="13">
        <v>45111</v>
      </c>
      <c r="B226" s="14">
        <v>0.91666666666666663</v>
      </c>
      <c r="C226" s="15">
        <v>1.3280000000000001</v>
      </c>
      <c r="D226">
        <f t="shared" si="9"/>
        <v>13.280000000000001</v>
      </c>
      <c r="E226">
        <f t="shared" si="10"/>
        <v>26.560000000000002</v>
      </c>
      <c r="F226">
        <f t="shared" si="11"/>
        <v>26.560000000000002</v>
      </c>
    </row>
    <row r="227" spans="1:6">
      <c r="A227" s="13">
        <v>45111</v>
      </c>
      <c r="B227" s="14">
        <v>0.92083333333333339</v>
      </c>
      <c r="C227" s="15">
        <v>1.401</v>
      </c>
      <c r="D227">
        <f t="shared" si="9"/>
        <v>14.01</v>
      </c>
      <c r="E227">
        <f t="shared" si="10"/>
        <v>28.02</v>
      </c>
      <c r="F227">
        <f t="shared" si="11"/>
        <v>28.02</v>
      </c>
    </row>
    <row r="228" spans="1:6">
      <c r="A228" s="13">
        <v>45111</v>
      </c>
      <c r="B228" s="14">
        <v>0.92499999999999993</v>
      </c>
      <c r="C228" s="15">
        <v>1.474</v>
      </c>
      <c r="D228">
        <f t="shared" si="9"/>
        <v>14.74</v>
      </c>
      <c r="E228">
        <f t="shared" si="10"/>
        <v>29.48</v>
      </c>
      <c r="F228">
        <f t="shared" si="11"/>
        <v>29.48</v>
      </c>
    </row>
    <row r="229" spans="1:6">
      <c r="A229" s="13">
        <v>45111</v>
      </c>
      <c r="B229" s="14">
        <v>0.9291666666666667</v>
      </c>
      <c r="C229" s="15">
        <v>1.5449999999999999</v>
      </c>
      <c r="D229">
        <f t="shared" si="9"/>
        <v>15.45</v>
      </c>
      <c r="E229">
        <f t="shared" si="10"/>
        <v>30.9</v>
      </c>
      <c r="F229">
        <f t="shared" si="11"/>
        <v>30.9</v>
      </c>
    </row>
    <row r="230" spans="1:6">
      <c r="A230" s="13">
        <v>45111</v>
      </c>
      <c r="B230" s="14">
        <v>0.93333333333333324</v>
      </c>
      <c r="C230" s="15">
        <v>1.615</v>
      </c>
      <c r="D230">
        <f t="shared" si="9"/>
        <v>16.149999999999999</v>
      </c>
      <c r="E230">
        <f t="shared" si="10"/>
        <v>32.299999999999997</v>
      </c>
      <c r="F230">
        <f t="shared" si="11"/>
        <v>32.299999999999997</v>
      </c>
    </row>
    <row r="231" spans="1:6">
      <c r="A231" s="13">
        <v>45111</v>
      </c>
      <c r="B231" s="14">
        <v>0.9375</v>
      </c>
      <c r="C231" s="15">
        <v>1.6839999999999999</v>
      </c>
      <c r="D231">
        <f t="shared" si="9"/>
        <v>16.84</v>
      </c>
      <c r="E231">
        <f t="shared" si="10"/>
        <v>33.68</v>
      </c>
      <c r="F231">
        <f t="shared" si="11"/>
        <v>33.68</v>
      </c>
    </row>
    <row r="232" spans="1:6">
      <c r="A232" s="13">
        <v>45111</v>
      </c>
      <c r="B232" s="14">
        <v>0.94166666666666676</v>
      </c>
      <c r="C232" s="15">
        <v>1.752</v>
      </c>
      <c r="D232">
        <f t="shared" si="9"/>
        <v>17.52</v>
      </c>
      <c r="E232">
        <f t="shared" si="10"/>
        <v>35.04</v>
      </c>
      <c r="F232">
        <f t="shared" si="11"/>
        <v>35.04</v>
      </c>
    </row>
    <row r="233" spans="1:6">
      <c r="A233" s="13">
        <v>45111</v>
      </c>
      <c r="B233" s="14">
        <v>0.9458333333333333</v>
      </c>
      <c r="C233" s="15">
        <v>1.8180000000000001</v>
      </c>
      <c r="D233">
        <f t="shared" si="9"/>
        <v>18.18</v>
      </c>
      <c r="E233">
        <f t="shared" si="10"/>
        <v>36.36</v>
      </c>
      <c r="F233">
        <f t="shared" si="11"/>
        <v>36.36</v>
      </c>
    </row>
    <row r="234" spans="1:6">
      <c r="A234" s="13">
        <v>45111</v>
      </c>
      <c r="B234" s="14">
        <v>0.95000000000000007</v>
      </c>
      <c r="C234" s="15">
        <v>1.883</v>
      </c>
      <c r="D234">
        <f t="shared" si="9"/>
        <v>18.829999999999998</v>
      </c>
      <c r="E234">
        <f t="shared" si="10"/>
        <v>37.659999999999997</v>
      </c>
      <c r="F234">
        <f t="shared" si="11"/>
        <v>37.659999999999997</v>
      </c>
    </row>
    <row r="235" spans="1:6">
      <c r="A235" s="13">
        <v>45111</v>
      </c>
      <c r="B235" s="14">
        <v>0.95416666666666661</v>
      </c>
      <c r="C235" s="15">
        <v>1.9470000000000001</v>
      </c>
      <c r="D235">
        <f t="shared" si="9"/>
        <v>19.47</v>
      </c>
      <c r="E235">
        <f t="shared" si="10"/>
        <v>38.94</v>
      </c>
      <c r="F235">
        <f t="shared" si="11"/>
        <v>38.94</v>
      </c>
    </row>
    <row r="236" spans="1:6">
      <c r="A236" s="13">
        <v>45111</v>
      </c>
      <c r="B236" s="14">
        <v>0.95833333333333337</v>
      </c>
      <c r="C236" s="15">
        <v>2.008</v>
      </c>
      <c r="D236">
        <f t="shared" si="9"/>
        <v>20.079999999999998</v>
      </c>
      <c r="E236">
        <f t="shared" si="10"/>
        <v>40.159999999999997</v>
      </c>
      <c r="F236">
        <f t="shared" si="11"/>
        <v>40.159999999999997</v>
      </c>
    </row>
    <row r="237" spans="1:6">
      <c r="A237" s="13">
        <v>45111</v>
      </c>
      <c r="B237" s="14">
        <v>0.96250000000000002</v>
      </c>
      <c r="C237" s="15">
        <v>2.069</v>
      </c>
      <c r="D237">
        <f t="shared" si="9"/>
        <v>20.689999999999998</v>
      </c>
      <c r="E237">
        <f t="shared" si="10"/>
        <v>41.379999999999995</v>
      </c>
      <c r="F237">
        <f t="shared" si="11"/>
        <v>41.379999999999995</v>
      </c>
    </row>
    <row r="238" spans="1:6">
      <c r="A238" s="13">
        <v>45111</v>
      </c>
      <c r="B238" s="14">
        <v>0.96666666666666667</v>
      </c>
      <c r="C238" s="15">
        <v>2.1269999999999998</v>
      </c>
      <c r="D238">
        <f t="shared" si="9"/>
        <v>21.269999999999996</v>
      </c>
      <c r="E238">
        <f t="shared" si="10"/>
        <v>42.539999999999992</v>
      </c>
      <c r="F238">
        <f t="shared" si="11"/>
        <v>42.539999999999992</v>
      </c>
    </row>
    <row r="239" spans="1:6">
      <c r="A239" s="13">
        <v>45111</v>
      </c>
      <c r="B239" s="14">
        <v>0.97083333333333333</v>
      </c>
      <c r="C239" s="15">
        <v>2.1840000000000002</v>
      </c>
      <c r="D239">
        <f t="shared" si="9"/>
        <v>21.840000000000003</v>
      </c>
      <c r="E239">
        <f t="shared" si="10"/>
        <v>43.680000000000007</v>
      </c>
      <c r="F239">
        <f t="shared" si="11"/>
        <v>43.680000000000007</v>
      </c>
    </row>
    <row r="240" spans="1:6">
      <c r="A240" s="13">
        <v>45111</v>
      </c>
      <c r="B240" s="14">
        <v>0.97499999999999998</v>
      </c>
      <c r="C240" s="15">
        <v>2.2400000000000002</v>
      </c>
      <c r="D240">
        <f t="shared" si="9"/>
        <v>22.400000000000002</v>
      </c>
      <c r="E240">
        <f t="shared" si="10"/>
        <v>44.800000000000004</v>
      </c>
      <c r="F240">
        <f t="shared" si="11"/>
        <v>44.800000000000004</v>
      </c>
    </row>
    <row r="241" spans="1:6">
      <c r="A241" s="13">
        <v>45111</v>
      </c>
      <c r="B241" s="14">
        <v>0.97916666666666663</v>
      </c>
      <c r="C241" s="15">
        <v>2.294</v>
      </c>
      <c r="D241">
        <f t="shared" si="9"/>
        <v>22.94</v>
      </c>
      <c r="E241">
        <f t="shared" si="10"/>
        <v>45.88</v>
      </c>
      <c r="F241">
        <f t="shared" si="11"/>
        <v>45.88</v>
      </c>
    </row>
    <row r="242" spans="1:6">
      <c r="A242" s="13">
        <v>45111</v>
      </c>
      <c r="B242" s="14">
        <v>0.98333333333333339</v>
      </c>
      <c r="C242" s="15">
        <v>2.3460000000000001</v>
      </c>
      <c r="D242">
        <f t="shared" si="9"/>
        <v>23.46</v>
      </c>
      <c r="E242">
        <f t="shared" si="10"/>
        <v>46.92</v>
      </c>
      <c r="F242">
        <f t="shared" si="11"/>
        <v>46.92</v>
      </c>
    </row>
    <row r="243" spans="1:6">
      <c r="A243" s="13">
        <v>45111</v>
      </c>
      <c r="B243" s="14">
        <v>0.98749999999999993</v>
      </c>
      <c r="C243" s="15">
        <v>2.3959999999999999</v>
      </c>
      <c r="D243">
        <f t="shared" si="9"/>
        <v>23.96</v>
      </c>
      <c r="E243">
        <f t="shared" si="10"/>
        <v>47.92</v>
      </c>
      <c r="F243">
        <f t="shared" si="11"/>
        <v>47.92</v>
      </c>
    </row>
    <row r="244" spans="1:6">
      <c r="A244" s="13">
        <v>45111</v>
      </c>
      <c r="B244" s="14">
        <v>0.9916666666666667</v>
      </c>
      <c r="C244" s="15">
        <v>2.4449999999999998</v>
      </c>
      <c r="D244">
        <f t="shared" si="9"/>
        <v>24.45</v>
      </c>
      <c r="E244">
        <f t="shared" si="10"/>
        <v>48.9</v>
      </c>
      <c r="F244">
        <f t="shared" si="11"/>
        <v>48.9</v>
      </c>
    </row>
    <row r="245" spans="1:6">
      <c r="A245" s="13">
        <v>45111</v>
      </c>
      <c r="B245" s="14">
        <v>0.99583333333333324</v>
      </c>
      <c r="C245" s="15">
        <v>2.492</v>
      </c>
      <c r="D245">
        <f t="shared" si="9"/>
        <v>24.92</v>
      </c>
      <c r="E245">
        <f t="shared" si="10"/>
        <v>49.84</v>
      </c>
      <c r="F245">
        <f t="shared" si="11"/>
        <v>49.84</v>
      </c>
    </row>
    <row r="246" spans="1:6">
      <c r="A246" s="13">
        <v>45112</v>
      </c>
      <c r="B246" s="14">
        <v>0</v>
      </c>
      <c r="C246" s="15">
        <v>2.5369999999999999</v>
      </c>
      <c r="D246">
        <f t="shared" si="9"/>
        <v>25.369999999999997</v>
      </c>
      <c r="E246">
        <f t="shared" si="10"/>
        <v>50.739999999999995</v>
      </c>
      <c r="F246">
        <f t="shared" si="11"/>
        <v>50.739999999999995</v>
      </c>
    </row>
    <row r="247" spans="1:6">
      <c r="A247" s="13">
        <v>45112</v>
      </c>
      <c r="B247" s="14">
        <v>4.1666666666666666E-3</v>
      </c>
      <c r="C247" s="15">
        <v>2.58</v>
      </c>
      <c r="D247">
        <f t="shared" si="9"/>
        <v>25.8</v>
      </c>
      <c r="E247">
        <f t="shared" si="10"/>
        <v>51.6</v>
      </c>
      <c r="F247">
        <f t="shared" si="11"/>
        <v>51.6</v>
      </c>
    </row>
    <row r="248" spans="1:6">
      <c r="A248" s="13">
        <v>45112</v>
      </c>
      <c r="B248" s="14">
        <v>8.3333333333333332E-3</v>
      </c>
      <c r="C248" s="15">
        <v>2.6219999999999999</v>
      </c>
      <c r="D248">
        <f t="shared" si="9"/>
        <v>26.22</v>
      </c>
      <c r="E248">
        <f t="shared" si="10"/>
        <v>52.44</v>
      </c>
      <c r="F248">
        <f t="shared" si="11"/>
        <v>52.44</v>
      </c>
    </row>
    <row r="249" spans="1:6">
      <c r="A249" s="13">
        <v>45112</v>
      </c>
      <c r="B249" s="14">
        <v>1.2499999999999999E-2</v>
      </c>
      <c r="C249" s="15">
        <v>2.6619999999999999</v>
      </c>
      <c r="D249">
        <f t="shared" si="9"/>
        <v>26.619999999999997</v>
      </c>
      <c r="E249">
        <f t="shared" si="10"/>
        <v>53.239999999999995</v>
      </c>
      <c r="F249">
        <f t="shared" si="11"/>
        <v>53.239999999999995</v>
      </c>
    </row>
    <row r="250" spans="1:6">
      <c r="A250" s="13">
        <v>45112</v>
      </c>
      <c r="B250" s="14">
        <v>1.6666666666666666E-2</v>
      </c>
      <c r="C250" s="15">
        <v>2.6989999999999998</v>
      </c>
      <c r="D250">
        <f t="shared" si="9"/>
        <v>26.99</v>
      </c>
      <c r="E250">
        <f t="shared" si="10"/>
        <v>53.98</v>
      </c>
      <c r="F250">
        <f t="shared" si="11"/>
        <v>53.98</v>
      </c>
    </row>
    <row r="251" spans="1:6">
      <c r="A251" s="13">
        <v>45112</v>
      </c>
      <c r="B251" s="14">
        <v>2.0833333333333332E-2</v>
      </c>
      <c r="C251" s="15">
        <v>2.7349999999999999</v>
      </c>
      <c r="D251">
        <f t="shared" si="9"/>
        <v>27.349999999999998</v>
      </c>
      <c r="E251">
        <f t="shared" si="10"/>
        <v>54.699999999999996</v>
      </c>
      <c r="F251">
        <f t="shared" si="11"/>
        <v>54.699999999999996</v>
      </c>
    </row>
    <row r="252" spans="1:6">
      <c r="A252" s="13">
        <v>45112</v>
      </c>
      <c r="B252" s="14">
        <v>2.4999999999999998E-2</v>
      </c>
      <c r="C252" s="15">
        <v>2.7690000000000001</v>
      </c>
      <c r="D252">
        <f t="shared" si="9"/>
        <v>27.69</v>
      </c>
      <c r="E252">
        <f t="shared" si="10"/>
        <v>55.38</v>
      </c>
      <c r="F252">
        <f t="shared" si="11"/>
        <v>55.38</v>
      </c>
    </row>
    <row r="253" spans="1:6">
      <c r="A253" s="13">
        <v>45112</v>
      </c>
      <c r="B253" s="14">
        <v>2.9166666666666664E-2</v>
      </c>
      <c r="C253" s="15">
        <v>2.8</v>
      </c>
      <c r="D253">
        <f t="shared" si="9"/>
        <v>28</v>
      </c>
      <c r="E253">
        <f t="shared" si="10"/>
        <v>56</v>
      </c>
      <c r="F253">
        <f t="shared" si="11"/>
        <v>56</v>
      </c>
    </row>
    <row r="254" spans="1:6">
      <c r="A254" s="13">
        <v>45112</v>
      </c>
      <c r="B254" s="14">
        <v>3.3333333333333333E-2</v>
      </c>
      <c r="C254" s="15">
        <v>2.83</v>
      </c>
      <c r="D254">
        <f t="shared" si="9"/>
        <v>28.3</v>
      </c>
      <c r="E254">
        <f t="shared" si="10"/>
        <v>56.6</v>
      </c>
      <c r="F254">
        <f t="shared" si="11"/>
        <v>56.6</v>
      </c>
    </row>
    <row r="255" spans="1:6">
      <c r="A255" s="13">
        <v>45112</v>
      </c>
      <c r="B255" s="14">
        <v>3.7499999999999999E-2</v>
      </c>
      <c r="C255" s="15">
        <v>2.8570000000000002</v>
      </c>
      <c r="D255">
        <f t="shared" si="9"/>
        <v>28.57</v>
      </c>
      <c r="E255">
        <f t="shared" si="10"/>
        <v>57.14</v>
      </c>
      <c r="F255">
        <f t="shared" si="11"/>
        <v>57.14</v>
      </c>
    </row>
    <row r="256" spans="1:6">
      <c r="A256" s="13">
        <v>45112</v>
      </c>
      <c r="B256" s="14">
        <v>4.1666666666666664E-2</v>
      </c>
      <c r="C256" s="15">
        <v>2.8820000000000001</v>
      </c>
      <c r="D256">
        <f t="shared" si="9"/>
        <v>28.82</v>
      </c>
      <c r="E256">
        <f t="shared" si="10"/>
        <v>57.64</v>
      </c>
      <c r="F256">
        <f t="shared" si="11"/>
        <v>57.64</v>
      </c>
    </row>
    <row r="257" spans="1:6">
      <c r="A257" s="13">
        <v>45112</v>
      </c>
      <c r="B257" s="14">
        <v>4.5833333333333337E-2</v>
      </c>
      <c r="C257" s="15">
        <v>2.9039999999999999</v>
      </c>
      <c r="D257">
        <f t="shared" si="9"/>
        <v>29.04</v>
      </c>
      <c r="E257">
        <f t="shared" si="10"/>
        <v>58.08</v>
      </c>
      <c r="F257">
        <f t="shared" si="11"/>
        <v>58.08</v>
      </c>
    </row>
    <row r="258" spans="1:6">
      <c r="A258" s="13">
        <v>45112</v>
      </c>
      <c r="B258" s="14">
        <v>4.9999999999999996E-2</v>
      </c>
      <c r="C258" s="15">
        <v>2.9239999999999999</v>
      </c>
      <c r="D258">
        <f t="shared" si="9"/>
        <v>29.24</v>
      </c>
      <c r="E258">
        <f t="shared" si="10"/>
        <v>58.48</v>
      </c>
      <c r="F258">
        <f t="shared" si="11"/>
        <v>58.48</v>
      </c>
    </row>
    <row r="259" spans="1:6">
      <c r="A259" s="13">
        <v>45112</v>
      </c>
      <c r="B259" s="14">
        <v>5.4166666666666669E-2</v>
      </c>
      <c r="C259" s="15">
        <v>2.9409999999999998</v>
      </c>
      <c r="D259">
        <f t="shared" si="9"/>
        <v>29.409999999999997</v>
      </c>
      <c r="E259">
        <f t="shared" si="10"/>
        <v>58.819999999999993</v>
      </c>
      <c r="F259">
        <f t="shared" si="11"/>
        <v>58.819999999999993</v>
      </c>
    </row>
    <row r="260" spans="1:6">
      <c r="A260" s="13">
        <v>45112</v>
      </c>
      <c r="B260" s="14">
        <v>5.8333333333333327E-2</v>
      </c>
      <c r="C260" s="15">
        <v>2.956</v>
      </c>
      <c r="D260">
        <f t="shared" si="9"/>
        <v>29.56</v>
      </c>
      <c r="E260">
        <f t="shared" si="10"/>
        <v>59.12</v>
      </c>
      <c r="F260">
        <f t="shared" si="11"/>
        <v>59.12</v>
      </c>
    </row>
    <row r="261" spans="1:6">
      <c r="A261" s="13">
        <v>45112</v>
      </c>
      <c r="B261" s="14">
        <v>6.25E-2</v>
      </c>
      <c r="C261" s="15">
        <v>2.9689999999999999</v>
      </c>
      <c r="D261">
        <f t="shared" si="9"/>
        <v>29.689999999999998</v>
      </c>
      <c r="E261">
        <f t="shared" si="10"/>
        <v>59.379999999999995</v>
      </c>
      <c r="F261">
        <f t="shared" si="11"/>
        <v>59.379999999999995</v>
      </c>
    </row>
    <row r="262" spans="1:6">
      <c r="A262" s="13">
        <v>45112</v>
      </c>
      <c r="B262" s="14">
        <v>6.6666666666666666E-2</v>
      </c>
      <c r="C262" s="15">
        <v>2.9780000000000002</v>
      </c>
      <c r="D262">
        <f t="shared" si="9"/>
        <v>29.78</v>
      </c>
      <c r="E262">
        <f t="shared" si="10"/>
        <v>59.56</v>
      </c>
      <c r="F262">
        <f t="shared" si="11"/>
        <v>59.56</v>
      </c>
    </row>
    <row r="263" spans="1:6">
      <c r="A263" s="13">
        <v>45112</v>
      </c>
      <c r="B263" s="14">
        <v>7.0833333333333331E-2</v>
      </c>
      <c r="C263" s="15">
        <v>2.9860000000000002</v>
      </c>
      <c r="D263">
        <f t="shared" ref="D263:D326" si="12">C263*$D$2</f>
        <v>29.860000000000003</v>
      </c>
      <c r="E263">
        <f t="shared" ref="E263:E326" si="13">D263*$E$2</f>
        <v>59.720000000000006</v>
      </c>
      <c r="F263">
        <f t="shared" ref="F263:F326" si="14">ABS(C263*$F$5)</f>
        <v>59.720000000000006</v>
      </c>
    </row>
    <row r="264" spans="1:6">
      <c r="A264" s="13">
        <v>45112</v>
      </c>
      <c r="B264" s="14">
        <v>7.4999999999999997E-2</v>
      </c>
      <c r="C264" s="15">
        <v>2.99</v>
      </c>
      <c r="D264">
        <f t="shared" si="12"/>
        <v>29.900000000000002</v>
      </c>
      <c r="E264">
        <f t="shared" si="13"/>
        <v>59.800000000000004</v>
      </c>
      <c r="F264">
        <f t="shared" si="14"/>
        <v>59.800000000000004</v>
      </c>
    </row>
    <row r="265" spans="1:6">
      <c r="A265" s="13">
        <v>45112</v>
      </c>
      <c r="B265" s="14">
        <v>7.9166666666666663E-2</v>
      </c>
      <c r="C265" s="15">
        <v>2.992</v>
      </c>
      <c r="D265">
        <f t="shared" si="12"/>
        <v>29.92</v>
      </c>
      <c r="E265">
        <f t="shared" si="13"/>
        <v>59.84</v>
      </c>
      <c r="F265">
        <f t="shared" si="14"/>
        <v>59.84</v>
      </c>
    </row>
    <row r="266" spans="1:6">
      <c r="A266" s="13">
        <v>45112</v>
      </c>
      <c r="B266" s="14">
        <v>8.3333333333333329E-2</v>
      </c>
      <c r="C266" s="15">
        <v>2.9910000000000001</v>
      </c>
      <c r="D266">
        <f t="shared" si="12"/>
        <v>29.91</v>
      </c>
      <c r="E266">
        <f t="shared" si="13"/>
        <v>59.82</v>
      </c>
      <c r="F266">
        <f t="shared" si="14"/>
        <v>59.82</v>
      </c>
    </row>
    <row r="267" spans="1:6">
      <c r="A267" s="13">
        <v>45112</v>
      </c>
      <c r="B267" s="14">
        <v>8.7500000000000008E-2</v>
      </c>
      <c r="C267" s="15">
        <v>2.988</v>
      </c>
      <c r="D267">
        <f t="shared" si="12"/>
        <v>29.88</v>
      </c>
      <c r="E267">
        <f t="shared" si="13"/>
        <v>59.76</v>
      </c>
      <c r="F267">
        <f t="shared" si="14"/>
        <v>59.76</v>
      </c>
    </row>
    <row r="268" spans="1:6">
      <c r="A268" s="13">
        <v>45112</v>
      </c>
      <c r="B268" s="14">
        <v>9.1666666666666674E-2</v>
      </c>
      <c r="C268" s="15">
        <v>2.9820000000000002</v>
      </c>
      <c r="D268">
        <f t="shared" si="12"/>
        <v>29.82</v>
      </c>
      <c r="E268">
        <f t="shared" si="13"/>
        <v>59.64</v>
      </c>
      <c r="F268">
        <f t="shared" si="14"/>
        <v>59.64</v>
      </c>
    </row>
    <row r="269" spans="1:6">
      <c r="A269" s="13">
        <v>45112</v>
      </c>
      <c r="B269" s="14">
        <v>9.5833333333333326E-2</v>
      </c>
      <c r="C269" s="15">
        <v>2.9729999999999999</v>
      </c>
      <c r="D269">
        <f t="shared" si="12"/>
        <v>29.729999999999997</v>
      </c>
      <c r="E269">
        <f t="shared" si="13"/>
        <v>59.459999999999994</v>
      </c>
      <c r="F269">
        <f t="shared" si="14"/>
        <v>59.459999999999994</v>
      </c>
    </row>
    <row r="270" spans="1:6">
      <c r="A270" s="13">
        <v>45112</v>
      </c>
      <c r="B270" s="14">
        <v>9.9999999999999992E-2</v>
      </c>
      <c r="C270" s="15">
        <v>2.9609999999999999</v>
      </c>
      <c r="D270">
        <f t="shared" si="12"/>
        <v>29.61</v>
      </c>
      <c r="E270">
        <f t="shared" si="13"/>
        <v>59.22</v>
      </c>
      <c r="F270">
        <f t="shared" si="14"/>
        <v>59.22</v>
      </c>
    </row>
    <row r="271" spans="1:6">
      <c r="A271" s="13">
        <v>45112</v>
      </c>
      <c r="B271" s="14">
        <v>0.10416666666666667</v>
      </c>
      <c r="C271" s="15">
        <v>2.9470000000000001</v>
      </c>
      <c r="D271">
        <f t="shared" si="12"/>
        <v>29.47</v>
      </c>
      <c r="E271">
        <f t="shared" si="13"/>
        <v>58.94</v>
      </c>
      <c r="F271">
        <f t="shared" si="14"/>
        <v>58.94</v>
      </c>
    </row>
    <row r="272" spans="1:6">
      <c r="A272" s="13">
        <v>45112</v>
      </c>
      <c r="B272" s="14">
        <v>0.10833333333333334</v>
      </c>
      <c r="C272" s="15">
        <v>2.93</v>
      </c>
      <c r="D272">
        <f t="shared" si="12"/>
        <v>29.3</v>
      </c>
      <c r="E272">
        <f t="shared" si="13"/>
        <v>58.6</v>
      </c>
      <c r="F272">
        <f t="shared" si="14"/>
        <v>58.6</v>
      </c>
    </row>
    <row r="273" spans="1:6">
      <c r="A273" s="13">
        <v>45112</v>
      </c>
      <c r="B273" s="14">
        <v>0.1125</v>
      </c>
      <c r="C273" s="15">
        <v>2.911</v>
      </c>
      <c r="D273">
        <f t="shared" si="12"/>
        <v>29.11</v>
      </c>
      <c r="E273">
        <f t="shared" si="13"/>
        <v>58.22</v>
      </c>
      <c r="F273">
        <f t="shared" si="14"/>
        <v>58.22</v>
      </c>
    </row>
    <row r="274" spans="1:6">
      <c r="A274" s="13">
        <v>45112</v>
      </c>
      <c r="B274" s="14">
        <v>0.11666666666666665</v>
      </c>
      <c r="C274" s="15">
        <v>2.8889999999999998</v>
      </c>
      <c r="D274">
        <f t="shared" si="12"/>
        <v>28.889999999999997</v>
      </c>
      <c r="E274">
        <f t="shared" si="13"/>
        <v>57.779999999999994</v>
      </c>
      <c r="F274">
        <f t="shared" si="14"/>
        <v>57.779999999999994</v>
      </c>
    </row>
    <row r="275" spans="1:6">
      <c r="A275" s="13">
        <v>45112</v>
      </c>
      <c r="B275" s="14">
        <v>0.12083333333333333</v>
      </c>
      <c r="C275" s="15">
        <v>2.8639999999999999</v>
      </c>
      <c r="D275">
        <f t="shared" si="12"/>
        <v>28.64</v>
      </c>
      <c r="E275">
        <f t="shared" si="13"/>
        <v>57.28</v>
      </c>
      <c r="F275">
        <f t="shared" si="14"/>
        <v>57.28</v>
      </c>
    </row>
    <row r="276" spans="1:6">
      <c r="A276" s="13">
        <v>45112</v>
      </c>
      <c r="B276" s="14">
        <v>0.125</v>
      </c>
      <c r="C276" s="15">
        <v>2.8359999999999999</v>
      </c>
      <c r="D276">
        <f t="shared" si="12"/>
        <v>28.36</v>
      </c>
      <c r="E276">
        <f t="shared" si="13"/>
        <v>56.72</v>
      </c>
      <c r="F276">
        <f t="shared" si="14"/>
        <v>56.72</v>
      </c>
    </row>
    <row r="277" spans="1:6">
      <c r="A277" s="13">
        <v>45112</v>
      </c>
      <c r="B277" s="14">
        <v>0.12916666666666668</v>
      </c>
      <c r="C277" s="15">
        <v>2.806</v>
      </c>
      <c r="D277">
        <f t="shared" si="12"/>
        <v>28.060000000000002</v>
      </c>
      <c r="E277">
        <f t="shared" si="13"/>
        <v>56.120000000000005</v>
      </c>
      <c r="F277">
        <f t="shared" si="14"/>
        <v>56.120000000000005</v>
      </c>
    </row>
    <row r="278" spans="1:6">
      <c r="A278" s="13">
        <v>45112</v>
      </c>
      <c r="B278" s="14">
        <v>0.13333333333333333</v>
      </c>
      <c r="C278" s="15">
        <v>2.7730000000000001</v>
      </c>
      <c r="D278">
        <f t="shared" si="12"/>
        <v>27.73</v>
      </c>
      <c r="E278">
        <f t="shared" si="13"/>
        <v>55.46</v>
      </c>
      <c r="F278">
        <f t="shared" si="14"/>
        <v>55.46</v>
      </c>
    </row>
    <row r="279" spans="1:6">
      <c r="A279" s="13">
        <v>45112</v>
      </c>
      <c r="B279" s="14">
        <v>0.13749999999999998</v>
      </c>
      <c r="C279" s="15">
        <v>2.7370000000000001</v>
      </c>
      <c r="D279">
        <f t="shared" si="12"/>
        <v>27.37</v>
      </c>
      <c r="E279">
        <f t="shared" si="13"/>
        <v>54.74</v>
      </c>
      <c r="F279">
        <f t="shared" si="14"/>
        <v>54.74</v>
      </c>
    </row>
    <row r="280" spans="1:6">
      <c r="A280" s="13">
        <v>45112</v>
      </c>
      <c r="B280" s="14">
        <v>0.14166666666666666</v>
      </c>
      <c r="C280" s="15">
        <v>2.698</v>
      </c>
      <c r="D280">
        <f t="shared" si="12"/>
        <v>26.98</v>
      </c>
      <c r="E280">
        <f t="shared" si="13"/>
        <v>53.96</v>
      </c>
      <c r="F280">
        <f t="shared" si="14"/>
        <v>53.96</v>
      </c>
    </row>
    <row r="281" spans="1:6">
      <c r="A281" s="13">
        <v>45112</v>
      </c>
      <c r="B281" s="14">
        <v>0.14583333333333334</v>
      </c>
      <c r="C281" s="15">
        <v>2.6560000000000001</v>
      </c>
      <c r="D281">
        <f t="shared" si="12"/>
        <v>26.560000000000002</v>
      </c>
      <c r="E281">
        <f t="shared" si="13"/>
        <v>53.120000000000005</v>
      </c>
      <c r="F281">
        <f t="shared" si="14"/>
        <v>53.120000000000005</v>
      </c>
    </row>
    <row r="282" spans="1:6">
      <c r="A282" s="13">
        <v>45112</v>
      </c>
      <c r="B282" s="14">
        <v>0.15</v>
      </c>
      <c r="C282" s="15">
        <v>2.6120000000000001</v>
      </c>
      <c r="D282">
        <f t="shared" si="12"/>
        <v>26.12</v>
      </c>
      <c r="E282">
        <f t="shared" si="13"/>
        <v>52.24</v>
      </c>
      <c r="F282">
        <f t="shared" si="14"/>
        <v>52.24</v>
      </c>
    </row>
    <row r="283" spans="1:6">
      <c r="A283" s="13">
        <v>45112</v>
      </c>
      <c r="B283" s="14">
        <v>0.15416666666666667</v>
      </c>
      <c r="C283" s="15">
        <v>2.5640000000000001</v>
      </c>
      <c r="D283">
        <f t="shared" si="12"/>
        <v>25.64</v>
      </c>
      <c r="E283">
        <f t="shared" si="13"/>
        <v>51.28</v>
      </c>
      <c r="F283">
        <f t="shared" si="14"/>
        <v>51.28</v>
      </c>
    </row>
    <row r="284" spans="1:6">
      <c r="A284" s="13">
        <v>45112</v>
      </c>
      <c r="B284" s="14">
        <v>0.15833333333333333</v>
      </c>
      <c r="C284" s="15">
        <v>2.5139999999999998</v>
      </c>
      <c r="D284">
        <f t="shared" si="12"/>
        <v>25.139999999999997</v>
      </c>
      <c r="E284">
        <f t="shared" si="13"/>
        <v>50.279999999999994</v>
      </c>
      <c r="F284">
        <f t="shared" si="14"/>
        <v>50.279999999999994</v>
      </c>
    </row>
    <row r="285" spans="1:6">
      <c r="A285" s="13">
        <v>45112</v>
      </c>
      <c r="B285" s="14">
        <v>0.16250000000000001</v>
      </c>
      <c r="C285" s="15">
        <v>2.4609999999999999</v>
      </c>
      <c r="D285">
        <f t="shared" si="12"/>
        <v>24.61</v>
      </c>
      <c r="E285">
        <f t="shared" si="13"/>
        <v>49.22</v>
      </c>
      <c r="F285">
        <f t="shared" si="14"/>
        <v>49.22</v>
      </c>
    </row>
    <row r="286" spans="1:6">
      <c r="A286" s="13">
        <v>45112</v>
      </c>
      <c r="B286" s="14">
        <v>0.16666666666666666</v>
      </c>
      <c r="C286" s="15">
        <v>2.4049999999999998</v>
      </c>
      <c r="D286">
        <f t="shared" si="12"/>
        <v>24.049999999999997</v>
      </c>
      <c r="E286">
        <f t="shared" si="13"/>
        <v>48.099999999999994</v>
      </c>
      <c r="F286">
        <f t="shared" si="14"/>
        <v>48.099999999999994</v>
      </c>
    </row>
    <row r="287" spans="1:6">
      <c r="A287" s="13">
        <v>45112</v>
      </c>
      <c r="B287" s="14">
        <v>0.17083333333333331</v>
      </c>
      <c r="C287" s="15">
        <v>2.3460000000000001</v>
      </c>
      <c r="D287">
        <f t="shared" si="12"/>
        <v>23.46</v>
      </c>
      <c r="E287">
        <f t="shared" si="13"/>
        <v>46.92</v>
      </c>
      <c r="F287">
        <f t="shared" si="14"/>
        <v>46.92</v>
      </c>
    </row>
    <row r="288" spans="1:6">
      <c r="A288" s="13">
        <v>45112</v>
      </c>
      <c r="B288" s="14">
        <v>0.17500000000000002</v>
      </c>
      <c r="C288" s="15">
        <v>2.2850000000000001</v>
      </c>
      <c r="D288">
        <f t="shared" si="12"/>
        <v>22.85</v>
      </c>
      <c r="E288">
        <f t="shared" si="13"/>
        <v>45.7</v>
      </c>
      <c r="F288">
        <f t="shared" si="14"/>
        <v>45.7</v>
      </c>
    </row>
    <row r="289" spans="1:6">
      <c r="A289" s="13">
        <v>45112</v>
      </c>
      <c r="B289" s="14">
        <v>0.17916666666666667</v>
      </c>
      <c r="C289" s="15">
        <v>2.2210000000000001</v>
      </c>
      <c r="D289">
        <f t="shared" si="12"/>
        <v>22.21</v>
      </c>
      <c r="E289">
        <f t="shared" si="13"/>
        <v>44.42</v>
      </c>
      <c r="F289">
        <f t="shared" si="14"/>
        <v>44.42</v>
      </c>
    </row>
    <row r="290" spans="1:6">
      <c r="A290" s="13">
        <v>45112</v>
      </c>
      <c r="B290" s="14">
        <v>0.18333333333333335</v>
      </c>
      <c r="C290" s="15">
        <v>2.1539999999999999</v>
      </c>
      <c r="D290">
        <f t="shared" si="12"/>
        <v>21.54</v>
      </c>
      <c r="E290">
        <f t="shared" si="13"/>
        <v>43.08</v>
      </c>
      <c r="F290">
        <f t="shared" si="14"/>
        <v>43.08</v>
      </c>
    </row>
    <row r="291" spans="1:6">
      <c r="A291" s="13">
        <v>45112</v>
      </c>
      <c r="B291" s="14">
        <v>0.1875</v>
      </c>
      <c r="C291" s="15">
        <v>2.085</v>
      </c>
      <c r="D291">
        <f t="shared" si="12"/>
        <v>20.85</v>
      </c>
      <c r="E291">
        <f t="shared" si="13"/>
        <v>41.7</v>
      </c>
      <c r="F291">
        <f t="shared" si="14"/>
        <v>41.7</v>
      </c>
    </row>
    <row r="292" spans="1:6">
      <c r="A292" s="13">
        <v>45112</v>
      </c>
      <c r="B292" s="14">
        <v>0.19166666666666665</v>
      </c>
      <c r="C292" s="15">
        <v>2.0139999999999998</v>
      </c>
      <c r="D292">
        <f t="shared" si="12"/>
        <v>20.139999999999997</v>
      </c>
      <c r="E292">
        <f t="shared" si="13"/>
        <v>40.279999999999994</v>
      </c>
      <c r="F292">
        <f t="shared" si="14"/>
        <v>40.279999999999994</v>
      </c>
    </row>
    <row r="293" spans="1:6">
      <c r="A293" s="13">
        <v>45112</v>
      </c>
      <c r="B293" s="14">
        <v>0.19583333333333333</v>
      </c>
      <c r="C293" s="15">
        <v>1.9410000000000001</v>
      </c>
      <c r="D293">
        <f t="shared" si="12"/>
        <v>19.41</v>
      </c>
      <c r="E293">
        <f t="shared" si="13"/>
        <v>38.82</v>
      </c>
      <c r="F293">
        <f t="shared" si="14"/>
        <v>38.82</v>
      </c>
    </row>
    <row r="294" spans="1:6">
      <c r="A294" s="13">
        <v>45112</v>
      </c>
      <c r="B294" s="14">
        <v>0.19999999999999998</v>
      </c>
      <c r="C294" s="15">
        <v>1.867</v>
      </c>
      <c r="D294">
        <f t="shared" si="12"/>
        <v>18.670000000000002</v>
      </c>
      <c r="E294">
        <f t="shared" si="13"/>
        <v>37.340000000000003</v>
      </c>
      <c r="F294">
        <f t="shared" si="14"/>
        <v>37.340000000000003</v>
      </c>
    </row>
    <row r="295" spans="1:6">
      <c r="A295" s="13">
        <v>45112</v>
      </c>
      <c r="B295" s="14">
        <v>0.20416666666666669</v>
      </c>
      <c r="C295" s="15">
        <v>1.7909999999999999</v>
      </c>
      <c r="D295">
        <f t="shared" si="12"/>
        <v>17.91</v>
      </c>
      <c r="E295">
        <f t="shared" si="13"/>
        <v>35.82</v>
      </c>
      <c r="F295">
        <f t="shared" si="14"/>
        <v>35.82</v>
      </c>
    </row>
    <row r="296" spans="1:6">
      <c r="A296" s="13">
        <v>45112</v>
      </c>
      <c r="B296" s="14">
        <v>0.20833333333333334</v>
      </c>
      <c r="C296" s="15">
        <v>1.7130000000000001</v>
      </c>
      <c r="D296">
        <f t="shared" si="12"/>
        <v>17.130000000000003</v>
      </c>
      <c r="E296">
        <f t="shared" si="13"/>
        <v>34.260000000000005</v>
      </c>
      <c r="F296">
        <f t="shared" si="14"/>
        <v>34.260000000000005</v>
      </c>
    </row>
    <row r="297" spans="1:6">
      <c r="A297" s="13">
        <v>45112</v>
      </c>
      <c r="B297" s="14">
        <v>0.21249999999999999</v>
      </c>
      <c r="C297" s="15">
        <v>1.635</v>
      </c>
      <c r="D297">
        <f t="shared" si="12"/>
        <v>16.350000000000001</v>
      </c>
      <c r="E297">
        <f t="shared" si="13"/>
        <v>32.700000000000003</v>
      </c>
      <c r="F297">
        <f t="shared" si="14"/>
        <v>32.700000000000003</v>
      </c>
    </row>
    <row r="298" spans="1:6">
      <c r="A298" s="13">
        <v>45112</v>
      </c>
      <c r="B298" s="14">
        <v>0.21666666666666667</v>
      </c>
      <c r="C298" s="15">
        <v>1.556</v>
      </c>
      <c r="D298">
        <f t="shared" si="12"/>
        <v>15.56</v>
      </c>
      <c r="E298">
        <f t="shared" si="13"/>
        <v>31.12</v>
      </c>
      <c r="F298">
        <f t="shared" si="14"/>
        <v>31.12</v>
      </c>
    </row>
    <row r="299" spans="1:6">
      <c r="A299" s="13">
        <v>45112</v>
      </c>
      <c r="B299" s="14">
        <v>0.22083333333333333</v>
      </c>
      <c r="C299" s="15">
        <v>1.4770000000000001</v>
      </c>
      <c r="D299">
        <f t="shared" si="12"/>
        <v>14.770000000000001</v>
      </c>
      <c r="E299">
        <f t="shared" si="13"/>
        <v>29.540000000000003</v>
      </c>
      <c r="F299">
        <f t="shared" si="14"/>
        <v>29.540000000000003</v>
      </c>
    </row>
    <row r="300" spans="1:6">
      <c r="A300" s="13">
        <v>45112</v>
      </c>
      <c r="B300" s="14">
        <v>0.22500000000000001</v>
      </c>
      <c r="C300" s="15">
        <v>1.3979999999999999</v>
      </c>
      <c r="D300">
        <f t="shared" si="12"/>
        <v>13.979999999999999</v>
      </c>
      <c r="E300">
        <f t="shared" si="13"/>
        <v>27.959999999999997</v>
      </c>
      <c r="F300">
        <f t="shared" si="14"/>
        <v>27.959999999999997</v>
      </c>
    </row>
    <row r="301" spans="1:6">
      <c r="A301" s="13">
        <v>45112</v>
      </c>
      <c r="B301" s="14">
        <v>0.22916666666666666</v>
      </c>
      <c r="C301" s="15">
        <v>1.319</v>
      </c>
      <c r="D301">
        <f t="shared" si="12"/>
        <v>13.19</v>
      </c>
      <c r="E301">
        <f t="shared" si="13"/>
        <v>26.38</v>
      </c>
      <c r="F301">
        <f t="shared" si="14"/>
        <v>26.38</v>
      </c>
    </row>
    <row r="302" spans="1:6">
      <c r="A302" s="13">
        <v>45112</v>
      </c>
      <c r="B302" s="14">
        <v>0.23333333333333331</v>
      </c>
      <c r="C302" s="15">
        <v>1.24</v>
      </c>
      <c r="D302">
        <f t="shared" si="12"/>
        <v>12.4</v>
      </c>
      <c r="E302">
        <f t="shared" si="13"/>
        <v>24.8</v>
      </c>
      <c r="F302">
        <f t="shared" si="14"/>
        <v>24.8</v>
      </c>
    </row>
    <row r="303" spans="1:6">
      <c r="A303" s="13">
        <v>45112</v>
      </c>
      <c r="B303" s="14">
        <v>0.23750000000000002</v>
      </c>
      <c r="C303" s="15">
        <v>1.163</v>
      </c>
      <c r="D303">
        <f t="shared" si="12"/>
        <v>11.63</v>
      </c>
      <c r="E303">
        <f t="shared" si="13"/>
        <v>23.26</v>
      </c>
      <c r="F303">
        <f t="shared" si="14"/>
        <v>23.26</v>
      </c>
    </row>
    <row r="304" spans="1:6">
      <c r="A304" s="13">
        <v>45112</v>
      </c>
      <c r="B304" s="14">
        <v>0.24166666666666667</v>
      </c>
      <c r="C304" s="15">
        <v>1.087</v>
      </c>
      <c r="D304">
        <f t="shared" si="12"/>
        <v>10.87</v>
      </c>
      <c r="E304">
        <f t="shared" si="13"/>
        <v>21.74</v>
      </c>
      <c r="F304">
        <f t="shared" si="14"/>
        <v>21.74</v>
      </c>
    </row>
    <row r="305" spans="1:6">
      <c r="A305" s="13">
        <v>45112</v>
      </c>
      <c r="B305" s="14">
        <v>0.24583333333333335</v>
      </c>
      <c r="C305" s="15">
        <v>1.0129999999999999</v>
      </c>
      <c r="D305">
        <f t="shared" si="12"/>
        <v>10.129999999999999</v>
      </c>
      <c r="E305">
        <f t="shared" si="13"/>
        <v>20.259999999999998</v>
      </c>
      <c r="F305">
        <f t="shared" si="14"/>
        <v>20.259999999999998</v>
      </c>
    </row>
    <row r="306" spans="1:6">
      <c r="A306" s="13">
        <v>45112</v>
      </c>
      <c r="B306" s="14">
        <v>0.25</v>
      </c>
      <c r="C306" s="15">
        <v>0.94</v>
      </c>
      <c r="D306">
        <f t="shared" si="12"/>
        <v>9.3999999999999986</v>
      </c>
      <c r="E306">
        <f t="shared" si="13"/>
        <v>18.799999999999997</v>
      </c>
      <c r="F306">
        <f t="shared" si="14"/>
        <v>18.799999999999997</v>
      </c>
    </row>
    <row r="307" spans="1:6">
      <c r="A307" s="13">
        <v>45112</v>
      </c>
      <c r="B307" s="14">
        <v>0.25416666666666665</v>
      </c>
      <c r="C307" s="15">
        <v>0.87</v>
      </c>
      <c r="D307">
        <f t="shared" si="12"/>
        <v>8.6999999999999993</v>
      </c>
      <c r="E307">
        <f t="shared" si="13"/>
        <v>17.399999999999999</v>
      </c>
      <c r="F307">
        <f t="shared" si="14"/>
        <v>17.399999999999999</v>
      </c>
    </row>
    <row r="308" spans="1:6">
      <c r="A308" s="13">
        <v>45112</v>
      </c>
      <c r="B308" s="14">
        <v>0.25833333333333336</v>
      </c>
      <c r="C308" s="15">
        <v>0.80200000000000005</v>
      </c>
      <c r="D308">
        <f t="shared" si="12"/>
        <v>8.02</v>
      </c>
      <c r="E308">
        <f t="shared" si="13"/>
        <v>16.04</v>
      </c>
      <c r="F308">
        <f t="shared" si="14"/>
        <v>16.04</v>
      </c>
    </row>
    <row r="309" spans="1:6">
      <c r="A309" s="13">
        <v>45112</v>
      </c>
      <c r="B309" s="14">
        <v>0.26250000000000001</v>
      </c>
      <c r="C309" s="15">
        <v>0.73699999999999999</v>
      </c>
      <c r="D309">
        <f t="shared" si="12"/>
        <v>7.37</v>
      </c>
      <c r="E309">
        <f t="shared" si="13"/>
        <v>14.74</v>
      </c>
      <c r="F309">
        <f t="shared" si="14"/>
        <v>14.74</v>
      </c>
    </row>
    <row r="310" spans="1:6">
      <c r="A310" s="13">
        <v>45112</v>
      </c>
      <c r="B310" s="14">
        <v>0.26666666666666666</v>
      </c>
      <c r="C310" s="15">
        <v>0.67500000000000004</v>
      </c>
      <c r="D310">
        <f t="shared" si="12"/>
        <v>6.75</v>
      </c>
      <c r="E310">
        <f t="shared" si="13"/>
        <v>13.5</v>
      </c>
      <c r="F310">
        <f t="shared" si="14"/>
        <v>13.5</v>
      </c>
    </row>
    <row r="311" spans="1:6">
      <c r="A311" s="13">
        <v>45112</v>
      </c>
      <c r="B311" s="14">
        <v>0.27083333333333331</v>
      </c>
      <c r="C311" s="15">
        <v>0.61499999999999999</v>
      </c>
      <c r="D311">
        <f t="shared" si="12"/>
        <v>6.15</v>
      </c>
      <c r="E311">
        <f t="shared" si="13"/>
        <v>12.3</v>
      </c>
      <c r="F311">
        <f t="shared" si="14"/>
        <v>12.3</v>
      </c>
    </row>
    <row r="312" spans="1:6">
      <c r="A312" s="13">
        <v>45112</v>
      </c>
      <c r="B312" s="14">
        <v>0.27499999999999997</v>
      </c>
      <c r="C312" s="15">
        <v>0.56000000000000005</v>
      </c>
      <c r="D312">
        <f t="shared" si="12"/>
        <v>5.6000000000000005</v>
      </c>
      <c r="E312">
        <f t="shared" si="13"/>
        <v>11.200000000000001</v>
      </c>
      <c r="F312">
        <f t="shared" si="14"/>
        <v>11.200000000000001</v>
      </c>
    </row>
    <row r="313" spans="1:6">
      <c r="A313" s="13">
        <v>45112</v>
      </c>
      <c r="B313" s="14">
        <v>0.27916666666666667</v>
      </c>
      <c r="C313" s="15">
        <v>0.50700000000000001</v>
      </c>
      <c r="D313">
        <f t="shared" si="12"/>
        <v>5.07</v>
      </c>
      <c r="E313">
        <f t="shared" si="13"/>
        <v>10.14</v>
      </c>
      <c r="F313">
        <f t="shared" si="14"/>
        <v>10.14</v>
      </c>
    </row>
    <row r="314" spans="1:6">
      <c r="A314" s="13">
        <v>45112</v>
      </c>
      <c r="B314" s="14">
        <v>0.28333333333333333</v>
      </c>
      <c r="C314" s="15">
        <v>0.45800000000000002</v>
      </c>
      <c r="D314">
        <f t="shared" si="12"/>
        <v>4.58</v>
      </c>
      <c r="E314">
        <f t="shared" si="13"/>
        <v>9.16</v>
      </c>
      <c r="F314">
        <f t="shared" si="14"/>
        <v>9.16</v>
      </c>
    </row>
    <row r="315" spans="1:6">
      <c r="A315" s="13">
        <v>45112</v>
      </c>
      <c r="B315" s="14">
        <v>0.28750000000000003</v>
      </c>
      <c r="C315" s="15">
        <v>0.41299999999999998</v>
      </c>
      <c r="D315">
        <f t="shared" si="12"/>
        <v>4.13</v>
      </c>
      <c r="E315">
        <f t="shared" si="13"/>
        <v>8.26</v>
      </c>
      <c r="F315">
        <f t="shared" si="14"/>
        <v>8.26</v>
      </c>
    </row>
    <row r="316" spans="1:6">
      <c r="A316" s="13">
        <v>45112</v>
      </c>
      <c r="B316" s="14">
        <v>0.29166666666666669</v>
      </c>
      <c r="C316" s="15">
        <v>0.371</v>
      </c>
      <c r="D316">
        <f t="shared" si="12"/>
        <v>3.71</v>
      </c>
      <c r="E316">
        <f t="shared" si="13"/>
        <v>7.42</v>
      </c>
      <c r="F316">
        <f t="shared" si="14"/>
        <v>7.42</v>
      </c>
    </row>
    <row r="317" spans="1:6">
      <c r="A317" s="13">
        <v>45112</v>
      </c>
      <c r="B317" s="14">
        <v>0.29583333333333334</v>
      </c>
      <c r="C317" s="15">
        <v>0.33400000000000002</v>
      </c>
      <c r="D317">
        <f t="shared" si="12"/>
        <v>3.3400000000000003</v>
      </c>
      <c r="E317">
        <f t="shared" si="13"/>
        <v>6.6800000000000006</v>
      </c>
      <c r="F317">
        <f t="shared" si="14"/>
        <v>6.6800000000000006</v>
      </c>
    </row>
    <row r="318" spans="1:6">
      <c r="A318" s="13">
        <v>45112</v>
      </c>
      <c r="B318" s="14">
        <v>0.3</v>
      </c>
      <c r="C318" s="15">
        <v>0.3</v>
      </c>
      <c r="D318">
        <f t="shared" si="12"/>
        <v>3</v>
      </c>
      <c r="E318">
        <f t="shared" si="13"/>
        <v>6</v>
      </c>
      <c r="F318">
        <f t="shared" si="14"/>
        <v>6</v>
      </c>
    </row>
    <row r="319" spans="1:6">
      <c r="A319" s="13">
        <v>45112</v>
      </c>
      <c r="B319" s="14">
        <v>0.30416666666666664</v>
      </c>
      <c r="C319" s="15">
        <v>0.27</v>
      </c>
      <c r="D319">
        <f t="shared" si="12"/>
        <v>2.7</v>
      </c>
      <c r="E319">
        <f t="shared" si="13"/>
        <v>5.4</v>
      </c>
      <c r="F319">
        <f t="shared" si="14"/>
        <v>5.4</v>
      </c>
    </row>
    <row r="320" spans="1:6">
      <c r="A320" s="13">
        <v>45112</v>
      </c>
      <c r="B320" s="14">
        <v>0.30833333333333335</v>
      </c>
      <c r="C320" s="15">
        <v>0.24399999999999999</v>
      </c>
      <c r="D320">
        <f t="shared" si="12"/>
        <v>2.44</v>
      </c>
      <c r="E320">
        <f t="shared" si="13"/>
        <v>4.88</v>
      </c>
      <c r="F320">
        <f t="shared" si="14"/>
        <v>4.88</v>
      </c>
    </row>
    <row r="321" spans="1:6">
      <c r="A321" s="13">
        <v>45112</v>
      </c>
      <c r="B321" s="14">
        <v>0.3125</v>
      </c>
      <c r="C321" s="15">
        <v>0.222</v>
      </c>
      <c r="D321">
        <f t="shared" si="12"/>
        <v>2.2200000000000002</v>
      </c>
      <c r="E321">
        <f t="shared" si="13"/>
        <v>4.4400000000000004</v>
      </c>
      <c r="F321">
        <f t="shared" si="14"/>
        <v>4.4400000000000004</v>
      </c>
    </row>
    <row r="322" spans="1:6">
      <c r="A322" s="13">
        <v>45112</v>
      </c>
      <c r="B322" s="14">
        <v>0.31666666666666665</v>
      </c>
      <c r="C322" s="15">
        <v>0.20399999999999999</v>
      </c>
      <c r="D322">
        <f t="shared" si="12"/>
        <v>2.04</v>
      </c>
      <c r="E322">
        <f t="shared" si="13"/>
        <v>4.08</v>
      </c>
      <c r="F322">
        <f t="shared" si="14"/>
        <v>4.08</v>
      </c>
    </row>
    <row r="323" spans="1:6">
      <c r="A323" s="13">
        <v>45112</v>
      </c>
      <c r="B323" s="14">
        <v>0.32083333333333336</v>
      </c>
      <c r="C323" s="15">
        <v>0.189</v>
      </c>
      <c r="D323">
        <f t="shared" si="12"/>
        <v>1.8900000000000001</v>
      </c>
      <c r="E323">
        <f t="shared" si="13"/>
        <v>3.7800000000000002</v>
      </c>
      <c r="F323">
        <f t="shared" si="14"/>
        <v>3.7800000000000002</v>
      </c>
    </row>
    <row r="324" spans="1:6">
      <c r="A324" s="13">
        <v>45112</v>
      </c>
      <c r="B324" s="14">
        <v>0.32500000000000001</v>
      </c>
      <c r="C324" s="15">
        <v>0.17899999999999999</v>
      </c>
      <c r="D324">
        <f t="shared" si="12"/>
        <v>1.79</v>
      </c>
      <c r="E324">
        <f t="shared" si="13"/>
        <v>3.58</v>
      </c>
      <c r="F324">
        <f t="shared" si="14"/>
        <v>3.58</v>
      </c>
    </row>
    <row r="325" spans="1:6">
      <c r="A325" s="13">
        <v>45112</v>
      </c>
      <c r="B325" s="14">
        <v>0.32916666666666666</v>
      </c>
      <c r="C325" s="15">
        <v>0.17299999999999999</v>
      </c>
      <c r="D325">
        <f t="shared" si="12"/>
        <v>1.73</v>
      </c>
      <c r="E325">
        <f t="shared" si="13"/>
        <v>3.46</v>
      </c>
      <c r="F325">
        <f t="shared" si="14"/>
        <v>3.46</v>
      </c>
    </row>
    <row r="326" spans="1:6">
      <c r="A326" s="13">
        <v>45112</v>
      </c>
      <c r="B326" s="14">
        <v>0.33333333333333331</v>
      </c>
      <c r="C326" s="15">
        <v>0.17</v>
      </c>
      <c r="D326">
        <f t="shared" si="12"/>
        <v>1.7000000000000002</v>
      </c>
      <c r="E326">
        <f t="shared" si="13"/>
        <v>3.4000000000000004</v>
      </c>
      <c r="F326">
        <f t="shared" si="14"/>
        <v>3.4000000000000004</v>
      </c>
    </row>
    <row r="327" spans="1:6">
      <c r="A327" s="13">
        <v>45112</v>
      </c>
      <c r="B327" s="14">
        <v>0.33749999999999997</v>
      </c>
      <c r="C327" s="15">
        <v>0.17199999999999999</v>
      </c>
      <c r="D327">
        <f t="shared" ref="D327:D390" si="15">C327*$D$2</f>
        <v>1.7199999999999998</v>
      </c>
      <c r="E327">
        <f t="shared" ref="E327:E390" si="16">D327*$E$2</f>
        <v>3.4399999999999995</v>
      </c>
      <c r="F327">
        <f t="shared" ref="F327:F390" si="17">ABS(C327*$F$5)</f>
        <v>3.4399999999999995</v>
      </c>
    </row>
    <row r="328" spans="1:6">
      <c r="A328" s="13">
        <v>45112</v>
      </c>
      <c r="B328" s="14">
        <v>0.34166666666666662</v>
      </c>
      <c r="C328" s="15">
        <v>0.17699999999999999</v>
      </c>
      <c r="D328">
        <f t="shared" si="15"/>
        <v>1.77</v>
      </c>
      <c r="E328">
        <f t="shared" si="16"/>
        <v>3.54</v>
      </c>
      <c r="F328">
        <f t="shared" si="17"/>
        <v>3.54</v>
      </c>
    </row>
    <row r="329" spans="1:6">
      <c r="A329" s="13">
        <v>45112</v>
      </c>
      <c r="B329" s="14">
        <v>0.34583333333333338</v>
      </c>
      <c r="C329" s="15">
        <v>0.185</v>
      </c>
      <c r="D329">
        <f t="shared" si="15"/>
        <v>1.85</v>
      </c>
      <c r="E329">
        <f t="shared" si="16"/>
        <v>3.7</v>
      </c>
      <c r="F329">
        <f t="shared" si="17"/>
        <v>3.7</v>
      </c>
    </row>
    <row r="330" spans="1:6">
      <c r="A330" s="13">
        <v>45112</v>
      </c>
      <c r="B330" s="14">
        <v>0.35000000000000003</v>
      </c>
      <c r="C330" s="15">
        <v>0.19800000000000001</v>
      </c>
      <c r="D330">
        <f t="shared" si="15"/>
        <v>1.98</v>
      </c>
      <c r="E330">
        <f t="shared" si="16"/>
        <v>3.96</v>
      </c>
      <c r="F330">
        <f t="shared" si="17"/>
        <v>3.96</v>
      </c>
    </row>
    <row r="331" spans="1:6">
      <c r="A331" s="13">
        <v>45112</v>
      </c>
      <c r="B331" s="14">
        <v>0.35416666666666669</v>
      </c>
      <c r="C331" s="15">
        <v>0.21299999999999999</v>
      </c>
      <c r="D331">
        <f t="shared" si="15"/>
        <v>2.13</v>
      </c>
      <c r="E331">
        <f t="shared" si="16"/>
        <v>4.26</v>
      </c>
      <c r="F331">
        <f t="shared" si="17"/>
        <v>4.26</v>
      </c>
    </row>
    <row r="332" spans="1:6">
      <c r="A332" s="13">
        <v>45112</v>
      </c>
      <c r="B332" s="14">
        <v>0.35833333333333334</v>
      </c>
      <c r="C332" s="15">
        <v>0.23300000000000001</v>
      </c>
      <c r="D332">
        <f t="shared" si="15"/>
        <v>2.33</v>
      </c>
      <c r="E332">
        <f t="shared" si="16"/>
        <v>4.66</v>
      </c>
      <c r="F332">
        <f t="shared" si="17"/>
        <v>4.66</v>
      </c>
    </row>
    <row r="333" spans="1:6">
      <c r="A333" s="13">
        <v>45112</v>
      </c>
      <c r="B333" s="14">
        <v>0.36249999999999999</v>
      </c>
      <c r="C333" s="15">
        <v>0.255</v>
      </c>
      <c r="D333">
        <f t="shared" si="15"/>
        <v>2.5499999999999998</v>
      </c>
      <c r="E333">
        <f t="shared" si="16"/>
        <v>5.0999999999999996</v>
      </c>
      <c r="F333">
        <f t="shared" si="17"/>
        <v>5.0999999999999996</v>
      </c>
    </row>
    <row r="334" spans="1:6">
      <c r="A334" s="13">
        <v>45112</v>
      </c>
      <c r="B334" s="14">
        <v>0.3666666666666667</v>
      </c>
      <c r="C334" s="15">
        <v>0.28100000000000003</v>
      </c>
      <c r="D334">
        <f t="shared" si="15"/>
        <v>2.8100000000000005</v>
      </c>
      <c r="E334">
        <f t="shared" si="16"/>
        <v>5.620000000000001</v>
      </c>
      <c r="F334">
        <f t="shared" si="17"/>
        <v>5.620000000000001</v>
      </c>
    </row>
    <row r="335" spans="1:6">
      <c r="A335" s="13">
        <v>45112</v>
      </c>
      <c r="B335" s="14">
        <v>0.37083333333333335</v>
      </c>
      <c r="C335" s="15">
        <v>0.31</v>
      </c>
      <c r="D335">
        <f t="shared" si="15"/>
        <v>3.1</v>
      </c>
      <c r="E335">
        <f t="shared" si="16"/>
        <v>6.2</v>
      </c>
      <c r="F335">
        <f t="shared" si="17"/>
        <v>6.2</v>
      </c>
    </row>
    <row r="336" spans="1:6">
      <c r="A336" s="13">
        <v>45112</v>
      </c>
      <c r="B336" s="14">
        <v>0.375</v>
      </c>
      <c r="C336" s="15">
        <v>0.34200000000000003</v>
      </c>
      <c r="D336">
        <f t="shared" si="15"/>
        <v>3.4200000000000004</v>
      </c>
      <c r="E336">
        <f t="shared" si="16"/>
        <v>6.8400000000000007</v>
      </c>
      <c r="F336">
        <f t="shared" si="17"/>
        <v>6.8400000000000007</v>
      </c>
    </row>
    <row r="337" spans="1:6">
      <c r="A337" s="13">
        <v>45112</v>
      </c>
      <c r="B337" s="14">
        <v>0.37916666666666665</v>
      </c>
      <c r="C337" s="15">
        <v>0.376</v>
      </c>
      <c r="D337">
        <f t="shared" si="15"/>
        <v>3.76</v>
      </c>
      <c r="E337">
        <f t="shared" si="16"/>
        <v>7.52</v>
      </c>
      <c r="F337">
        <f t="shared" si="17"/>
        <v>7.52</v>
      </c>
    </row>
    <row r="338" spans="1:6">
      <c r="A338" s="13">
        <v>45112</v>
      </c>
      <c r="B338" s="14">
        <v>0.3833333333333333</v>
      </c>
      <c r="C338" s="15">
        <v>0.41299999999999998</v>
      </c>
      <c r="D338">
        <f t="shared" si="15"/>
        <v>4.13</v>
      </c>
      <c r="E338">
        <f t="shared" si="16"/>
        <v>8.26</v>
      </c>
      <c r="F338">
        <f t="shared" si="17"/>
        <v>8.26</v>
      </c>
    </row>
    <row r="339" spans="1:6">
      <c r="A339" s="13">
        <v>45112</v>
      </c>
      <c r="B339" s="14">
        <v>0.38750000000000001</v>
      </c>
      <c r="C339" s="15">
        <v>0.45300000000000001</v>
      </c>
      <c r="D339">
        <f t="shared" si="15"/>
        <v>4.53</v>
      </c>
      <c r="E339">
        <f t="shared" si="16"/>
        <v>9.06</v>
      </c>
      <c r="F339">
        <f t="shared" si="17"/>
        <v>9.06</v>
      </c>
    </row>
    <row r="340" spans="1:6">
      <c r="A340" s="13">
        <v>45112</v>
      </c>
      <c r="B340" s="14">
        <v>0.39166666666666666</v>
      </c>
      <c r="C340" s="15">
        <v>0.495</v>
      </c>
      <c r="D340">
        <f t="shared" si="15"/>
        <v>4.95</v>
      </c>
      <c r="E340">
        <f t="shared" si="16"/>
        <v>9.9</v>
      </c>
      <c r="F340">
        <f t="shared" si="17"/>
        <v>9.9</v>
      </c>
    </row>
    <row r="341" spans="1:6">
      <c r="A341" s="13">
        <v>45112</v>
      </c>
      <c r="B341" s="14">
        <v>0.39583333333333331</v>
      </c>
      <c r="C341" s="15">
        <v>0.53900000000000003</v>
      </c>
      <c r="D341">
        <f t="shared" si="15"/>
        <v>5.3900000000000006</v>
      </c>
      <c r="E341">
        <f t="shared" si="16"/>
        <v>10.780000000000001</v>
      </c>
      <c r="F341">
        <f t="shared" si="17"/>
        <v>10.780000000000001</v>
      </c>
    </row>
    <row r="342" spans="1:6">
      <c r="A342" s="13">
        <v>45112</v>
      </c>
      <c r="B342" s="14">
        <v>0.39999999999999997</v>
      </c>
      <c r="C342" s="15">
        <v>0.58499999999999996</v>
      </c>
      <c r="D342">
        <f t="shared" si="15"/>
        <v>5.85</v>
      </c>
      <c r="E342">
        <f t="shared" si="16"/>
        <v>11.7</v>
      </c>
      <c r="F342">
        <f t="shared" si="17"/>
        <v>11.7</v>
      </c>
    </row>
    <row r="343" spans="1:6">
      <c r="A343" s="13">
        <v>45112</v>
      </c>
      <c r="B343" s="14">
        <v>0.40416666666666662</v>
      </c>
      <c r="C343" s="15">
        <v>0.63200000000000001</v>
      </c>
      <c r="D343">
        <f t="shared" si="15"/>
        <v>6.32</v>
      </c>
      <c r="E343">
        <f t="shared" si="16"/>
        <v>12.64</v>
      </c>
      <c r="F343">
        <f t="shared" si="17"/>
        <v>12.64</v>
      </c>
    </row>
    <row r="344" spans="1:6">
      <c r="A344" s="13">
        <v>45112</v>
      </c>
      <c r="B344" s="14">
        <v>0.40833333333333338</v>
      </c>
      <c r="C344" s="15">
        <v>0.68100000000000005</v>
      </c>
      <c r="D344">
        <f t="shared" si="15"/>
        <v>6.8100000000000005</v>
      </c>
      <c r="E344">
        <f t="shared" si="16"/>
        <v>13.620000000000001</v>
      </c>
      <c r="F344">
        <f t="shared" si="17"/>
        <v>13.620000000000001</v>
      </c>
    </row>
    <row r="345" spans="1:6">
      <c r="A345" s="13">
        <v>45112</v>
      </c>
      <c r="B345" s="14">
        <v>0.41250000000000003</v>
      </c>
      <c r="C345" s="15">
        <v>0.73099999999999998</v>
      </c>
      <c r="D345">
        <f t="shared" si="15"/>
        <v>7.31</v>
      </c>
      <c r="E345">
        <f t="shared" si="16"/>
        <v>14.62</v>
      </c>
      <c r="F345">
        <f t="shared" si="17"/>
        <v>14.62</v>
      </c>
    </row>
    <row r="346" spans="1:6">
      <c r="A346" s="13">
        <v>45112</v>
      </c>
      <c r="B346" s="14">
        <v>0.41666666666666669</v>
      </c>
      <c r="C346" s="15">
        <v>0.78200000000000003</v>
      </c>
      <c r="D346">
        <f t="shared" si="15"/>
        <v>7.82</v>
      </c>
      <c r="E346">
        <f t="shared" si="16"/>
        <v>15.64</v>
      </c>
      <c r="F346">
        <f t="shared" si="17"/>
        <v>15.64</v>
      </c>
    </row>
    <row r="347" spans="1:6">
      <c r="A347" s="13">
        <v>45112</v>
      </c>
      <c r="B347" s="14">
        <v>0.42083333333333334</v>
      </c>
      <c r="C347" s="15">
        <v>0.83299999999999996</v>
      </c>
      <c r="D347">
        <f t="shared" si="15"/>
        <v>8.33</v>
      </c>
      <c r="E347">
        <f t="shared" si="16"/>
        <v>16.66</v>
      </c>
      <c r="F347">
        <f t="shared" si="17"/>
        <v>16.66</v>
      </c>
    </row>
    <row r="348" spans="1:6">
      <c r="A348" s="13">
        <v>45112</v>
      </c>
      <c r="B348" s="14">
        <v>0.42499999999999999</v>
      </c>
      <c r="C348" s="15">
        <v>0.88600000000000001</v>
      </c>
      <c r="D348">
        <f t="shared" si="15"/>
        <v>8.86</v>
      </c>
      <c r="E348">
        <f t="shared" si="16"/>
        <v>17.72</v>
      </c>
      <c r="F348">
        <f t="shared" si="17"/>
        <v>17.72</v>
      </c>
    </row>
    <row r="349" spans="1:6">
      <c r="A349" s="13">
        <v>45112</v>
      </c>
      <c r="B349" s="14">
        <v>0.4291666666666667</v>
      </c>
      <c r="C349" s="15">
        <v>0.93799999999999994</v>
      </c>
      <c r="D349">
        <f t="shared" si="15"/>
        <v>9.379999999999999</v>
      </c>
      <c r="E349">
        <f t="shared" si="16"/>
        <v>18.759999999999998</v>
      </c>
      <c r="F349">
        <f t="shared" si="17"/>
        <v>18.759999999999998</v>
      </c>
    </row>
    <row r="350" spans="1:6">
      <c r="A350" s="13">
        <v>45112</v>
      </c>
      <c r="B350" s="14">
        <v>0.43333333333333335</v>
      </c>
      <c r="C350" s="15">
        <v>0.99099999999999999</v>
      </c>
      <c r="D350">
        <f t="shared" si="15"/>
        <v>9.91</v>
      </c>
      <c r="E350">
        <f t="shared" si="16"/>
        <v>19.82</v>
      </c>
      <c r="F350">
        <f t="shared" si="17"/>
        <v>19.82</v>
      </c>
    </row>
    <row r="351" spans="1:6">
      <c r="A351" s="13">
        <v>45112</v>
      </c>
      <c r="B351" s="14">
        <v>0.4375</v>
      </c>
      <c r="C351" s="15">
        <v>1.044</v>
      </c>
      <c r="D351">
        <f t="shared" si="15"/>
        <v>10.440000000000001</v>
      </c>
      <c r="E351">
        <f t="shared" si="16"/>
        <v>20.880000000000003</v>
      </c>
      <c r="F351">
        <f t="shared" si="17"/>
        <v>20.880000000000003</v>
      </c>
    </row>
    <row r="352" spans="1:6">
      <c r="A352" s="13">
        <v>45112</v>
      </c>
      <c r="B352" s="14">
        <v>0.44166666666666665</v>
      </c>
      <c r="C352" s="15">
        <v>1.0960000000000001</v>
      </c>
      <c r="D352">
        <f t="shared" si="15"/>
        <v>10.96</v>
      </c>
      <c r="E352">
        <f t="shared" si="16"/>
        <v>21.92</v>
      </c>
      <c r="F352">
        <f t="shared" si="17"/>
        <v>21.92</v>
      </c>
    </row>
    <row r="353" spans="1:6">
      <c r="A353" s="13">
        <v>45112</v>
      </c>
      <c r="B353" s="14">
        <v>0.4458333333333333</v>
      </c>
      <c r="C353" s="15">
        <v>1.149</v>
      </c>
      <c r="D353">
        <f t="shared" si="15"/>
        <v>11.49</v>
      </c>
      <c r="E353">
        <f t="shared" si="16"/>
        <v>22.98</v>
      </c>
      <c r="F353">
        <f t="shared" si="17"/>
        <v>22.98</v>
      </c>
    </row>
    <row r="354" spans="1:6">
      <c r="A354" s="13">
        <v>45112</v>
      </c>
      <c r="B354" s="14">
        <v>0.45</v>
      </c>
      <c r="C354" s="15">
        <v>1.2</v>
      </c>
      <c r="D354">
        <f t="shared" si="15"/>
        <v>12</v>
      </c>
      <c r="E354">
        <f t="shared" si="16"/>
        <v>24</v>
      </c>
      <c r="F354">
        <f t="shared" si="17"/>
        <v>24</v>
      </c>
    </row>
    <row r="355" spans="1:6">
      <c r="A355" s="13">
        <v>45112</v>
      </c>
      <c r="B355" s="14">
        <v>0.45416666666666666</v>
      </c>
      <c r="C355" s="15">
        <v>1.252</v>
      </c>
      <c r="D355">
        <f t="shared" si="15"/>
        <v>12.52</v>
      </c>
      <c r="E355">
        <f t="shared" si="16"/>
        <v>25.04</v>
      </c>
      <c r="F355">
        <f t="shared" si="17"/>
        <v>25.04</v>
      </c>
    </row>
    <row r="356" spans="1:6">
      <c r="A356" s="13">
        <v>45112</v>
      </c>
      <c r="B356" s="14">
        <v>0.45833333333333331</v>
      </c>
      <c r="C356" s="15">
        <v>1.302</v>
      </c>
      <c r="D356">
        <f t="shared" si="15"/>
        <v>13.02</v>
      </c>
      <c r="E356">
        <f t="shared" si="16"/>
        <v>26.04</v>
      </c>
      <c r="F356">
        <f t="shared" si="17"/>
        <v>26.04</v>
      </c>
    </row>
    <row r="357" spans="1:6">
      <c r="A357" s="13">
        <v>45112</v>
      </c>
      <c r="B357" s="14">
        <v>0.46249999999999997</v>
      </c>
      <c r="C357" s="15">
        <v>1.3520000000000001</v>
      </c>
      <c r="D357">
        <f t="shared" si="15"/>
        <v>13.520000000000001</v>
      </c>
      <c r="E357">
        <f t="shared" si="16"/>
        <v>27.040000000000003</v>
      </c>
      <c r="F357">
        <f t="shared" si="17"/>
        <v>27.040000000000003</v>
      </c>
    </row>
    <row r="358" spans="1:6">
      <c r="A358" s="13">
        <v>45112</v>
      </c>
      <c r="B358" s="14">
        <v>0.46666666666666662</v>
      </c>
      <c r="C358" s="15">
        <v>1.401</v>
      </c>
      <c r="D358">
        <f t="shared" si="15"/>
        <v>14.01</v>
      </c>
      <c r="E358">
        <f t="shared" si="16"/>
        <v>28.02</v>
      </c>
      <c r="F358">
        <f t="shared" si="17"/>
        <v>28.02</v>
      </c>
    </row>
    <row r="359" spans="1:6">
      <c r="A359" s="13">
        <v>45112</v>
      </c>
      <c r="B359" s="14">
        <v>0.47083333333333338</v>
      </c>
      <c r="C359" s="15">
        <v>1.448</v>
      </c>
      <c r="D359">
        <f t="shared" si="15"/>
        <v>14.48</v>
      </c>
      <c r="E359">
        <f t="shared" si="16"/>
        <v>28.96</v>
      </c>
      <c r="F359">
        <f t="shared" si="17"/>
        <v>28.96</v>
      </c>
    </row>
    <row r="360" spans="1:6">
      <c r="A360" s="13">
        <v>45112</v>
      </c>
      <c r="B360" s="14">
        <v>0.47500000000000003</v>
      </c>
      <c r="C360" s="15">
        <v>1.4950000000000001</v>
      </c>
      <c r="D360">
        <f t="shared" si="15"/>
        <v>14.950000000000001</v>
      </c>
      <c r="E360">
        <f t="shared" si="16"/>
        <v>29.900000000000002</v>
      </c>
      <c r="F360">
        <f t="shared" si="17"/>
        <v>29.900000000000002</v>
      </c>
    </row>
    <row r="361" spans="1:6">
      <c r="A361" s="13">
        <v>45112</v>
      </c>
      <c r="B361" s="14">
        <v>0.47916666666666669</v>
      </c>
      <c r="C361" s="15">
        <v>1.5409999999999999</v>
      </c>
      <c r="D361">
        <f t="shared" si="15"/>
        <v>15.41</v>
      </c>
      <c r="E361">
        <f t="shared" si="16"/>
        <v>30.82</v>
      </c>
      <c r="F361">
        <f t="shared" si="17"/>
        <v>30.82</v>
      </c>
    </row>
    <row r="362" spans="1:6">
      <c r="A362" s="13">
        <v>45112</v>
      </c>
      <c r="B362" s="14">
        <v>0.48333333333333334</v>
      </c>
      <c r="C362" s="15">
        <v>1.5860000000000001</v>
      </c>
      <c r="D362">
        <f t="shared" si="15"/>
        <v>15.860000000000001</v>
      </c>
      <c r="E362">
        <f t="shared" si="16"/>
        <v>31.720000000000002</v>
      </c>
      <c r="F362">
        <f t="shared" si="17"/>
        <v>31.720000000000002</v>
      </c>
    </row>
    <row r="363" spans="1:6">
      <c r="A363" s="13">
        <v>45112</v>
      </c>
      <c r="B363" s="14">
        <v>0.48749999999999999</v>
      </c>
      <c r="C363" s="15">
        <v>1.629</v>
      </c>
      <c r="D363">
        <f t="shared" si="15"/>
        <v>16.29</v>
      </c>
      <c r="E363">
        <f t="shared" si="16"/>
        <v>32.58</v>
      </c>
      <c r="F363">
        <f t="shared" si="17"/>
        <v>32.58</v>
      </c>
    </row>
    <row r="364" spans="1:6">
      <c r="A364" s="13">
        <v>45112</v>
      </c>
      <c r="B364" s="14">
        <v>0.4916666666666667</v>
      </c>
      <c r="C364" s="15">
        <v>1.6719999999999999</v>
      </c>
      <c r="D364">
        <f t="shared" si="15"/>
        <v>16.72</v>
      </c>
      <c r="E364">
        <f t="shared" si="16"/>
        <v>33.44</v>
      </c>
      <c r="F364">
        <f t="shared" si="17"/>
        <v>33.44</v>
      </c>
    </row>
    <row r="365" spans="1:6">
      <c r="A365" s="13">
        <v>45112</v>
      </c>
      <c r="B365" s="14">
        <v>0.49583333333333335</v>
      </c>
      <c r="C365" s="15">
        <v>1.7130000000000001</v>
      </c>
      <c r="D365">
        <f t="shared" si="15"/>
        <v>17.130000000000003</v>
      </c>
      <c r="E365">
        <f t="shared" si="16"/>
        <v>34.260000000000005</v>
      </c>
      <c r="F365">
        <f t="shared" si="17"/>
        <v>34.260000000000005</v>
      </c>
    </row>
    <row r="366" spans="1:6">
      <c r="A366" s="13">
        <v>45112</v>
      </c>
      <c r="B366" s="14">
        <v>0.5</v>
      </c>
      <c r="C366" s="15">
        <v>1.7529999999999999</v>
      </c>
      <c r="D366">
        <f t="shared" si="15"/>
        <v>17.529999999999998</v>
      </c>
      <c r="E366">
        <f t="shared" si="16"/>
        <v>35.059999999999995</v>
      </c>
      <c r="F366">
        <f t="shared" si="17"/>
        <v>35.059999999999995</v>
      </c>
    </row>
    <row r="367" spans="1:6">
      <c r="A367" s="13">
        <v>45112</v>
      </c>
      <c r="B367" s="14">
        <v>0.50416666666666665</v>
      </c>
      <c r="C367" s="15">
        <v>1.792</v>
      </c>
      <c r="D367">
        <f t="shared" si="15"/>
        <v>17.920000000000002</v>
      </c>
      <c r="E367">
        <f t="shared" si="16"/>
        <v>35.840000000000003</v>
      </c>
      <c r="F367">
        <f t="shared" si="17"/>
        <v>35.840000000000003</v>
      </c>
    </row>
    <row r="368" spans="1:6">
      <c r="A368" s="13">
        <v>45112</v>
      </c>
      <c r="B368" s="14">
        <v>0.5083333333333333</v>
      </c>
      <c r="C368" s="15">
        <v>1.829</v>
      </c>
      <c r="D368">
        <f t="shared" si="15"/>
        <v>18.29</v>
      </c>
      <c r="E368">
        <f t="shared" si="16"/>
        <v>36.58</v>
      </c>
      <c r="F368">
        <f t="shared" si="17"/>
        <v>36.58</v>
      </c>
    </row>
    <row r="369" spans="1:6">
      <c r="A369" s="13">
        <v>45112</v>
      </c>
      <c r="B369" s="14">
        <v>0.51250000000000007</v>
      </c>
      <c r="C369" s="15">
        <v>1.865</v>
      </c>
      <c r="D369">
        <f t="shared" si="15"/>
        <v>18.649999999999999</v>
      </c>
      <c r="E369">
        <f t="shared" si="16"/>
        <v>37.299999999999997</v>
      </c>
      <c r="F369">
        <f t="shared" si="17"/>
        <v>37.299999999999997</v>
      </c>
    </row>
    <row r="370" spans="1:6">
      <c r="A370" s="13">
        <v>45112</v>
      </c>
      <c r="B370" s="14">
        <v>0.51666666666666672</v>
      </c>
      <c r="C370" s="15">
        <v>1.9</v>
      </c>
      <c r="D370">
        <f t="shared" si="15"/>
        <v>19</v>
      </c>
      <c r="E370">
        <f t="shared" si="16"/>
        <v>38</v>
      </c>
      <c r="F370">
        <f t="shared" si="17"/>
        <v>38</v>
      </c>
    </row>
    <row r="371" spans="1:6">
      <c r="A371" s="13">
        <v>45112</v>
      </c>
      <c r="B371" s="14">
        <v>0.52083333333333337</v>
      </c>
      <c r="C371" s="15">
        <v>1.9330000000000001</v>
      </c>
      <c r="D371">
        <f t="shared" si="15"/>
        <v>19.330000000000002</v>
      </c>
      <c r="E371">
        <f t="shared" si="16"/>
        <v>38.660000000000004</v>
      </c>
      <c r="F371">
        <f t="shared" si="17"/>
        <v>38.660000000000004</v>
      </c>
    </row>
    <row r="372" spans="1:6">
      <c r="A372" s="13">
        <v>45112</v>
      </c>
      <c r="B372" s="14">
        <v>0.52500000000000002</v>
      </c>
      <c r="C372" s="15">
        <v>1.9650000000000001</v>
      </c>
      <c r="D372">
        <f t="shared" si="15"/>
        <v>19.650000000000002</v>
      </c>
      <c r="E372">
        <f t="shared" si="16"/>
        <v>39.300000000000004</v>
      </c>
      <c r="F372">
        <f t="shared" si="17"/>
        <v>39.300000000000004</v>
      </c>
    </row>
    <row r="373" spans="1:6">
      <c r="A373" s="13">
        <v>45112</v>
      </c>
      <c r="B373" s="14">
        <v>0.52916666666666667</v>
      </c>
      <c r="C373" s="15">
        <v>1.9950000000000001</v>
      </c>
      <c r="D373">
        <f t="shared" si="15"/>
        <v>19.950000000000003</v>
      </c>
      <c r="E373">
        <f t="shared" si="16"/>
        <v>39.900000000000006</v>
      </c>
      <c r="F373">
        <f t="shared" si="17"/>
        <v>39.900000000000006</v>
      </c>
    </row>
    <row r="374" spans="1:6">
      <c r="A374" s="13">
        <v>45112</v>
      </c>
      <c r="B374" s="14">
        <v>0.53333333333333333</v>
      </c>
      <c r="C374" s="15">
        <v>2.0230000000000001</v>
      </c>
      <c r="D374">
        <f t="shared" si="15"/>
        <v>20.23</v>
      </c>
      <c r="E374">
        <f t="shared" si="16"/>
        <v>40.46</v>
      </c>
      <c r="F374">
        <f t="shared" si="17"/>
        <v>40.46</v>
      </c>
    </row>
    <row r="375" spans="1:6">
      <c r="A375" s="13">
        <v>45112</v>
      </c>
      <c r="B375" s="14">
        <v>0.53749999999999998</v>
      </c>
      <c r="C375" s="15">
        <v>2.0499999999999998</v>
      </c>
      <c r="D375">
        <f t="shared" si="15"/>
        <v>20.5</v>
      </c>
      <c r="E375">
        <f t="shared" si="16"/>
        <v>41</v>
      </c>
      <c r="F375">
        <f t="shared" si="17"/>
        <v>41</v>
      </c>
    </row>
    <row r="376" spans="1:6">
      <c r="A376" s="13">
        <v>45112</v>
      </c>
      <c r="B376" s="14">
        <v>0.54166666666666663</v>
      </c>
      <c r="C376" s="15">
        <v>2.0750000000000002</v>
      </c>
      <c r="D376">
        <f t="shared" si="15"/>
        <v>20.75</v>
      </c>
      <c r="E376">
        <f t="shared" si="16"/>
        <v>41.5</v>
      </c>
      <c r="F376">
        <f t="shared" si="17"/>
        <v>41.5</v>
      </c>
    </row>
    <row r="377" spans="1:6">
      <c r="A377" s="13">
        <v>45112</v>
      </c>
      <c r="B377" s="14">
        <v>0.54583333333333328</v>
      </c>
      <c r="C377" s="15">
        <v>2.0979999999999999</v>
      </c>
      <c r="D377">
        <f t="shared" si="15"/>
        <v>20.979999999999997</v>
      </c>
      <c r="E377">
        <f t="shared" si="16"/>
        <v>41.959999999999994</v>
      </c>
      <c r="F377">
        <f t="shared" si="17"/>
        <v>41.959999999999994</v>
      </c>
    </row>
    <row r="378" spans="1:6">
      <c r="A378" s="13">
        <v>45112</v>
      </c>
      <c r="B378" s="14">
        <v>0.54999999999999993</v>
      </c>
      <c r="C378" s="15">
        <v>2.1190000000000002</v>
      </c>
      <c r="D378">
        <f t="shared" si="15"/>
        <v>21.19</v>
      </c>
      <c r="E378">
        <f t="shared" si="16"/>
        <v>42.38</v>
      </c>
      <c r="F378">
        <f t="shared" si="17"/>
        <v>42.38</v>
      </c>
    </row>
    <row r="379" spans="1:6">
      <c r="A379" s="13">
        <v>45112</v>
      </c>
      <c r="B379" s="14">
        <v>0.5541666666666667</v>
      </c>
      <c r="C379" s="15">
        <v>2.1379999999999999</v>
      </c>
      <c r="D379">
        <f t="shared" si="15"/>
        <v>21.38</v>
      </c>
      <c r="E379">
        <f t="shared" si="16"/>
        <v>42.76</v>
      </c>
      <c r="F379">
        <f t="shared" si="17"/>
        <v>42.76</v>
      </c>
    </row>
    <row r="380" spans="1:6">
      <c r="A380" s="13">
        <v>45112</v>
      </c>
      <c r="B380" s="14">
        <v>0.55833333333333335</v>
      </c>
      <c r="C380" s="15">
        <v>2.1549999999999998</v>
      </c>
      <c r="D380">
        <f t="shared" si="15"/>
        <v>21.549999999999997</v>
      </c>
      <c r="E380">
        <f t="shared" si="16"/>
        <v>43.099999999999994</v>
      </c>
      <c r="F380">
        <f t="shared" si="17"/>
        <v>43.099999999999994</v>
      </c>
    </row>
    <row r="381" spans="1:6">
      <c r="A381" s="13">
        <v>45112</v>
      </c>
      <c r="B381" s="14">
        <v>0.5625</v>
      </c>
      <c r="C381" s="15">
        <v>2.169</v>
      </c>
      <c r="D381">
        <f t="shared" si="15"/>
        <v>21.69</v>
      </c>
      <c r="E381">
        <f t="shared" si="16"/>
        <v>43.38</v>
      </c>
      <c r="F381">
        <f t="shared" si="17"/>
        <v>43.38</v>
      </c>
    </row>
    <row r="382" spans="1:6">
      <c r="A382" s="13">
        <v>45112</v>
      </c>
      <c r="B382" s="14">
        <v>0.56666666666666665</v>
      </c>
      <c r="C382" s="15">
        <v>2.1819999999999999</v>
      </c>
      <c r="D382">
        <f t="shared" si="15"/>
        <v>21.82</v>
      </c>
      <c r="E382">
        <f t="shared" si="16"/>
        <v>43.64</v>
      </c>
      <c r="F382">
        <f t="shared" si="17"/>
        <v>43.64</v>
      </c>
    </row>
    <row r="383" spans="1:6">
      <c r="A383" s="13">
        <v>45112</v>
      </c>
      <c r="B383" s="14">
        <v>0.5708333333333333</v>
      </c>
      <c r="C383" s="15">
        <v>2.1920000000000002</v>
      </c>
      <c r="D383">
        <f t="shared" si="15"/>
        <v>21.92</v>
      </c>
      <c r="E383">
        <f t="shared" si="16"/>
        <v>43.84</v>
      </c>
      <c r="F383">
        <f t="shared" si="17"/>
        <v>43.84</v>
      </c>
    </row>
    <row r="384" spans="1:6">
      <c r="A384" s="13">
        <v>45112</v>
      </c>
      <c r="B384" s="14">
        <v>0.57500000000000007</v>
      </c>
      <c r="C384" s="15">
        <v>2.1989999999999998</v>
      </c>
      <c r="D384">
        <f t="shared" si="15"/>
        <v>21.99</v>
      </c>
      <c r="E384">
        <f t="shared" si="16"/>
        <v>43.98</v>
      </c>
      <c r="F384">
        <f t="shared" si="17"/>
        <v>43.98</v>
      </c>
    </row>
    <row r="385" spans="1:6">
      <c r="A385" s="13">
        <v>45112</v>
      </c>
      <c r="B385" s="14">
        <v>0.57916666666666672</v>
      </c>
      <c r="C385" s="15">
        <v>2.2040000000000002</v>
      </c>
      <c r="D385">
        <f t="shared" si="15"/>
        <v>22.040000000000003</v>
      </c>
      <c r="E385">
        <f t="shared" si="16"/>
        <v>44.080000000000005</v>
      </c>
      <c r="F385">
        <f t="shared" si="17"/>
        <v>44.080000000000005</v>
      </c>
    </row>
    <row r="386" spans="1:6">
      <c r="A386" s="13">
        <v>45112</v>
      </c>
      <c r="B386" s="14">
        <v>0.58333333333333337</v>
      </c>
      <c r="C386" s="15">
        <v>2.2069999999999999</v>
      </c>
      <c r="D386">
        <f t="shared" si="15"/>
        <v>22.07</v>
      </c>
      <c r="E386">
        <f t="shared" si="16"/>
        <v>44.14</v>
      </c>
      <c r="F386">
        <f t="shared" si="17"/>
        <v>44.14</v>
      </c>
    </row>
    <row r="387" spans="1:6">
      <c r="A387" s="13">
        <v>45112</v>
      </c>
      <c r="B387" s="14">
        <v>0.58750000000000002</v>
      </c>
      <c r="C387" s="15">
        <v>2.2080000000000002</v>
      </c>
      <c r="D387">
        <f t="shared" si="15"/>
        <v>22.080000000000002</v>
      </c>
      <c r="E387">
        <f t="shared" si="16"/>
        <v>44.160000000000004</v>
      </c>
      <c r="F387">
        <f t="shared" si="17"/>
        <v>44.160000000000004</v>
      </c>
    </row>
    <row r="388" spans="1:6">
      <c r="A388" s="13">
        <v>45112</v>
      </c>
      <c r="B388" s="14">
        <v>0.59166666666666667</v>
      </c>
      <c r="C388" s="15">
        <v>2.2050000000000001</v>
      </c>
      <c r="D388">
        <f t="shared" si="15"/>
        <v>22.05</v>
      </c>
      <c r="E388">
        <f t="shared" si="16"/>
        <v>44.1</v>
      </c>
      <c r="F388">
        <f t="shared" si="17"/>
        <v>44.1</v>
      </c>
    </row>
    <row r="389" spans="1:6">
      <c r="A389" s="13">
        <v>45112</v>
      </c>
      <c r="B389" s="14">
        <v>0.59583333333333333</v>
      </c>
      <c r="C389" s="15">
        <v>2.2010000000000001</v>
      </c>
      <c r="D389">
        <f t="shared" si="15"/>
        <v>22.01</v>
      </c>
      <c r="E389">
        <f t="shared" si="16"/>
        <v>44.02</v>
      </c>
      <c r="F389">
        <f t="shared" si="17"/>
        <v>44.02</v>
      </c>
    </row>
    <row r="390" spans="1:6">
      <c r="A390" s="13">
        <v>45112</v>
      </c>
      <c r="B390" s="14">
        <v>0.6</v>
      </c>
      <c r="C390" s="15">
        <v>2.194</v>
      </c>
      <c r="D390">
        <f t="shared" si="15"/>
        <v>21.939999999999998</v>
      </c>
      <c r="E390">
        <f t="shared" si="16"/>
        <v>43.879999999999995</v>
      </c>
      <c r="F390">
        <f t="shared" si="17"/>
        <v>43.879999999999995</v>
      </c>
    </row>
    <row r="391" spans="1:6">
      <c r="A391" s="13">
        <v>45112</v>
      </c>
      <c r="B391" s="14">
        <v>0.60416666666666663</v>
      </c>
      <c r="C391" s="15">
        <v>2.1840000000000002</v>
      </c>
      <c r="D391">
        <f t="shared" ref="D391:D454" si="18">C391*$D$2</f>
        <v>21.840000000000003</v>
      </c>
      <c r="E391">
        <f t="shared" ref="E391:E454" si="19">D391*$E$2</f>
        <v>43.680000000000007</v>
      </c>
      <c r="F391">
        <f t="shared" ref="F391:F454" si="20">ABS(C391*$F$5)</f>
        <v>43.680000000000007</v>
      </c>
    </row>
    <row r="392" spans="1:6">
      <c r="A392" s="13">
        <v>45112</v>
      </c>
      <c r="B392" s="14">
        <v>0.60833333333333328</v>
      </c>
      <c r="C392" s="15">
        <v>2.1720000000000002</v>
      </c>
      <c r="D392">
        <f t="shared" si="18"/>
        <v>21.720000000000002</v>
      </c>
      <c r="E392">
        <f t="shared" si="19"/>
        <v>43.440000000000005</v>
      </c>
      <c r="F392">
        <f t="shared" si="20"/>
        <v>43.440000000000005</v>
      </c>
    </row>
    <row r="393" spans="1:6">
      <c r="A393" s="13">
        <v>45112</v>
      </c>
      <c r="B393" s="14">
        <v>0.61249999999999993</v>
      </c>
      <c r="C393" s="15">
        <v>2.157</v>
      </c>
      <c r="D393">
        <f t="shared" si="18"/>
        <v>21.57</v>
      </c>
      <c r="E393">
        <f t="shared" si="19"/>
        <v>43.14</v>
      </c>
      <c r="F393">
        <f t="shared" si="20"/>
        <v>43.14</v>
      </c>
    </row>
    <row r="394" spans="1:6">
      <c r="A394" s="13">
        <v>45112</v>
      </c>
      <c r="B394" s="14">
        <v>0.6166666666666667</v>
      </c>
      <c r="C394" s="15">
        <v>2.14</v>
      </c>
      <c r="D394">
        <f t="shared" si="18"/>
        <v>21.400000000000002</v>
      </c>
      <c r="E394">
        <f t="shared" si="19"/>
        <v>42.800000000000004</v>
      </c>
      <c r="F394">
        <f t="shared" si="20"/>
        <v>42.800000000000004</v>
      </c>
    </row>
    <row r="395" spans="1:6">
      <c r="A395" s="13">
        <v>45112</v>
      </c>
      <c r="B395" s="14">
        <v>0.62083333333333335</v>
      </c>
      <c r="C395" s="15">
        <v>2.121</v>
      </c>
      <c r="D395">
        <f t="shared" si="18"/>
        <v>21.21</v>
      </c>
      <c r="E395">
        <f t="shared" si="19"/>
        <v>42.42</v>
      </c>
      <c r="F395">
        <f t="shared" si="20"/>
        <v>42.42</v>
      </c>
    </row>
    <row r="396" spans="1:6">
      <c r="A396" s="13">
        <v>45112</v>
      </c>
      <c r="B396" s="14">
        <v>0.625</v>
      </c>
      <c r="C396" s="15">
        <v>2.0990000000000002</v>
      </c>
      <c r="D396">
        <f t="shared" si="18"/>
        <v>20.990000000000002</v>
      </c>
      <c r="E396">
        <f t="shared" si="19"/>
        <v>41.980000000000004</v>
      </c>
      <c r="F396">
        <f t="shared" si="20"/>
        <v>41.980000000000004</v>
      </c>
    </row>
    <row r="397" spans="1:6">
      <c r="A397" s="13">
        <v>45112</v>
      </c>
      <c r="B397" s="14">
        <v>0.62916666666666665</v>
      </c>
      <c r="C397" s="15">
        <v>2.0750000000000002</v>
      </c>
      <c r="D397">
        <f t="shared" si="18"/>
        <v>20.75</v>
      </c>
      <c r="E397">
        <f t="shared" si="19"/>
        <v>41.5</v>
      </c>
      <c r="F397">
        <f t="shared" si="20"/>
        <v>41.5</v>
      </c>
    </row>
    <row r="398" spans="1:6">
      <c r="A398" s="13">
        <v>45112</v>
      </c>
      <c r="B398" s="14">
        <v>0.6333333333333333</v>
      </c>
      <c r="C398" s="15">
        <v>2.048</v>
      </c>
      <c r="D398">
        <f t="shared" si="18"/>
        <v>20.48</v>
      </c>
      <c r="E398">
        <f t="shared" si="19"/>
        <v>40.96</v>
      </c>
      <c r="F398">
        <f t="shared" si="20"/>
        <v>40.96</v>
      </c>
    </row>
    <row r="399" spans="1:6">
      <c r="A399" s="13">
        <v>45112</v>
      </c>
      <c r="B399" s="14">
        <v>0.63750000000000007</v>
      </c>
      <c r="C399" s="15">
        <v>2.02</v>
      </c>
      <c r="D399">
        <f t="shared" si="18"/>
        <v>20.2</v>
      </c>
      <c r="E399">
        <f t="shared" si="19"/>
        <v>40.4</v>
      </c>
      <c r="F399">
        <f t="shared" si="20"/>
        <v>40.4</v>
      </c>
    </row>
    <row r="400" spans="1:6">
      <c r="A400" s="13">
        <v>45112</v>
      </c>
      <c r="B400" s="14">
        <v>0.64166666666666672</v>
      </c>
      <c r="C400" s="15">
        <v>1.988</v>
      </c>
      <c r="D400">
        <f t="shared" si="18"/>
        <v>19.88</v>
      </c>
      <c r="E400">
        <f t="shared" si="19"/>
        <v>39.76</v>
      </c>
      <c r="F400">
        <f t="shared" si="20"/>
        <v>39.76</v>
      </c>
    </row>
    <row r="401" spans="1:6">
      <c r="A401" s="13">
        <v>45112</v>
      </c>
      <c r="B401" s="14">
        <v>0.64583333333333337</v>
      </c>
      <c r="C401" s="15">
        <v>1.9550000000000001</v>
      </c>
      <c r="D401">
        <f t="shared" si="18"/>
        <v>19.55</v>
      </c>
      <c r="E401">
        <f t="shared" si="19"/>
        <v>39.1</v>
      </c>
      <c r="F401">
        <f t="shared" si="20"/>
        <v>39.1</v>
      </c>
    </row>
    <row r="402" spans="1:6">
      <c r="A402" s="13">
        <v>45112</v>
      </c>
      <c r="B402" s="14">
        <v>0.65</v>
      </c>
      <c r="C402" s="15">
        <v>1.919</v>
      </c>
      <c r="D402">
        <f t="shared" si="18"/>
        <v>19.190000000000001</v>
      </c>
      <c r="E402">
        <f t="shared" si="19"/>
        <v>38.380000000000003</v>
      </c>
      <c r="F402">
        <f t="shared" si="20"/>
        <v>38.380000000000003</v>
      </c>
    </row>
    <row r="403" spans="1:6">
      <c r="A403" s="13">
        <v>45112</v>
      </c>
      <c r="B403" s="14">
        <v>0.65416666666666667</v>
      </c>
      <c r="C403" s="15">
        <v>1.88</v>
      </c>
      <c r="D403">
        <f t="shared" si="18"/>
        <v>18.799999999999997</v>
      </c>
      <c r="E403">
        <f t="shared" si="19"/>
        <v>37.599999999999994</v>
      </c>
      <c r="F403">
        <f t="shared" si="20"/>
        <v>37.599999999999994</v>
      </c>
    </row>
    <row r="404" spans="1:6">
      <c r="A404" s="13">
        <v>45112</v>
      </c>
      <c r="B404" s="14">
        <v>0.65833333333333333</v>
      </c>
      <c r="C404" s="15">
        <v>1.839</v>
      </c>
      <c r="D404">
        <f t="shared" si="18"/>
        <v>18.39</v>
      </c>
      <c r="E404">
        <f t="shared" si="19"/>
        <v>36.78</v>
      </c>
      <c r="F404">
        <f t="shared" si="20"/>
        <v>36.78</v>
      </c>
    </row>
    <row r="405" spans="1:6">
      <c r="A405" s="13">
        <v>45112</v>
      </c>
      <c r="B405" s="14">
        <v>0.66249999999999998</v>
      </c>
      <c r="C405" s="15">
        <v>1.796</v>
      </c>
      <c r="D405">
        <f t="shared" si="18"/>
        <v>17.96</v>
      </c>
      <c r="E405">
        <f t="shared" si="19"/>
        <v>35.92</v>
      </c>
      <c r="F405">
        <f t="shared" si="20"/>
        <v>35.92</v>
      </c>
    </row>
    <row r="406" spans="1:6">
      <c r="A406" s="13">
        <v>45112</v>
      </c>
      <c r="B406" s="14">
        <v>0.66666666666666663</v>
      </c>
      <c r="C406" s="15">
        <v>1.7509999999999999</v>
      </c>
      <c r="D406">
        <f t="shared" si="18"/>
        <v>17.509999999999998</v>
      </c>
      <c r="E406">
        <f t="shared" si="19"/>
        <v>35.019999999999996</v>
      </c>
      <c r="F406">
        <f t="shared" si="20"/>
        <v>35.019999999999996</v>
      </c>
    </row>
    <row r="407" spans="1:6">
      <c r="A407" s="13">
        <v>45112</v>
      </c>
      <c r="B407" s="14">
        <v>0.67083333333333339</v>
      </c>
      <c r="C407" s="15">
        <v>1.7030000000000001</v>
      </c>
      <c r="D407">
        <f t="shared" si="18"/>
        <v>17.03</v>
      </c>
      <c r="E407">
        <f t="shared" si="19"/>
        <v>34.06</v>
      </c>
      <c r="F407">
        <f t="shared" si="20"/>
        <v>34.06</v>
      </c>
    </row>
    <row r="408" spans="1:6">
      <c r="A408" s="13">
        <v>45112</v>
      </c>
      <c r="B408" s="14">
        <v>0.67499999999999993</v>
      </c>
      <c r="C408" s="15">
        <v>1.653</v>
      </c>
      <c r="D408">
        <f t="shared" si="18"/>
        <v>16.53</v>
      </c>
      <c r="E408">
        <f t="shared" si="19"/>
        <v>33.06</v>
      </c>
      <c r="F408">
        <f t="shared" si="20"/>
        <v>33.06</v>
      </c>
    </row>
    <row r="409" spans="1:6">
      <c r="A409" s="13">
        <v>45112</v>
      </c>
      <c r="B409" s="14">
        <v>0.6791666666666667</v>
      </c>
      <c r="C409" s="15">
        <v>1.601</v>
      </c>
      <c r="D409">
        <f t="shared" si="18"/>
        <v>16.009999999999998</v>
      </c>
      <c r="E409">
        <f t="shared" si="19"/>
        <v>32.019999999999996</v>
      </c>
      <c r="F409">
        <f t="shared" si="20"/>
        <v>32.019999999999996</v>
      </c>
    </row>
    <row r="410" spans="1:6">
      <c r="A410" s="13">
        <v>45112</v>
      </c>
      <c r="B410" s="14">
        <v>0.68333333333333324</v>
      </c>
      <c r="C410" s="15">
        <v>1.546</v>
      </c>
      <c r="D410">
        <f t="shared" si="18"/>
        <v>15.46</v>
      </c>
      <c r="E410">
        <f t="shared" si="19"/>
        <v>30.92</v>
      </c>
      <c r="F410">
        <f t="shared" si="20"/>
        <v>30.92</v>
      </c>
    </row>
    <row r="411" spans="1:6">
      <c r="A411" s="13">
        <v>45112</v>
      </c>
      <c r="B411" s="14">
        <v>0.6875</v>
      </c>
      <c r="C411" s="15">
        <v>1.4890000000000001</v>
      </c>
      <c r="D411">
        <f t="shared" si="18"/>
        <v>14.89</v>
      </c>
      <c r="E411">
        <f t="shared" si="19"/>
        <v>29.78</v>
      </c>
      <c r="F411">
        <f t="shared" si="20"/>
        <v>29.78</v>
      </c>
    </row>
    <row r="412" spans="1:6">
      <c r="A412" s="13">
        <v>45112</v>
      </c>
      <c r="B412" s="14">
        <v>0.69166666666666676</v>
      </c>
      <c r="C412" s="15">
        <v>1.43</v>
      </c>
      <c r="D412">
        <f t="shared" si="18"/>
        <v>14.299999999999999</v>
      </c>
      <c r="E412">
        <f t="shared" si="19"/>
        <v>28.599999999999998</v>
      </c>
      <c r="F412">
        <f t="shared" si="20"/>
        <v>28.599999999999998</v>
      </c>
    </row>
    <row r="413" spans="1:6">
      <c r="A413" s="13">
        <v>45112</v>
      </c>
      <c r="B413" s="14">
        <v>0.6958333333333333</v>
      </c>
      <c r="C413" s="15">
        <v>1.37</v>
      </c>
      <c r="D413">
        <f t="shared" si="18"/>
        <v>13.700000000000001</v>
      </c>
      <c r="E413">
        <f t="shared" si="19"/>
        <v>27.400000000000002</v>
      </c>
      <c r="F413">
        <f t="shared" si="20"/>
        <v>27.400000000000002</v>
      </c>
    </row>
    <row r="414" spans="1:6">
      <c r="A414" s="13">
        <v>45112</v>
      </c>
      <c r="B414" s="14">
        <v>0.70000000000000007</v>
      </c>
      <c r="C414" s="15">
        <v>1.3069999999999999</v>
      </c>
      <c r="D414">
        <f t="shared" si="18"/>
        <v>13.07</v>
      </c>
      <c r="E414">
        <f t="shared" si="19"/>
        <v>26.14</v>
      </c>
      <c r="F414">
        <f t="shared" si="20"/>
        <v>26.14</v>
      </c>
    </row>
    <row r="415" spans="1:6">
      <c r="A415" s="13">
        <v>45112</v>
      </c>
      <c r="B415" s="14">
        <v>0.70416666666666661</v>
      </c>
      <c r="C415" s="15">
        <v>1.2430000000000001</v>
      </c>
      <c r="D415">
        <f t="shared" si="18"/>
        <v>12.430000000000001</v>
      </c>
      <c r="E415">
        <f t="shared" si="19"/>
        <v>24.860000000000003</v>
      </c>
      <c r="F415">
        <f t="shared" si="20"/>
        <v>24.860000000000003</v>
      </c>
    </row>
    <row r="416" spans="1:6">
      <c r="A416" s="13">
        <v>45112</v>
      </c>
      <c r="B416" s="14">
        <v>0.70833333333333337</v>
      </c>
      <c r="C416" s="15">
        <v>1.1779999999999999</v>
      </c>
      <c r="D416">
        <f t="shared" si="18"/>
        <v>11.78</v>
      </c>
      <c r="E416">
        <f t="shared" si="19"/>
        <v>23.56</v>
      </c>
      <c r="F416">
        <f t="shared" si="20"/>
        <v>23.56</v>
      </c>
    </row>
    <row r="417" spans="1:6">
      <c r="A417" s="13">
        <v>45112</v>
      </c>
      <c r="B417" s="14">
        <v>0.71250000000000002</v>
      </c>
      <c r="C417" s="15">
        <v>1.111</v>
      </c>
      <c r="D417">
        <f t="shared" si="18"/>
        <v>11.11</v>
      </c>
      <c r="E417">
        <f t="shared" si="19"/>
        <v>22.22</v>
      </c>
      <c r="F417">
        <f t="shared" si="20"/>
        <v>22.22</v>
      </c>
    </row>
    <row r="418" spans="1:6">
      <c r="A418" s="13">
        <v>45112</v>
      </c>
      <c r="B418" s="14">
        <v>0.71666666666666667</v>
      </c>
      <c r="C418" s="15">
        <v>1.0429999999999999</v>
      </c>
      <c r="D418">
        <f t="shared" si="18"/>
        <v>10.43</v>
      </c>
      <c r="E418">
        <f t="shared" si="19"/>
        <v>20.86</v>
      </c>
      <c r="F418">
        <f t="shared" si="20"/>
        <v>20.86</v>
      </c>
    </row>
    <row r="419" spans="1:6">
      <c r="A419" s="13">
        <v>45112</v>
      </c>
      <c r="B419" s="14">
        <v>0.72083333333333333</v>
      </c>
      <c r="C419" s="15">
        <v>0.97499999999999998</v>
      </c>
      <c r="D419">
        <f t="shared" si="18"/>
        <v>9.75</v>
      </c>
      <c r="E419">
        <f t="shared" si="19"/>
        <v>19.5</v>
      </c>
      <c r="F419">
        <f t="shared" si="20"/>
        <v>19.5</v>
      </c>
    </row>
    <row r="420" spans="1:6">
      <c r="A420" s="13">
        <v>45112</v>
      </c>
      <c r="B420" s="14">
        <v>0.72499999999999998</v>
      </c>
      <c r="C420" s="15">
        <v>0.90600000000000003</v>
      </c>
      <c r="D420">
        <f t="shared" si="18"/>
        <v>9.06</v>
      </c>
      <c r="E420">
        <f t="shared" si="19"/>
        <v>18.12</v>
      </c>
      <c r="F420">
        <f t="shared" si="20"/>
        <v>18.12</v>
      </c>
    </row>
    <row r="421" spans="1:6">
      <c r="A421" s="13">
        <v>45112</v>
      </c>
      <c r="B421" s="14">
        <v>0.72916666666666663</v>
      </c>
      <c r="C421" s="15">
        <v>0.83699999999999997</v>
      </c>
      <c r="D421">
        <f t="shared" si="18"/>
        <v>8.3699999999999992</v>
      </c>
      <c r="E421">
        <f t="shared" si="19"/>
        <v>16.739999999999998</v>
      </c>
      <c r="F421">
        <f t="shared" si="20"/>
        <v>16.739999999999998</v>
      </c>
    </row>
    <row r="422" spans="1:6">
      <c r="A422" s="13">
        <v>45112</v>
      </c>
      <c r="B422" s="14">
        <v>0.73333333333333339</v>
      </c>
      <c r="C422" s="15">
        <v>0.76800000000000002</v>
      </c>
      <c r="D422">
        <f t="shared" si="18"/>
        <v>7.68</v>
      </c>
      <c r="E422">
        <f t="shared" si="19"/>
        <v>15.36</v>
      </c>
      <c r="F422">
        <f t="shared" si="20"/>
        <v>15.36</v>
      </c>
    </row>
    <row r="423" spans="1:6">
      <c r="A423" s="13">
        <v>45112</v>
      </c>
      <c r="B423" s="14">
        <v>0.73749999999999993</v>
      </c>
      <c r="C423" s="15">
        <v>0.69899999999999995</v>
      </c>
      <c r="D423">
        <f t="shared" si="18"/>
        <v>6.9899999999999993</v>
      </c>
      <c r="E423">
        <f t="shared" si="19"/>
        <v>13.979999999999999</v>
      </c>
      <c r="F423">
        <f t="shared" si="20"/>
        <v>13.979999999999999</v>
      </c>
    </row>
    <row r="424" spans="1:6">
      <c r="A424" s="13">
        <v>45112</v>
      </c>
      <c r="B424" s="14">
        <v>0.7416666666666667</v>
      </c>
      <c r="C424" s="15">
        <v>0.63100000000000001</v>
      </c>
      <c r="D424">
        <f t="shared" si="18"/>
        <v>6.3100000000000005</v>
      </c>
      <c r="E424">
        <f t="shared" si="19"/>
        <v>12.620000000000001</v>
      </c>
      <c r="F424">
        <f t="shared" si="20"/>
        <v>12.620000000000001</v>
      </c>
    </row>
    <row r="425" spans="1:6">
      <c r="A425" s="13">
        <v>45112</v>
      </c>
      <c r="B425" s="14">
        <v>0.74583333333333324</v>
      </c>
      <c r="C425" s="15">
        <v>0.56399999999999995</v>
      </c>
      <c r="D425">
        <f t="shared" si="18"/>
        <v>5.64</v>
      </c>
      <c r="E425">
        <f t="shared" si="19"/>
        <v>11.28</v>
      </c>
      <c r="F425">
        <f t="shared" si="20"/>
        <v>11.28</v>
      </c>
    </row>
    <row r="426" spans="1:6">
      <c r="A426" s="13">
        <v>45112</v>
      </c>
      <c r="B426" s="14">
        <v>0.75</v>
      </c>
      <c r="C426" s="15">
        <v>0.499</v>
      </c>
      <c r="D426">
        <f t="shared" si="18"/>
        <v>4.99</v>
      </c>
      <c r="E426">
        <f t="shared" si="19"/>
        <v>9.98</v>
      </c>
      <c r="F426">
        <f t="shared" si="20"/>
        <v>9.98</v>
      </c>
    </row>
    <row r="427" spans="1:6">
      <c r="A427" s="13">
        <v>45112</v>
      </c>
      <c r="B427" s="14">
        <v>0.75416666666666676</v>
      </c>
      <c r="C427" s="15">
        <v>0.435</v>
      </c>
      <c r="D427">
        <f t="shared" si="18"/>
        <v>4.3499999999999996</v>
      </c>
      <c r="E427">
        <f t="shared" si="19"/>
        <v>8.6999999999999993</v>
      </c>
      <c r="F427">
        <f t="shared" si="20"/>
        <v>8.6999999999999993</v>
      </c>
    </row>
    <row r="428" spans="1:6">
      <c r="A428" s="13">
        <v>45112</v>
      </c>
      <c r="B428" s="14">
        <v>0.7583333333333333</v>
      </c>
      <c r="C428" s="15">
        <v>0.373</v>
      </c>
      <c r="D428">
        <f t="shared" si="18"/>
        <v>3.73</v>
      </c>
      <c r="E428">
        <f t="shared" si="19"/>
        <v>7.46</v>
      </c>
      <c r="F428">
        <f t="shared" si="20"/>
        <v>7.46</v>
      </c>
    </row>
    <row r="429" spans="1:6">
      <c r="A429" s="13">
        <v>45112</v>
      </c>
      <c r="B429" s="14">
        <v>0.76250000000000007</v>
      </c>
      <c r="C429" s="15">
        <v>0.313</v>
      </c>
      <c r="D429">
        <f t="shared" si="18"/>
        <v>3.13</v>
      </c>
      <c r="E429">
        <f t="shared" si="19"/>
        <v>6.26</v>
      </c>
      <c r="F429">
        <f t="shared" si="20"/>
        <v>6.26</v>
      </c>
    </row>
    <row r="430" spans="1:6">
      <c r="A430" s="13">
        <v>45112</v>
      </c>
      <c r="B430" s="14">
        <v>0.76666666666666661</v>
      </c>
      <c r="C430" s="15">
        <v>0.25600000000000001</v>
      </c>
      <c r="D430">
        <f t="shared" si="18"/>
        <v>2.56</v>
      </c>
      <c r="E430">
        <f t="shared" si="19"/>
        <v>5.12</v>
      </c>
      <c r="F430">
        <f t="shared" si="20"/>
        <v>5.12</v>
      </c>
    </row>
    <row r="431" spans="1:6">
      <c r="A431" s="13">
        <v>45112</v>
      </c>
      <c r="B431" s="14">
        <v>0.77083333333333337</v>
      </c>
      <c r="C431" s="15">
        <v>0.20200000000000001</v>
      </c>
      <c r="D431">
        <f t="shared" si="18"/>
        <v>2.02</v>
      </c>
      <c r="E431">
        <f t="shared" si="19"/>
        <v>4.04</v>
      </c>
      <c r="F431">
        <f t="shared" si="20"/>
        <v>4.04</v>
      </c>
    </row>
    <row r="432" spans="1:6">
      <c r="A432" s="13">
        <v>45112</v>
      </c>
      <c r="B432" s="14">
        <v>0.77500000000000002</v>
      </c>
      <c r="C432" s="15">
        <v>0.151</v>
      </c>
      <c r="D432">
        <f t="shared" si="18"/>
        <v>1.51</v>
      </c>
      <c r="E432">
        <f t="shared" si="19"/>
        <v>3.02</v>
      </c>
      <c r="F432">
        <f t="shared" si="20"/>
        <v>3.02</v>
      </c>
    </row>
    <row r="433" spans="1:6">
      <c r="A433" s="13">
        <v>45112</v>
      </c>
      <c r="B433" s="14">
        <v>0.77916666666666667</v>
      </c>
      <c r="C433" s="15">
        <v>0.10299999999999999</v>
      </c>
      <c r="D433">
        <f t="shared" si="18"/>
        <v>1.03</v>
      </c>
      <c r="E433">
        <f t="shared" si="19"/>
        <v>2.06</v>
      </c>
      <c r="F433">
        <f t="shared" si="20"/>
        <v>2.06</v>
      </c>
    </row>
    <row r="434" spans="1:6">
      <c r="A434" s="13">
        <v>45112</v>
      </c>
      <c r="B434" s="14">
        <v>0.78333333333333333</v>
      </c>
      <c r="C434" s="15">
        <v>5.8999999999999997E-2</v>
      </c>
      <c r="D434">
        <f t="shared" si="18"/>
        <v>0.59</v>
      </c>
      <c r="E434">
        <f t="shared" si="19"/>
        <v>1.18</v>
      </c>
      <c r="F434">
        <f t="shared" si="20"/>
        <v>1.18</v>
      </c>
    </row>
    <row r="435" spans="1:6">
      <c r="A435" s="13">
        <v>45112</v>
      </c>
      <c r="B435" s="14">
        <v>0.78749999999999998</v>
      </c>
      <c r="C435" s="15">
        <v>1.7999999999999999E-2</v>
      </c>
      <c r="D435">
        <f t="shared" si="18"/>
        <v>0.18</v>
      </c>
      <c r="E435">
        <f t="shared" si="19"/>
        <v>0.36</v>
      </c>
      <c r="F435">
        <f t="shared" si="20"/>
        <v>0.36</v>
      </c>
    </row>
    <row r="436" spans="1:6">
      <c r="A436" s="13">
        <v>45112</v>
      </c>
      <c r="B436" s="14">
        <v>0.79166666666666663</v>
      </c>
      <c r="C436" s="15">
        <v>-1.9E-2</v>
      </c>
      <c r="D436">
        <f t="shared" si="18"/>
        <v>-0.19</v>
      </c>
      <c r="E436">
        <f t="shared" si="19"/>
        <v>-0.38</v>
      </c>
      <c r="F436">
        <f t="shared" si="20"/>
        <v>0.38</v>
      </c>
    </row>
    <row r="437" spans="1:6">
      <c r="A437" s="13">
        <v>45112</v>
      </c>
      <c r="B437" s="14">
        <v>0.79583333333333339</v>
      </c>
      <c r="C437" s="15">
        <v>-5.0999999999999997E-2</v>
      </c>
      <c r="D437">
        <f t="shared" si="18"/>
        <v>-0.51</v>
      </c>
      <c r="E437">
        <f t="shared" si="19"/>
        <v>-1.02</v>
      </c>
      <c r="F437">
        <f t="shared" si="20"/>
        <v>1.02</v>
      </c>
    </row>
    <row r="438" spans="1:6">
      <c r="A438" s="13">
        <v>45112</v>
      </c>
      <c r="B438" s="14">
        <v>0.79999999999999993</v>
      </c>
      <c r="C438" s="15">
        <v>-0.08</v>
      </c>
      <c r="D438">
        <f t="shared" si="18"/>
        <v>-0.8</v>
      </c>
      <c r="E438">
        <f t="shared" si="19"/>
        <v>-1.6</v>
      </c>
      <c r="F438">
        <f t="shared" si="20"/>
        <v>1.6</v>
      </c>
    </row>
    <row r="439" spans="1:6">
      <c r="A439" s="13">
        <v>45112</v>
      </c>
      <c r="B439" s="14">
        <v>0.8041666666666667</v>
      </c>
      <c r="C439" s="15">
        <v>-0.105</v>
      </c>
      <c r="D439">
        <f t="shared" si="18"/>
        <v>-1.05</v>
      </c>
      <c r="E439">
        <f t="shared" si="19"/>
        <v>-2.1</v>
      </c>
      <c r="F439">
        <f t="shared" si="20"/>
        <v>2.1</v>
      </c>
    </row>
    <row r="440" spans="1:6">
      <c r="A440" s="13">
        <v>45112</v>
      </c>
      <c r="B440" s="14">
        <v>0.80833333333333324</v>
      </c>
      <c r="C440" s="15">
        <v>-0.126</v>
      </c>
      <c r="D440">
        <f t="shared" si="18"/>
        <v>-1.26</v>
      </c>
      <c r="E440">
        <f t="shared" si="19"/>
        <v>-2.52</v>
      </c>
      <c r="F440">
        <f t="shared" si="20"/>
        <v>2.52</v>
      </c>
    </row>
    <row r="441" spans="1:6">
      <c r="A441" s="13">
        <v>45112</v>
      </c>
      <c r="B441" s="14">
        <v>0.8125</v>
      </c>
      <c r="C441" s="15">
        <v>-0.14199999999999999</v>
      </c>
      <c r="D441">
        <f t="shared" si="18"/>
        <v>-1.42</v>
      </c>
      <c r="E441">
        <f t="shared" si="19"/>
        <v>-2.84</v>
      </c>
      <c r="F441">
        <f t="shared" si="20"/>
        <v>2.84</v>
      </c>
    </row>
    <row r="442" spans="1:6">
      <c r="A442" s="13">
        <v>45112</v>
      </c>
      <c r="B442" s="14">
        <v>0.81666666666666676</v>
      </c>
      <c r="C442" s="15">
        <v>-0.154</v>
      </c>
      <c r="D442">
        <f t="shared" si="18"/>
        <v>-1.54</v>
      </c>
      <c r="E442">
        <f t="shared" si="19"/>
        <v>-3.08</v>
      </c>
      <c r="F442">
        <f t="shared" si="20"/>
        <v>3.08</v>
      </c>
    </row>
    <row r="443" spans="1:6">
      <c r="A443" s="13">
        <v>45112</v>
      </c>
      <c r="B443" s="14">
        <v>0.8208333333333333</v>
      </c>
      <c r="C443" s="15">
        <v>-0.16200000000000001</v>
      </c>
      <c r="D443">
        <f t="shared" si="18"/>
        <v>-1.62</v>
      </c>
      <c r="E443">
        <f t="shared" si="19"/>
        <v>-3.24</v>
      </c>
      <c r="F443">
        <f t="shared" si="20"/>
        <v>3.24</v>
      </c>
    </row>
    <row r="444" spans="1:6">
      <c r="A444" s="13">
        <v>45112</v>
      </c>
      <c r="B444" s="14">
        <v>0.82500000000000007</v>
      </c>
      <c r="C444" s="15">
        <v>-0.16500000000000001</v>
      </c>
      <c r="D444">
        <f t="shared" si="18"/>
        <v>-1.6500000000000001</v>
      </c>
      <c r="E444">
        <f t="shared" si="19"/>
        <v>-3.3000000000000003</v>
      </c>
      <c r="F444">
        <f t="shared" si="20"/>
        <v>3.3000000000000003</v>
      </c>
    </row>
    <row r="445" spans="1:6">
      <c r="A445" s="13">
        <v>45112</v>
      </c>
      <c r="B445" s="14">
        <v>0.82916666666666661</v>
      </c>
      <c r="C445" s="15">
        <v>-0.16500000000000001</v>
      </c>
      <c r="D445">
        <f t="shared" si="18"/>
        <v>-1.6500000000000001</v>
      </c>
      <c r="E445">
        <f t="shared" si="19"/>
        <v>-3.3000000000000003</v>
      </c>
      <c r="F445">
        <f t="shared" si="20"/>
        <v>3.3000000000000003</v>
      </c>
    </row>
    <row r="446" spans="1:6">
      <c r="A446" s="13">
        <v>45112</v>
      </c>
      <c r="B446" s="14">
        <v>0.83333333333333337</v>
      </c>
      <c r="C446" s="15">
        <v>-0.16</v>
      </c>
      <c r="D446">
        <f t="shared" si="18"/>
        <v>-1.6</v>
      </c>
      <c r="E446">
        <f t="shared" si="19"/>
        <v>-3.2</v>
      </c>
      <c r="F446">
        <f t="shared" si="20"/>
        <v>3.2</v>
      </c>
    </row>
    <row r="447" spans="1:6">
      <c r="A447" s="13">
        <v>45112</v>
      </c>
      <c r="B447" s="14">
        <v>0.83750000000000002</v>
      </c>
      <c r="C447" s="15">
        <v>-0.151</v>
      </c>
      <c r="D447">
        <f t="shared" si="18"/>
        <v>-1.51</v>
      </c>
      <c r="E447">
        <f t="shared" si="19"/>
        <v>-3.02</v>
      </c>
      <c r="F447">
        <f t="shared" si="20"/>
        <v>3.02</v>
      </c>
    </row>
    <row r="448" spans="1:6">
      <c r="A448" s="13">
        <v>45112</v>
      </c>
      <c r="B448" s="14">
        <v>0.84166666666666667</v>
      </c>
      <c r="C448" s="15">
        <v>-0.13800000000000001</v>
      </c>
      <c r="D448">
        <f t="shared" si="18"/>
        <v>-1.3800000000000001</v>
      </c>
      <c r="E448">
        <f t="shared" si="19"/>
        <v>-2.7600000000000002</v>
      </c>
      <c r="F448">
        <f t="shared" si="20"/>
        <v>2.7600000000000002</v>
      </c>
    </row>
    <row r="449" spans="1:6">
      <c r="A449" s="13">
        <v>45112</v>
      </c>
      <c r="B449" s="14">
        <v>0.84583333333333333</v>
      </c>
      <c r="C449" s="15">
        <v>-0.121</v>
      </c>
      <c r="D449">
        <f t="shared" si="18"/>
        <v>-1.21</v>
      </c>
      <c r="E449">
        <f t="shared" si="19"/>
        <v>-2.42</v>
      </c>
      <c r="F449">
        <f t="shared" si="20"/>
        <v>2.42</v>
      </c>
    </row>
    <row r="450" spans="1:6">
      <c r="A450" s="13">
        <v>45112</v>
      </c>
      <c r="B450" s="14">
        <v>0.85</v>
      </c>
      <c r="C450" s="15">
        <v>-0.1</v>
      </c>
      <c r="D450">
        <f t="shared" si="18"/>
        <v>-1</v>
      </c>
      <c r="E450">
        <f t="shared" si="19"/>
        <v>-2</v>
      </c>
      <c r="F450">
        <f t="shared" si="20"/>
        <v>2</v>
      </c>
    </row>
    <row r="451" spans="1:6">
      <c r="A451" s="13">
        <v>45112</v>
      </c>
      <c r="B451" s="14">
        <v>0.85416666666666663</v>
      </c>
      <c r="C451" s="15">
        <v>-7.4999999999999997E-2</v>
      </c>
      <c r="D451">
        <f t="shared" si="18"/>
        <v>-0.75</v>
      </c>
      <c r="E451">
        <f t="shared" si="19"/>
        <v>-1.5</v>
      </c>
      <c r="F451">
        <f t="shared" si="20"/>
        <v>1.5</v>
      </c>
    </row>
    <row r="452" spans="1:6">
      <c r="A452" s="13">
        <v>45112</v>
      </c>
      <c r="B452" s="14">
        <v>0.85833333333333339</v>
      </c>
      <c r="C452" s="15">
        <v>-4.5999999999999999E-2</v>
      </c>
      <c r="D452">
        <f t="shared" si="18"/>
        <v>-0.45999999999999996</v>
      </c>
      <c r="E452">
        <f t="shared" si="19"/>
        <v>-0.91999999999999993</v>
      </c>
      <c r="F452">
        <f t="shared" si="20"/>
        <v>0.91999999999999993</v>
      </c>
    </row>
    <row r="453" spans="1:6">
      <c r="A453" s="13">
        <v>45112</v>
      </c>
      <c r="B453" s="14">
        <v>0.86249999999999993</v>
      </c>
      <c r="C453" s="15">
        <v>-1.4E-2</v>
      </c>
      <c r="D453">
        <f t="shared" si="18"/>
        <v>-0.14000000000000001</v>
      </c>
      <c r="E453">
        <f t="shared" si="19"/>
        <v>-0.28000000000000003</v>
      </c>
      <c r="F453">
        <f t="shared" si="20"/>
        <v>0.28000000000000003</v>
      </c>
    </row>
    <row r="454" spans="1:6">
      <c r="A454" s="13">
        <v>45112</v>
      </c>
      <c r="B454" s="14">
        <v>0.8666666666666667</v>
      </c>
      <c r="C454" s="15">
        <v>2.1999999999999999E-2</v>
      </c>
      <c r="D454">
        <f t="shared" si="18"/>
        <v>0.21999999999999997</v>
      </c>
      <c r="E454">
        <f t="shared" si="19"/>
        <v>0.43999999999999995</v>
      </c>
      <c r="F454">
        <f t="shared" si="20"/>
        <v>0.43999999999999995</v>
      </c>
    </row>
    <row r="455" spans="1:6">
      <c r="A455" s="13">
        <v>45112</v>
      </c>
      <c r="B455" s="14">
        <v>0.87083333333333324</v>
      </c>
      <c r="C455" s="15">
        <v>6.0999999999999999E-2</v>
      </c>
      <c r="D455">
        <f t="shared" ref="D455:D485" si="21">C455*$D$2</f>
        <v>0.61</v>
      </c>
      <c r="E455">
        <f t="shared" ref="E455:E485" si="22">D455*$E$2</f>
        <v>1.22</v>
      </c>
      <c r="F455">
        <f t="shared" ref="F455:F485" si="23">ABS(C455*$F$5)</f>
        <v>1.22</v>
      </c>
    </row>
    <row r="456" spans="1:6">
      <c r="A456" s="13">
        <v>45112</v>
      </c>
      <c r="B456" s="14">
        <v>0.875</v>
      </c>
      <c r="C456" s="15">
        <v>0.104</v>
      </c>
      <c r="D456">
        <f t="shared" si="21"/>
        <v>1.04</v>
      </c>
      <c r="E456">
        <f t="shared" si="22"/>
        <v>2.08</v>
      </c>
      <c r="F456">
        <f t="shared" si="23"/>
        <v>2.08</v>
      </c>
    </row>
    <row r="457" spans="1:6">
      <c r="A457" s="13">
        <v>45112</v>
      </c>
      <c r="B457" s="14">
        <v>0.87916666666666676</v>
      </c>
      <c r="C457" s="15">
        <v>0.15</v>
      </c>
      <c r="D457">
        <f t="shared" si="21"/>
        <v>1.5</v>
      </c>
      <c r="E457">
        <f t="shared" si="22"/>
        <v>3</v>
      </c>
      <c r="F457">
        <f t="shared" si="23"/>
        <v>3</v>
      </c>
    </row>
    <row r="458" spans="1:6">
      <c r="A458" s="13">
        <v>45112</v>
      </c>
      <c r="B458" s="14">
        <v>0.8833333333333333</v>
      </c>
      <c r="C458" s="15">
        <v>0.19900000000000001</v>
      </c>
      <c r="D458">
        <f t="shared" si="21"/>
        <v>1.9900000000000002</v>
      </c>
      <c r="E458">
        <f t="shared" si="22"/>
        <v>3.9800000000000004</v>
      </c>
      <c r="F458">
        <f t="shared" si="23"/>
        <v>3.9800000000000004</v>
      </c>
    </row>
    <row r="459" spans="1:6">
      <c r="A459" s="13">
        <v>45112</v>
      </c>
      <c r="B459" s="14">
        <v>0.88750000000000007</v>
      </c>
      <c r="C459" s="15">
        <v>0.251</v>
      </c>
      <c r="D459">
        <f t="shared" si="21"/>
        <v>2.5099999999999998</v>
      </c>
      <c r="E459">
        <f t="shared" si="22"/>
        <v>5.0199999999999996</v>
      </c>
      <c r="F459">
        <f t="shared" si="23"/>
        <v>5.0199999999999996</v>
      </c>
    </row>
    <row r="460" spans="1:6">
      <c r="A460" s="13">
        <v>45112</v>
      </c>
      <c r="B460" s="14">
        <v>0.89166666666666661</v>
      </c>
      <c r="C460" s="15">
        <v>0.30499999999999999</v>
      </c>
      <c r="D460">
        <f t="shared" si="21"/>
        <v>3.05</v>
      </c>
      <c r="E460">
        <f t="shared" si="22"/>
        <v>6.1</v>
      </c>
      <c r="F460">
        <f t="shared" si="23"/>
        <v>6.1</v>
      </c>
    </row>
    <row r="461" spans="1:6">
      <c r="A461" s="13">
        <v>45112</v>
      </c>
      <c r="B461" s="14">
        <v>0.89583333333333337</v>
      </c>
      <c r="C461" s="15">
        <v>0.36299999999999999</v>
      </c>
      <c r="D461">
        <f t="shared" si="21"/>
        <v>3.63</v>
      </c>
      <c r="E461">
        <f t="shared" si="22"/>
        <v>7.26</v>
      </c>
      <c r="F461">
        <f t="shared" si="23"/>
        <v>7.26</v>
      </c>
    </row>
    <row r="462" spans="1:6">
      <c r="A462" s="13">
        <v>45112</v>
      </c>
      <c r="B462" s="14">
        <v>0.9</v>
      </c>
      <c r="C462" s="15">
        <v>0.42199999999999999</v>
      </c>
      <c r="D462">
        <f t="shared" si="21"/>
        <v>4.22</v>
      </c>
      <c r="E462">
        <f t="shared" si="22"/>
        <v>8.44</v>
      </c>
      <c r="F462">
        <f t="shared" si="23"/>
        <v>8.44</v>
      </c>
    </row>
    <row r="463" spans="1:6">
      <c r="A463" s="13">
        <v>45112</v>
      </c>
      <c r="B463" s="14">
        <v>0.90416666666666667</v>
      </c>
      <c r="C463" s="15">
        <v>0.48399999999999999</v>
      </c>
      <c r="D463">
        <f t="shared" si="21"/>
        <v>4.84</v>
      </c>
      <c r="E463">
        <f t="shared" si="22"/>
        <v>9.68</v>
      </c>
      <c r="F463">
        <f t="shared" si="23"/>
        <v>9.68</v>
      </c>
    </row>
    <row r="464" spans="1:6">
      <c r="A464" s="13">
        <v>45112</v>
      </c>
      <c r="B464" s="14">
        <v>0.90833333333333333</v>
      </c>
      <c r="C464" s="15">
        <v>0.54800000000000004</v>
      </c>
      <c r="D464">
        <f t="shared" si="21"/>
        <v>5.48</v>
      </c>
      <c r="E464">
        <f t="shared" si="22"/>
        <v>10.96</v>
      </c>
      <c r="F464">
        <f t="shared" si="23"/>
        <v>10.96</v>
      </c>
    </row>
    <row r="465" spans="1:6">
      <c r="A465" s="13">
        <v>45112</v>
      </c>
      <c r="B465" s="14">
        <v>0.91249999999999998</v>
      </c>
      <c r="C465" s="15">
        <v>0.61399999999999999</v>
      </c>
      <c r="D465">
        <f t="shared" si="21"/>
        <v>6.14</v>
      </c>
      <c r="E465">
        <f t="shared" si="22"/>
        <v>12.28</v>
      </c>
      <c r="F465">
        <f t="shared" si="23"/>
        <v>12.28</v>
      </c>
    </row>
    <row r="466" spans="1:6">
      <c r="A466" s="13">
        <v>45112</v>
      </c>
      <c r="B466" s="14">
        <v>0.91666666666666663</v>
      </c>
      <c r="C466" s="15">
        <v>0.68100000000000005</v>
      </c>
      <c r="D466">
        <f t="shared" si="21"/>
        <v>6.8100000000000005</v>
      </c>
      <c r="E466">
        <f t="shared" si="22"/>
        <v>13.620000000000001</v>
      </c>
      <c r="F466">
        <f t="shared" si="23"/>
        <v>13.620000000000001</v>
      </c>
    </row>
    <row r="467" spans="1:6">
      <c r="A467" s="13">
        <v>45112</v>
      </c>
      <c r="B467" s="14">
        <v>0.92083333333333339</v>
      </c>
      <c r="C467" s="15">
        <v>0.75</v>
      </c>
      <c r="D467">
        <f t="shared" si="21"/>
        <v>7.5</v>
      </c>
      <c r="E467">
        <f t="shared" si="22"/>
        <v>15</v>
      </c>
      <c r="F467">
        <f t="shared" si="23"/>
        <v>15</v>
      </c>
    </row>
    <row r="468" spans="1:6">
      <c r="A468" s="13">
        <v>45112</v>
      </c>
      <c r="B468" s="14">
        <v>0.92499999999999993</v>
      </c>
      <c r="C468" s="15">
        <v>0.81899999999999995</v>
      </c>
      <c r="D468">
        <f t="shared" si="21"/>
        <v>8.19</v>
      </c>
      <c r="E468">
        <f t="shared" si="22"/>
        <v>16.38</v>
      </c>
      <c r="F468">
        <f t="shared" si="23"/>
        <v>16.38</v>
      </c>
    </row>
    <row r="469" spans="1:6">
      <c r="A469" s="13">
        <v>45112</v>
      </c>
      <c r="B469" s="14">
        <v>0.9291666666666667</v>
      </c>
      <c r="C469" s="15">
        <v>0.89</v>
      </c>
      <c r="D469">
        <f t="shared" si="21"/>
        <v>8.9</v>
      </c>
      <c r="E469">
        <f t="shared" si="22"/>
        <v>17.8</v>
      </c>
      <c r="F469">
        <f t="shared" si="23"/>
        <v>17.8</v>
      </c>
    </row>
    <row r="470" spans="1:6">
      <c r="A470" s="13">
        <v>45112</v>
      </c>
      <c r="B470" s="14">
        <v>0.93333333333333324</v>
      </c>
      <c r="C470" s="15">
        <v>0.96099999999999997</v>
      </c>
      <c r="D470">
        <f t="shared" si="21"/>
        <v>9.61</v>
      </c>
      <c r="E470">
        <f t="shared" si="22"/>
        <v>19.22</v>
      </c>
      <c r="F470">
        <f t="shared" si="23"/>
        <v>19.22</v>
      </c>
    </row>
    <row r="471" spans="1:6">
      <c r="A471" s="13">
        <v>45112</v>
      </c>
      <c r="B471" s="14">
        <v>0.9375</v>
      </c>
      <c r="C471" s="15">
        <v>1.0329999999999999</v>
      </c>
      <c r="D471">
        <f t="shared" si="21"/>
        <v>10.329999999999998</v>
      </c>
      <c r="E471">
        <f t="shared" si="22"/>
        <v>20.659999999999997</v>
      </c>
      <c r="F471">
        <f t="shared" si="23"/>
        <v>20.659999999999997</v>
      </c>
    </row>
    <row r="472" spans="1:6">
      <c r="A472" s="13">
        <v>45112</v>
      </c>
      <c r="B472" s="14">
        <v>0.94166666666666676</v>
      </c>
      <c r="C472" s="15">
        <v>1.105</v>
      </c>
      <c r="D472">
        <f t="shared" si="21"/>
        <v>11.05</v>
      </c>
      <c r="E472">
        <f t="shared" si="22"/>
        <v>22.1</v>
      </c>
      <c r="F472">
        <f t="shared" si="23"/>
        <v>22.1</v>
      </c>
    </row>
    <row r="473" spans="1:6">
      <c r="A473" s="13">
        <v>45112</v>
      </c>
      <c r="B473" s="14">
        <v>0.9458333333333333</v>
      </c>
      <c r="C473" s="15">
        <v>1.177</v>
      </c>
      <c r="D473">
        <f t="shared" si="21"/>
        <v>11.77</v>
      </c>
      <c r="E473">
        <f t="shared" si="22"/>
        <v>23.54</v>
      </c>
      <c r="F473">
        <f t="shared" si="23"/>
        <v>23.54</v>
      </c>
    </row>
    <row r="474" spans="1:6">
      <c r="A474" s="13">
        <v>45112</v>
      </c>
      <c r="B474" s="14">
        <v>0.95000000000000007</v>
      </c>
      <c r="C474" s="15">
        <v>1.2490000000000001</v>
      </c>
      <c r="D474">
        <f t="shared" si="21"/>
        <v>12.490000000000002</v>
      </c>
      <c r="E474">
        <f t="shared" si="22"/>
        <v>24.980000000000004</v>
      </c>
      <c r="F474">
        <f t="shared" si="23"/>
        <v>24.980000000000004</v>
      </c>
    </row>
    <row r="475" spans="1:6">
      <c r="A475" s="13">
        <v>45112</v>
      </c>
      <c r="B475" s="14">
        <v>0.95416666666666661</v>
      </c>
      <c r="C475" s="15">
        <v>1.32</v>
      </c>
      <c r="D475">
        <f t="shared" si="21"/>
        <v>13.200000000000001</v>
      </c>
      <c r="E475">
        <f t="shared" si="22"/>
        <v>26.400000000000002</v>
      </c>
      <c r="F475">
        <f t="shared" si="23"/>
        <v>26.400000000000002</v>
      </c>
    </row>
    <row r="476" spans="1:6">
      <c r="A476" s="13">
        <v>45112</v>
      </c>
      <c r="B476" s="14">
        <v>0.95833333333333337</v>
      </c>
      <c r="C476" s="15">
        <v>1.391</v>
      </c>
      <c r="D476">
        <f t="shared" si="21"/>
        <v>13.91</v>
      </c>
      <c r="E476">
        <f t="shared" si="22"/>
        <v>27.82</v>
      </c>
      <c r="F476">
        <f t="shared" si="23"/>
        <v>27.82</v>
      </c>
    </row>
    <row r="477" spans="1:6">
      <c r="A477" s="13">
        <v>45112</v>
      </c>
      <c r="B477" s="14">
        <v>0.96250000000000002</v>
      </c>
      <c r="C477" s="15">
        <v>1.462</v>
      </c>
      <c r="D477">
        <f t="shared" si="21"/>
        <v>14.62</v>
      </c>
      <c r="E477">
        <f t="shared" si="22"/>
        <v>29.24</v>
      </c>
      <c r="F477">
        <f t="shared" si="23"/>
        <v>29.24</v>
      </c>
    </row>
    <row r="478" spans="1:6">
      <c r="A478" s="13">
        <v>45112</v>
      </c>
      <c r="B478" s="14">
        <v>0.96666666666666667</v>
      </c>
      <c r="C478" s="15">
        <v>1.5309999999999999</v>
      </c>
      <c r="D478">
        <f t="shared" si="21"/>
        <v>15.309999999999999</v>
      </c>
      <c r="E478">
        <f t="shared" si="22"/>
        <v>30.619999999999997</v>
      </c>
      <c r="F478">
        <f t="shared" si="23"/>
        <v>30.619999999999997</v>
      </c>
    </row>
    <row r="479" spans="1:6">
      <c r="A479" s="13">
        <v>45112</v>
      </c>
      <c r="B479" s="14">
        <v>0.97083333333333333</v>
      </c>
      <c r="C479" s="15">
        <v>1.6</v>
      </c>
      <c r="D479">
        <f t="shared" si="21"/>
        <v>16</v>
      </c>
      <c r="E479">
        <f t="shared" si="22"/>
        <v>32</v>
      </c>
      <c r="F479">
        <f t="shared" si="23"/>
        <v>32</v>
      </c>
    </row>
    <row r="480" spans="1:6">
      <c r="A480" s="13">
        <v>45112</v>
      </c>
      <c r="B480" s="14">
        <v>0.97499999999999998</v>
      </c>
      <c r="C480" s="15">
        <v>1.667</v>
      </c>
      <c r="D480">
        <f t="shared" si="21"/>
        <v>16.670000000000002</v>
      </c>
      <c r="E480">
        <f t="shared" si="22"/>
        <v>33.340000000000003</v>
      </c>
      <c r="F480">
        <f t="shared" si="23"/>
        <v>33.340000000000003</v>
      </c>
    </row>
    <row r="481" spans="1:6">
      <c r="A481" s="13">
        <v>45112</v>
      </c>
      <c r="B481" s="14">
        <v>0.97916666666666663</v>
      </c>
      <c r="C481" s="15">
        <v>1.734</v>
      </c>
      <c r="D481">
        <f t="shared" si="21"/>
        <v>17.34</v>
      </c>
      <c r="E481">
        <f t="shared" si="22"/>
        <v>34.68</v>
      </c>
      <c r="F481">
        <f t="shared" si="23"/>
        <v>34.68</v>
      </c>
    </row>
    <row r="482" spans="1:6">
      <c r="A482" s="13">
        <v>45112</v>
      </c>
      <c r="B482" s="14">
        <v>0.98333333333333339</v>
      </c>
      <c r="C482" s="15">
        <v>1.7989999999999999</v>
      </c>
      <c r="D482">
        <f t="shared" si="21"/>
        <v>17.989999999999998</v>
      </c>
      <c r="E482">
        <f t="shared" si="22"/>
        <v>35.979999999999997</v>
      </c>
      <c r="F482">
        <f t="shared" si="23"/>
        <v>35.979999999999997</v>
      </c>
    </row>
    <row r="483" spans="1:6">
      <c r="A483" s="13">
        <v>45112</v>
      </c>
      <c r="B483" s="14">
        <v>0.98749999999999993</v>
      </c>
      <c r="C483" s="15">
        <v>1.863</v>
      </c>
      <c r="D483">
        <f t="shared" si="21"/>
        <v>18.63</v>
      </c>
      <c r="E483">
        <f t="shared" si="22"/>
        <v>37.26</v>
      </c>
      <c r="F483">
        <f t="shared" si="23"/>
        <v>37.26</v>
      </c>
    </row>
    <row r="484" spans="1:6">
      <c r="A484" s="13">
        <v>45112</v>
      </c>
      <c r="B484" s="14">
        <v>0.9916666666666667</v>
      </c>
      <c r="C484" s="15">
        <v>1.925</v>
      </c>
      <c r="D484">
        <f t="shared" si="21"/>
        <v>19.25</v>
      </c>
      <c r="E484">
        <f t="shared" si="22"/>
        <v>38.5</v>
      </c>
      <c r="F484">
        <f t="shared" si="23"/>
        <v>38.5</v>
      </c>
    </row>
    <row r="485" spans="1:6">
      <c r="A485" s="13">
        <v>45112</v>
      </c>
      <c r="B485" s="14">
        <v>0.99583333333333324</v>
      </c>
      <c r="C485" s="15">
        <v>1.9870000000000001</v>
      </c>
      <c r="D485">
        <f t="shared" si="21"/>
        <v>19.87</v>
      </c>
      <c r="E485">
        <f t="shared" si="22"/>
        <v>39.74</v>
      </c>
      <c r="F485">
        <f t="shared" si="23"/>
        <v>39.74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539B-DA40-8541-AC4D-13424F5EB692}">
  <dimension ref="A3:E29"/>
  <sheetViews>
    <sheetView workbookViewId="0">
      <selection activeCell="F28" sqref="F28"/>
    </sheetView>
  </sheetViews>
  <sheetFormatPr baseColWidth="10" defaultRowHeight="14"/>
  <sheetData>
    <row r="3" spans="1:5">
      <c r="C3">
        <v>240</v>
      </c>
      <c r="D3">
        <v>320</v>
      </c>
    </row>
    <row r="4" spans="1:5">
      <c r="A4" t="s">
        <v>0</v>
      </c>
      <c r="B4" t="s">
        <v>1</v>
      </c>
      <c r="C4">
        <v>24</v>
      </c>
    </row>
    <row r="5" spans="1:5">
      <c r="B5" t="s">
        <v>2</v>
      </c>
      <c r="C5">
        <f>C4*60</f>
        <v>1440</v>
      </c>
      <c r="D5">
        <f>C5/D3</f>
        <v>4.5</v>
      </c>
      <c r="E5">
        <f>C5/5</f>
        <v>288</v>
      </c>
    </row>
    <row r="6" spans="1:5">
      <c r="B6" t="s">
        <v>3</v>
      </c>
      <c r="C6">
        <f>C5*60</f>
        <v>86400</v>
      </c>
    </row>
    <row r="10" spans="1:5">
      <c r="E10">
        <f>5 * 60</f>
        <v>300</v>
      </c>
    </row>
    <row r="14" spans="1:5" ht="16">
      <c r="A14" s="1" t="s">
        <v>4</v>
      </c>
    </row>
    <row r="15" spans="1:5" ht="16">
      <c r="A15" s="1" t="s">
        <v>5</v>
      </c>
    </row>
    <row r="16" spans="1:5" ht="16">
      <c r="A16" s="1" t="s">
        <v>6</v>
      </c>
    </row>
    <row r="17" spans="1:1" ht="16">
      <c r="A17" s="1" t="s">
        <v>7</v>
      </c>
    </row>
    <row r="18" spans="1:1" ht="16">
      <c r="A18" s="1" t="s">
        <v>8</v>
      </c>
    </row>
    <row r="19" spans="1:1" ht="16">
      <c r="A19" s="1" t="s">
        <v>9</v>
      </c>
    </row>
    <row r="20" spans="1:1" ht="16">
      <c r="A20" s="1" t="s">
        <v>10</v>
      </c>
    </row>
    <row r="21" spans="1:1" ht="16">
      <c r="A21" s="1" t="s">
        <v>11</v>
      </c>
    </row>
    <row r="22" spans="1:1" ht="16">
      <c r="A22" s="1" t="s">
        <v>12</v>
      </c>
    </row>
    <row r="23" spans="1:1" ht="16">
      <c r="A23" s="1" t="s">
        <v>13</v>
      </c>
    </row>
    <row r="24" spans="1:1" ht="16">
      <c r="A24" s="1" t="s">
        <v>14</v>
      </c>
    </row>
    <row r="25" spans="1:1" ht="16">
      <c r="A25" s="1" t="s">
        <v>15</v>
      </c>
    </row>
    <row r="26" spans="1:1" ht="16">
      <c r="A26" s="1" t="s">
        <v>16</v>
      </c>
    </row>
    <row r="27" spans="1:1" ht="16">
      <c r="A27" s="1" t="s">
        <v>17</v>
      </c>
    </row>
    <row r="28" spans="1:1" ht="16">
      <c r="A28" s="1" t="s">
        <v>18</v>
      </c>
    </row>
    <row r="29" spans="1:1" ht="16">
      <c r="A29" s="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8B70-4414-4D40-A1DF-439DF1AF486E}">
  <dimension ref="A1:A113"/>
  <sheetViews>
    <sheetView topLeftCell="A8" workbookViewId="0">
      <selection activeCell="A19" sqref="A19:A21"/>
    </sheetView>
  </sheetViews>
  <sheetFormatPr baseColWidth="10" defaultRowHeight="14"/>
  <sheetData>
    <row r="1" spans="1:1" ht="16">
      <c r="A1" s="2" t="s">
        <v>20</v>
      </c>
    </row>
    <row r="2" spans="1:1" ht="16">
      <c r="A2" s="2" t="s">
        <v>21</v>
      </c>
    </row>
    <row r="3" spans="1:1" ht="16">
      <c r="A3" s="2" t="s">
        <v>22</v>
      </c>
    </row>
    <row r="4" spans="1:1" ht="16">
      <c r="A4" s="3" t="s">
        <v>23</v>
      </c>
    </row>
    <row r="5" spans="1:1" ht="16">
      <c r="A5" s="3" t="s">
        <v>24</v>
      </c>
    </row>
    <row r="6" spans="1:1" ht="16">
      <c r="A6" s="3" t="s">
        <v>25</v>
      </c>
    </row>
    <row r="7" spans="1:1" ht="16">
      <c r="A7" s="3" t="s">
        <v>26</v>
      </c>
    </row>
    <row r="8" spans="1:1" ht="16">
      <c r="A8" s="3" t="s">
        <v>27</v>
      </c>
    </row>
    <row r="10" spans="1:1" ht="16">
      <c r="A10" s="3" t="s">
        <v>28</v>
      </c>
    </row>
    <row r="11" spans="1:1" ht="16">
      <c r="A11" s="3" t="s">
        <v>29</v>
      </c>
    </row>
    <row r="12" spans="1:1" ht="16">
      <c r="A12" s="3" t="s">
        <v>30</v>
      </c>
    </row>
    <row r="13" spans="1:1" ht="16">
      <c r="A13" s="3" t="s">
        <v>31</v>
      </c>
    </row>
    <row r="14" spans="1:1" ht="16">
      <c r="A14" s="3" t="s">
        <v>32</v>
      </c>
    </row>
    <row r="15" spans="1:1" ht="16">
      <c r="A15" s="3" t="s">
        <v>33</v>
      </c>
    </row>
    <row r="16" spans="1:1" ht="16">
      <c r="A16" s="3" t="s">
        <v>34</v>
      </c>
    </row>
    <row r="18" spans="1:1" ht="16">
      <c r="A18" s="3" t="s">
        <v>35</v>
      </c>
    </row>
    <row r="19" spans="1:1" ht="16">
      <c r="A19" s="2" t="s">
        <v>36</v>
      </c>
    </row>
    <row r="20" spans="1:1" ht="16">
      <c r="A20" s="3" t="s">
        <v>37</v>
      </c>
    </row>
    <row r="21" spans="1:1" ht="16">
      <c r="A21" s="2" t="s">
        <v>38</v>
      </c>
    </row>
    <row r="22" spans="1:1" ht="16">
      <c r="A22" s="3" t="s">
        <v>39</v>
      </c>
    </row>
    <row r="23" spans="1:1" ht="16">
      <c r="A23" s="3" t="s">
        <v>40</v>
      </c>
    </row>
    <row r="24" spans="1:1" ht="16">
      <c r="A24" s="3" t="s">
        <v>41</v>
      </c>
    </row>
    <row r="25" spans="1:1" ht="16">
      <c r="A25" s="3" t="s">
        <v>42</v>
      </c>
    </row>
    <row r="26" spans="1:1" ht="16">
      <c r="A26" s="2" t="s">
        <v>43</v>
      </c>
    </row>
    <row r="27" spans="1:1" ht="16">
      <c r="A27" s="3" t="s">
        <v>44</v>
      </c>
    </row>
    <row r="28" spans="1:1" ht="16">
      <c r="A28" s="3" t="s">
        <v>45</v>
      </c>
    </row>
    <row r="29" spans="1:1" ht="16">
      <c r="A29" s="4" t="s">
        <v>46</v>
      </c>
    </row>
    <row r="30" spans="1:1" ht="16">
      <c r="A30" s="3" t="s">
        <v>47</v>
      </c>
    </row>
    <row r="31" spans="1:1" ht="16">
      <c r="A31" s="2" t="s">
        <v>48</v>
      </c>
    </row>
    <row r="32" spans="1:1" ht="16">
      <c r="A32" s="3" t="s">
        <v>49</v>
      </c>
    </row>
    <row r="33" spans="1:1" ht="16">
      <c r="A33" s="3" t="s">
        <v>50</v>
      </c>
    </row>
    <row r="34" spans="1:1" ht="16">
      <c r="A34" s="2" t="s">
        <v>51</v>
      </c>
    </row>
    <row r="35" spans="1:1" ht="16">
      <c r="A35" s="3" t="s">
        <v>52</v>
      </c>
    </row>
    <row r="36" spans="1:1" ht="16">
      <c r="A36" s="2" t="s">
        <v>53</v>
      </c>
    </row>
    <row r="37" spans="1:1" ht="16">
      <c r="A37" s="2" t="s">
        <v>54</v>
      </c>
    </row>
    <row r="38" spans="1:1" ht="16">
      <c r="A38" s="5" t="s">
        <v>55</v>
      </c>
    </row>
    <row r="39" spans="1:1" ht="16">
      <c r="A39" s="5" t="s">
        <v>56</v>
      </c>
    </row>
    <row r="40" spans="1:1" ht="16">
      <c r="A40" s="5" t="s">
        <v>57</v>
      </c>
    </row>
    <row r="41" spans="1:1" ht="16">
      <c r="A41" s="5" t="s">
        <v>58</v>
      </c>
    </row>
    <row r="42" spans="1:1" ht="16">
      <c r="A42" s="5" t="s">
        <v>59</v>
      </c>
    </row>
    <row r="43" spans="1:1" ht="16">
      <c r="A43" s="5" t="s">
        <v>60</v>
      </c>
    </row>
    <row r="44" spans="1:1" ht="16">
      <c r="A44" s="5" t="s">
        <v>61</v>
      </c>
    </row>
    <row r="45" spans="1:1" ht="16">
      <c r="A45" s="5" t="s">
        <v>62</v>
      </c>
    </row>
    <row r="46" spans="1:1" ht="16">
      <c r="A46" s="5" t="s">
        <v>63</v>
      </c>
    </row>
    <row r="47" spans="1:1" ht="16">
      <c r="A47" s="5" t="s">
        <v>64</v>
      </c>
    </row>
    <row r="48" spans="1:1" ht="16">
      <c r="A48" s="5" t="s">
        <v>65</v>
      </c>
    </row>
    <row r="50" spans="1:1" ht="16">
      <c r="A50" s="2" t="s">
        <v>66</v>
      </c>
    </row>
    <row r="51" spans="1:1" ht="16">
      <c r="A51" s="5" t="s">
        <v>67</v>
      </c>
    </row>
    <row r="52" spans="1:1" ht="16">
      <c r="A52" s="5" t="s">
        <v>68</v>
      </c>
    </row>
    <row r="53" spans="1:1" ht="16">
      <c r="A53" s="5" t="s">
        <v>69</v>
      </c>
    </row>
    <row r="54" spans="1:1" ht="16">
      <c r="A54" s="5" t="s">
        <v>70</v>
      </c>
    </row>
    <row r="55" spans="1:1" ht="16">
      <c r="A55" s="5" t="s">
        <v>71</v>
      </c>
    </row>
    <row r="56" spans="1:1" ht="16">
      <c r="A56" s="5" t="s">
        <v>72</v>
      </c>
    </row>
    <row r="57" spans="1:1" ht="16">
      <c r="A57" s="5" t="s">
        <v>73</v>
      </c>
    </row>
    <row r="58" spans="1:1" ht="16">
      <c r="A58" s="5" t="s">
        <v>74</v>
      </c>
    </row>
    <row r="59" spans="1:1" ht="16">
      <c r="A59" s="5" t="s">
        <v>75</v>
      </c>
    </row>
    <row r="60" spans="1:1" ht="16">
      <c r="A60" s="5" t="s">
        <v>76</v>
      </c>
    </row>
    <row r="61" spans="1:1" ht="16">
      <c r="A61" s="5" t="s">
        <v>65</v>
      </c>
    </row>
    <row r="63" spans="1:1" ht="16">
      <c r="A63" s="3" t="s">
        <v>77</v>
      </c>
    </row>
    <row r="64" spans="1:1" ht="16">
      <c r="A64" s="3" t="s">
        <v>78</v>
      </c>
    </row>
    <row r="65" spans="1:1" ht="16">
      <c r="A65" s="2" t="s">
        <v>79</v>
      </c>
    </row>
    <row r="67" spans="1:1" ht="16">
      <c r="A67" s="3" t="s">
        <v>80</v>
      </c>
    </row>
    <row r="68" spans="1:1" ht="16">
      <c r="A68" s="2" t="s">
        <v>81</v>
      </c>
    </row>
    <row r="69" spans="1:1" ht="16">
      <c r="A69" s="3" t="s">
        <v>82</v>
      </c>
    </row>
    <row r="70" spans="1:1" ht="16">
      <c r="A70" s="3" t="s">
        <v>83</v>
      </c>
    </row>
    <row r="71" spans="1:1" ht="16">
      <c r="A71" s="2" t="s">
        <v>84</v>
      </c>
    </row>
    <row r="73" spans="1:1" ht="16">
      <c r="A73" s="3" t="s">
        <v>85</v>
      </c>
    </row>
    <row r="74" spans="1:1" ht="16">
      <c r="A74" s="4" t="s">
        <v>86</v>
      </c>
    </row>
    <row r="76" spans="1:1" ht="16">
      <c r="A76" s="3" t="s">
        <v>87</v>
      </c>
    </row>
    <row r="77" spans="1:1" ht="16">
      <c r="A77" s="2" t="s">
        <v>88</v>
      </c>
    </row>
    <row r="78" spans="1:1" ht="16">
      <c r="A78" s="6" t="s">
        <v>89</v>
      </c>
    </row>
    <row r="79" spans="1:1" ht="16">
      <c r="A79" s="5" t="s">
        <v>90</v>
      </c>
    </row>
    <row r="81" spans="1:1" ht="16">
      <c r="A81" s="3" t="s">
        <v>91</v>
      </c>
    </row>
    <row r="82" spans="1:1" ht="16">
      <c r="A82" s="2" t="s">
        <v>92</v>
      </c>
    </row>
    <row r="83" spans="1:1" ht="16">
      <c r="A83" s="6" t="s">
        <v>93</v>
      </c>
    </row>
    <row r="84" spans="1:1" ht="16">
      <c r="A84" s="5" t="s">
        <v>90</v>
      </c>
    </row>
    <row r="86" spans="1:1" ht="16">
      <c r="A86" s="3" t="s">
        <v>94</v>
      </c>
    </row>
    <row r="87" spans="1:1" ht="16">
      <c r="A87" s="2" t="s">
        <v>95</v>
      </c>
    </row>
    <row r="88" spans="1:1" ht="16">
      <c r="A88" s="3" t="s">
        <v>96</v>
      </c>
    </row>
    <row r="89" spans="1:1" ht="16">
      <c r="A89" s="4" t="s">
        <v>97</v>
      </c>
    </row>
    <row r="90" spans="1:1" ht="16">
      <c r="A90" s="3" t="s">
        <v>98</v>
      </c>
    </row>
    <row r="91" spans="1:1" ht="16">
      <c r="A91" s="4" t="s">
        <v>99</v>
      </c>
    </row>
    <row r="92" spans="1:1" ht="16">
      <c r="A92" s="3" t="s">
        <v>100</v>
      </c>
    </row>
    <row r="93" spans="1:1" ht="16">
      <c r="A93" s="4" t="s">
        <v>101</v>
      </c>
    </row>
    <row r="94" spans="1:1" ht="16">
      <c r="A94" s="3" t="s">
        <v>102</v>
      </c>
    </row>
    <row r="95" spans="1:1" ht="16">
      <c r="A95" s="4" t="s">
        <v>103</v>
      </c>
    </row>
    <row r="96" spans="1:1" ht="16">
      <c r="A96" s="6" t="s">
        <v>104</v>
      </c>
    </row>
    <row r="97" spans="1:1" ht="16">
      <c r="A97" s="3" t="s">
        <v>105</v>
      </c>
    </row>
    <row r="98" spans="1:1" ht="16">
      <c r="A98" s="3" t="s">
        <v>106</v>
      </c>
    </row>
    <row r="99" spans="1:1" ht="16">
      <c r="A99" s="3" t="s">
        <v>107</v>
      </c>
    </row>
    <row r="100" spans="1:1" ht="16">
      <c r="A100" s="4" t="s">
        <v>108</v>
      </c>
    </row>
    <row r="101" spans="1:1" ht="16">
      <c r="A101" s="4" t="s">
        <v>109</v>
      </c>
    </row>
    <row r="102" spans="1:1" ht="16">
      <c r="A102" s="4" t="s">
        <v>110</v>
      </c>
    </row>
    <row r="103" spans="1:1" ht="16">
      <c r="A103" s="4" t="s">
        <v>111</v>
      </c>
    </row>
    <row r="104" spans="1:1" ht="16">
      <c r="A104" s="4" t="s">
        <v>112</v>
      </c>
    </row>
    <row r="105" spans="1:1" ht="16">
      <c r="A105" s="3" t="s">
        <v>113</v>
      </c>
    </row>
    <row r="106" spans="1:1" ht="16">
      <c r="A106" s="3" t="s">
        <v>114</v>
      </c>
    </row>
    <row r="107" spans="1:1" ht="16">
      <c r="A107" s="3" t="s">
        <v>115</v>
      </c>
    </row>
    <row r="108" spans="1:1" ht="16">
      <c r="A108" s="4" t="s">
        <v>116</v>
      </c>
    </row>
    <row r="109" spans="1:1" ht="16">
      <c r="A109" s="7" t="s">
        <v>117</v>
      </c>
    </row>
    <row r="110" spans="1:1" ht="16">
      <c r="A110" s="5" t="s">
        <v>90</v>
      </c>
    </row>
    <row r="111" spans="1:1" ht="16">
      <c r="A111" s="3" t="s">
        <v>118</v>
      </c>
    </row>
    <row r="112" spans="1:1" ht="16">
      <c r="A112" s="6" t="s">
        <v>119</v>
      </c>
    </row>
    <row r="113" spans="1:1" ht="16">
      <c r="A113" s="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494E-EC55-EF44-970C-7778AE328B1C}">
  <dimension ref="A1:E45"/>
  <sheetViews>
    <sheetView topLeftCell="A11" zoomScale="99" workbookViewId="0">
      <selection activeCell="C12" sqref="C12"/>
    </sheetView>
  </sheetViews>
  <sheetFormatPr baseColWidth="10" defaultRowHeight="14"/>
  <cols>
    <col min="1" max="1" width="19" bestFit="1" customWidth="1"/>
    <col min="2" max="5" width="17.1640625" customWidth="1"/>
  </cols>
  <sheetData>
    <row r="1" spans="1:5" ht="16">
      <c r="A1" s="2" t="s">
        <v>120</v>
      </c>
      <c r="B1" s="8" t="s">
        <v>121</v>
      </c>
    </row>
    <row r="2" spans="1:5" ht="16">
      <c r="A2" s="4" t="s">
        <v>122</v>
      </c>
      <c r="B2" s="8">
        <v>8551762</v>
      </c>
    </row>
    <row r="4" spans="1:5" ht="16">
      <c r="A4" s="4" t="s">
        <v>123</v>
      </c>
      <c r="B4">
        <v>2.96</v>
      </c>
    </row>
    <row r="8" spans="1:5">
      <c r="B8" s="9" t="s">
        <v>164</v>
      </c>
      <c r="C8" s="9" t="s">
        <v>160</v>
      </c>
      <c r="D8" s="9" t="s">
        <v>162</v>
      </c>
      <c r="E8" s="9" t="s">
        <v>161</v>
      </c>
    </row>
    <row r="9" spans="1:5">
      <c r="B9" t="s">
        <v>124</v>
      </c>
      <c r="C9">
        <v>2.3E-2</v>
      </c>
      <c r="D9">
        <v>332</v>
      </c>
      <c r="E9">
        <v>15.58544</v>
      </c>
    </row>
    <row r="10" spans="1:5">
      <c r="B10" t="s">
        <v>125</v>
      </c>
      <c r="C10">
        <v>0.312</v>
      </c>
      <c r="D10">
        <v>247.4</v>
      </c>
      <c r="E10">
        <v>15.041069999999999</v>
      </c>
    </row>
    <row r="11" spans="1:5">
      <c r="B11" t="s">
        <v>126</v>
      </c>
      <c r="C11">
        <v>9.5000000000000001E-2</v>
      </c>
      <c r="D11">
        <v>149</v>
      </c>
      <c r="E11">
        <v>30.082139999999999</v>
      </c>
    </row>
    <row r="12" spans="1:5">
      <c r="B12" t="s">
        <v>127</v>
      </c>
      <c r="C12">
        <v>0.34100000000000003</v>
      </c>
      <c r="D12">
        <v>127.7</v>
      </c>
      <c r="E12">
        <v>29.528479999999998</v>
      </c>
    </row>
    <row r="13" spans="1:5">
      <c r="B13" t="s">
        <v>128</v>
      </c>
      <c r="C13">
        <v>1.6E-2</v>
      </c>
      <c r="D13">
        <v>282.3</v>
      </c>
      <c r="E13">
        <v>14.496689999999999</v>
      </c>
    </row>
    <row r="14" spans="1:5">
      <c r="B14" t="s">
        <v>129</v>
      </c>
      <c r="C14">
        <v>2.4409999999999998</v>
      </c>
      <c r="D14">
        <v>114.1</v>
      </c>
      <c r="E14">
        <v>28.984100000000002</v>
      </c>
    </row>
    <row r="15" spans="1:5">
      <c r="B15" t="s">
        <v>130</v>
      </c>
      <c r="C15">
        <v>2.3E-2</v>
      </c>
      <c r="D15">
        <v>174.2</v>
      </c>
      <c r="E15">
        <v>43.47616</v>
      </c>
    </row>
    <row r="16" spans="1:5">
      <c r="B16" t="s">
        <v>131</v>
      </c>
      <c r="C16">
        <v>0.19700000000000001</v>
      </c>
      <c r="D16">
        <v>147.4</v>
      </c>
      <c r="E16">
        <v>57.968209999999999</v>
      </c>
    </row>
    <row r="17" spans="2:5">
      <c r="B17" t="s">
        <v>132</v>
      </c>
      <c r="C17">
        <v>0.108</v>
      </c>
      <c r="D17">
        <v>60</v>
      </c>
      <c r="E17">
        <v>86.952309999999997</v>
      </c>
    </row>
    <row r="18" spans="2:5">
      <c r="B18" t="s">
        <v>133</v>
      </c>
      <c r="C18">
        <v>0.02</v>
      </c>
      <c r="D18">
        <v>68.599999999999994</v>
      </c>
      <c r="E18">
        <v>115.93640000000001</v>
      </c>
    </row>
    <row r="19" spans="2:5">
      <c r="B19" t="s">
        <v>134</v>
      </c>
      <c r="C19">
        <v>0.47199999999999998</v>
      </c>
      <c r="D19">
        <v>99.2</v>
      </c>
      <c r="E19">
        <v>28.439730000000001</v>
      </c>
    </row>
    <row r="20" spans="2:5">
      <c r="B20" t="s">
        <v>135</v>
      </c>
      <c r="C20">
        <v>4.5999999999999999E-2</v>
      </c>
      <c r="D20">
        <v>122.4</v>
      </c>
      <c r="E20">
        <v>27.895350000000001</v>
      </c>
    </row>
    <row r="21" spans="2:5">
      <c r="B21" t="s">
        <v>136</v>
      </c>
      <c r="C21">
        <v>0.223</v>
      </c>
      <c r="D21">
        <v>226.2</v>
      </c>
      <c r="E21">
        <v>13.94304</v>
      </c>
    </row>
    <row r="22" spans="2:5">
      <c r="B22" t="s">
        <v>137</v>
      </c>
      <c r="C22">
        <v>1.2999999999999999E-2</v>
      </c>
      <c r="D22">
        <v>215.5</v>
      </c>
      <c r="E22">
        <v>16.139099999999999</v>
      </c>
    </row>
    <row r="23" spans="2:5">
      <c r="B23" t="s">
        <v>138</v>
      </c>
      <c r="C23">
        <v>0.112</v>
      </c>
      <c r="D23">
        <v>246.1</v>
      </c>
      <c r="E23">
        <v>14.958930000000001</v>
      </c>
    </row>
    <row r="24" spans="2:5">
      <c r="B24" t="s">
        <v>139</v>
      </c>
      <c r="C24">
        <v>0.03</v>
      </c>
      <c r="D24">
        <v>236.5</v>
      </c>
      <c r="E24">
        <v>13.39866</v>
      </c>
    </row>
    <row r="25" spans="2:5">
      <c r="B25" t="s">
        <v>140</v>
      </c>
      <c r="C25">
        <v>1.6E-2</v>
      </c>
      <c r="D25">
        <v>199.2</v>
      </c>
      <c r="E25">
        <v>12.854290000000001</v>
      </c>
    </row>
    <row r="26" spans="2:5">
      <c r="B26" t="s">
        <v>141</v>
      </c>
      <c r="C26">
        <v>7.0000000000000001E-3</v>
      </c>
      <c r="D26">
        <v>258.3</v>
      </c>
      <c r="E26">
        <v>30.041070000000001</v>
      </c>
    </row>
    <row r="27" spans="2:5">
      <c r="B27" t="s">
        <v>142</v>
      </c>
      <c r="C27">
        <v>8.5000000000000006E-2</v>
      </c>
      <c r="D27">
        <v>191.4</v>
      </c>
      <c r="E27">
        <v>15</v>
      </c>
    </row>
    <row r="28" spans="2:5">
      <c r="B28" t="s">
        <v>143</v>
      </c>
      <c r="C28">
        <v>0.32800000000000001</v>
      </c>
      <c r="D28">
        <v>148</v>
      </c>
      <c r="E28">
        <v>30</v>
      </c>
    </row>
    <row r="29" spans="2:5">
      <c r="B29" t="s">
        <v>144</v>
      </c>
      <c r="C29">
        <v>7.0000000000000001E-3</v>
      </c>
      <c r="D29">
        <v>133.1</v>
      </c>
      <c r="E29">
        <v>60</v>
      </c>
    </row>
    <row r="30" spans="2:5">
      <c r="B30" t="s">
        <v>145</v>
      </c>
      <c r="C30">
        <v>3.0000000000000001E-3</v>
      </c>
      <c r="D30">
        <v>132</v>
      </c>
      <c r="E30">
        <v>90</v>
      </c>
    </row>
    <row r="31" spans="2:5">
      <c r="B31" t="s">
        <v>146</v>
      </c>
      <c r="C31">
        <v>3.3000000000000002E-2</v>
      </c>
      <c r="D31">
        <v>155.1</v>
      </c>
      <c r="E31">
        <v>29.958929999999999</v>
      </c>
    </row>
    <row r="32" spans="2:5">
      <c r="B32" t="s">
        <v>163</v>
      </c>
      <c r="C32">
        <v>6.2E-2</v>
      </c>
      <c r="D32">
        <v>118.9</v>
      </c>
      <c r="E32">
        <v>29.455629999999999</v>
      </c>
    </row>
    <row r="33" spans="2:5">
      <c r="B33" t="s">
        <v>147</v>
      </c>
      <c r="C33">
        <v>0.10199999999999999</v>
      </c>
      <c r="D33">
        <v>228.3</v>
      </c>
      <c r="E33">
        <v>27.968209999999999</v>
      </c>
    </row>
    <row r="34" spans="2:5">
      <c r="B34" t="s">
        <v>148</v>
      </c>
      <c r="C34">
        <v>0.121</v>
      </c>
      <c r="D34">
        <v>91.2</v>
      </c>
      <c r="E34">
        <v>28.51258</v>
      </c>
    </row>
    <row r="35" spans="2:5">
      <c r="B35" t="s">
        <v>149</v>
      </c>
      <c r="C35">
        <v>0.02</v>
      </c>
      <c r="D35">
        <v>239.7</v>
      </c>
      <c r="E35">
        <v>13.47151</v>
      </c>
    </row>
    <row r="36" spans="2:5">
      <c r="B36" t="s">
        <v>150</v>
      </c>
      <c r="C36">
        <v>5.1999999999999998E-2</v>
      </c>
      <c r="D36">
        <v>237.8</v>
      </c>
      <c r="E36">
        <v>44.025170000000003</v>
      </c>
    </row>
    <row r="37" spans="2:5">
      <c r="B37" t="s">
        <v>151</v>
      </c>
      <c r="C37">
        <v>6.2E-2</v>
      </c>
      <c r="D37">
        <v>197.5</v>
      </c>
      <c r="E37">
        <v>42.927140000000001</v>
      </c>
    </row>
    <row r="38" spans="2:5">
      <c r="B38" t="s">
        <v>152</v>
      </c>
      <c r="C38">
        <v>8.8999999999999996E-2</v>
      </c>
      <c r="D38">
        <v>127.1</v>
      </c>
      <c r="E38">
        <v>57.423830000000002</v>
      </c>
    </row>
    <row r="39" spans="2:5">
      <c r="B39" t="s">
        <v>153</v>
      </c>
      <c r="C39">
        <v>5.8999999999999997E-2</v>
      </c>
      <c r="D39">
        <v>189.7</v>
      </c>
      <c r="E39">
        <v>58.984099999999998</v>
      </c>
    </row>
    <row r="40" spans="2:5">
      <c r="B40" t="s">
        <v>154</v>
      </c>
      <c r="C40">
        <v>7.0000000000000001E-3</v>
      </c>
      <c r="D40">
        <v>322.8</v>
      </c>
      <c r="E40">
        <v>31.015899999999998</v>
      </c>
    </row>
    <row r="41" spans="2:5">
      <c r="B41" t="s">
        <v>155</v>
      </c>
      <c r="C41">
        <v>0</v>
      </c>
      <c r="D41">
        <v>0</v>
      </c>
      <c r="E41">
        <v>1.098033</v>
      </c>
    </row>
    <row r="42" spans="2:5">
      <c r="B42" t="s">
        <v>156</v>
      </c>
      <c r="C42">
        <v>0</v>
      </c>
      <c r="D42">
        <v>0</v>
      </c>
      <c r="E42">
        <v>1.0158959999999999</v>
      </c>
    </row>
    <row r="43" spans="2:5">
      <c r="B43" t="s">
        <v>157</v>
      </c>
      <c r="C43">
        <v>0</v>
      </c>
      <c r="D43">
        <v>0</v>
      </c>
      <c r="E43">
        <v>0.54437469999999999</v>
      </c>
    </row>
    <row r="44" spans="2:5">
      <c r="B44" t="s">
        <v>158</v>
      </c>
      <c r="C44">
        <v>0.44</v>
      </c>
      <c r="D44">
        <v>144.5</v>
      </c>
      <c r="E44">
        <v>4.1068599999999997E-2</v>
      </c>
    </row>
    <row r="45" spans="2:5">
      <c r="B45" t="s">
        <v>159</v>
      </c>
      <c r="C45">
        <v>0.13500000000000001</v>
      </c>
      <c r="D45">
        <v>31.3</v>
      </c>
      <c r="E45">
        <v>8.2137299999999996E-2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DBC2-EC5F-1449-A7EA-AFBBCE9B3A4D}">
  <dimension ref="A10:JU51"/>
  <sheetViews>
    <sheetView topLeftCell="A6" zoomScale="68" workbookViewId="0">
      <selection activeCell="B52" sqref="B52"/>
    </sheetView>
  </sheetViews>
  <sheetFormatPr baseColWidth="10" defaultRowHeight="14"/>
  <cols>
    <col min="1" max="1" width="9.5" customWidth="1"/>
    <col min="2" max="281" width="10.83203125" customWidth="1"/>
  </cols>
  <sheetData>
    <row r="10" spans="1:281" s="11" customFormat="1">
      <c r="B10" s="11">
        <v>1</v>
      </c>
      <c r="C10" s="11">
        <v>2</v>
      </c>
      <c r="D10" s="11">
        <v>3</v>
      </c>
      <c r="E10" s="11">
        <v>4</v>
      </c>
      <c r="F10" s="11">
        <f>E10+1</f>
        <v>5</v>
      </c>
      <c r="G10" s="11">
        <f t="shared" ref="G10:BR10" si="0">F10+1</f>
        <v>6</v>
      </c>
      <c r="H10" s="11">
        <f t="shared" si="0"/>
        <v>7</v>
      </c>
      <c r="I10" s="11">
        <f t="shared" si="0"/>
        <v>8</v>
      </c>
      <c r="J10" s="11">
        <f t="shared" si="0"/>
        <v>9</v>
      </c>
      <c r="K10" s="11">
        <f t="shared" si="0"/>
        <v>10</v>
      </c>
      <c r="L10" s="11">
        <f t="shared" si="0"/>
        <v>11</v>
      </c>
      <c r="M10" s="11">
        <f t="shared" si="0"/>
        <v>12</v>
      </c>
      <c r="N10" s="11">
        <f t="shared" si="0"/>
        <v>13</v>
      </c>
      <c r="O10" s="11">
        <f t="shared" si="0"/>
        <v>14</v>
      </c>
      <c r="P10" s="11">
        <f t="shared" si="0"/>
        <v>15</v>
      </c>
      <c r="Q10" s="11">
        <f t="shared" si="0"/>
        <v>16</v>
      </c>
      <c r="R10" s="11">
        <f t="shared" si="0"/>
        <v>17</v>
      </c>
      <c r="S10" s="11">
        <f t="shared" si="0"/>
        <v>18</v>
      </c>
      <c r="T10" s="11">
        <f t="shared" si="0"/>
        <v>19</v>
      </c>
      <c r="U10" s="11">
        <f t="shared" si="0"/>
        <v>20</v>
      </c>
      <c r="V10" s="11">
        <f t="shared" si="0"/>
        <v>21</v>
      </c>
      <c r="W10" s="11">
        <f t="shared" si="0"/>
        <v>22</v>
      </c>
      <c r="X10" s="11">
        <f t="shared" si="0"/>
        <v>23</v>
      </c>
      <c r="Y10" s="11">
        <f t="shared" si="0"/>
        <v>24</v>
      </c>
      <c r="Z10" s="11">
        <f t="shared" si="0"/>
        <v>25</v>
      </c>
      <c r="AA10" s="11">
        <f t="shared" si="0"/>
        <v>26</v>
      </c>
      <c r="AB10" s="11">
        <f t="shared" si="0"/>
        <v>27</v>
      </c>
      <c r="AC10" s="11">
        <f t="shared" si="0"/>
        <v>28</v>
      </c>
      <c r="AD10" s="11">
        <f t="shared" si="0"/>
        <v>29</v>
      </c>
      <c r="AE10" s="11">
        <f t="shared" si="0"/>
        <v>30</v>
      </c>
      <c r="AF10" s="11">
        <f t="shared" si="0"/>
        <v>31</v>
      </c>
      <c r="AG10" s="11">
        <f t="shared" si="0"/>
        <v>32</v>
      </c>
      <c r="AH10" s="11">
        <f t="shared" si="0"/>
        <v>33</v>
      </c>
      <c r="AI10" s="11">
        <f t="shared" si="0"/>
        <v>34</v>
      </c>
      <c r="AJ10" s="11">
        <f t="shared" si="0"/>
        <v>35</v>
      </c>
      <c r="AK10" s="11">
        <f t="shared" si="0"/>
        <v>36</v>
      </c>
      <c r="AL10" s="11">
        <f t="shared" si="0"/>
        <v>37</v>
      </c>
      <c r="AM10" s="11">
        <f t="shared" si="0"/>
        <v>38</v>
      </c>
      <c r="AN10" s="11">
        <f t="shared" si="0"/>
        <v>39</v>
      </c>
      <c r="AO10" s="11">
        <f t="shared" si="0"/>
        <v>40</v>
      </c>
      <c r="AP10" s="11">
        <f t="shared" si="0"/>
        <v>41</v>
      </c>
      <c r="AQ10" s="11">
        <f t="shared" si="0"/>
        <v>42</v>
      </c>
      <c r="AR10" s="11">
        <f t="shared" si="0"/>
        <v>43</v>
      </c>
      <c r="AS10" s="11">
        <f t="shared" si="0"/>
        <v>44</v>
      </c>
      <c r="AT10" s="11">
        <f t="shared" si="0"/>
        <v>45</v>
      </c>
      <c r="AU10" s="11">
        <f t="shared" si="0"/>
        <v>46</v>
      </c>
      <c r="AV10" s="11">
        <f t="shared" si="0"/>
        <v>47</v>
      </c>
      <c r="AW10" s="11">
        <f t="shared" si="0"/>
        <v>48</v>
      </c>
      <c r="AX10" s="11">
        <f t="shared" si="0"/>
        <v>49</v>
      </c>
      <c r="AY10" s="11">
        <f t="shared" si="0"/>
        <v>50</v>
      </c>
      <c r="AZ10" s="11">
        <f t="shared" si="0"/>
        <v>51</v>
      </c>
      <c r="BA10" s="11">
        <f t="shared" si="0"/>
        <v>52</v>
      </c>
      <c r="BB10" s="11">
        <f t="shared" si="0"/>
        <v>53</v>
      </c>
      <c r="BC10" s="11">
        <f t="shared" si="0"/>
        <v>54</v>
      </c>
      <c r="BD10" s="11">
        <f t="shared" si="0"/>
        <v>55</v>
      </c>
      <c r="BE10" s="11">
        <f t="shared" si="0"/>
        <v>56</v>
      </c>
      <c r="BF10" s="11">
        <f t="shared" si="0"/>
        <v>57</v>
      </c>
      <c r="BG10" s="11">
        <f t="shared" si="0"/>
        <v>58</v>
      </c>
      <c r="BH10" s="11">
        <f t="shared" si="0"/>
        <v>59</v>
      </c>
      <c r="BI10" s="11">
        <f t="shared" si="0"/>
        <v>60</v>
      </c>
      <c r="BJ10" s="11">
        <f t="shared" si="0"/>
        <v>61</v>
      </c>
      <c r="BK10" s="11">
        <f t="shared" si="0"/>
        <v>62</v>
      </c>
      <c r="BL10" s="11">
        <f t="shared" si="0"/>
        <v>63</v>
      </c>
      <c r="BM10" s="11">
        <f t="shared" si="0"/>
        <v>64</v>
      </c>
      <c r="BN10" s="11">
        <f t="shared" si="0"/>
        <v>65</v>
      </c>
      <c r="BO10" s="11">
        <f t="shared" si="0"/>
        <v>66</v>
      </c>
      <c r="BP10" s="11">
        <f t="shared" si="0"/>
        <v>67</v>
      </c>
      <c r="BQ10" s="11">
        <f t="shared" si="0"/>
        <v>68</v>
      </c>
      <c r="BR10" s="11">
        <f t="shared" si="0"/>
        <v>69</v>
      </c>
      <c r="BS10" s="11">
        <f t="shared" ref="BS10:ED10" si="1">BR10+1</f>
        <v>70</v>
      </c>
      <c r="BT10" s="11">
        <f t="shared" si="1"/>
        <v>71</v>
      </c>
      <c r="BU10" s="11">
        <f t="shared" si="1"/>
        <v>72</v>
      </c>
      <c r="BV10" s="11">
        <f t="shared" si="1"/>
        <v>73</v>
      </c>
      <c r="BW10" s="11">
        <f t="shared" si="1"/>
        <v>74</v>
      </c>
      <c r="BX10" s="11">
        <f t="shared" si="1"/>
        <v>75</v>
      </c>
      <c r="BY10" s="11">
        <f t="shared" si="1"/>
        <v>76</v>
      </c>
      <c r="BZ10" s="11">
        <f t="shared" si="1"/>
        <v>77</v>
      </c>
      <c r="CA10" s="11">
        <f t="shared" si="1"/>
        <v>78</v>
      </c>
      <c r="CB10" s="11">
        <f t="shared" si="1"/>
        <v>79</v>
      </c>
      <c r="CC10" s="11">
        <f t="shared" si="1"/>
        <v>80</v>
      </c>
      <c r="CD10" s="11">
        <f t="shared" si="1"/>
        <v>81</v>
      </c>
      <c r="CE10" s="11">
        <f t="shared" si="1"/>
        <v>82</v>
      </c>
      <c r="CF10" s="11">
        <f t="shared" si="1"/>
        <v>83</v>
      </c>
      <c r="CG10" s="11">
        <f t="shared" si="1"/>
        <v>84</v>
      </c>
      <c r="CH10" s="11">
        <f t="shared" si="1"/>
        <v>85</v>
      </c>
      <c r="CI10" s="11">
        <f t="shared" si="1"/>
        <v>86</v>
      </c>
      <c r="CJ10" s="11">
        <f t="shared" si="1"/>
        <v>87</v>
      </c>
      <c r="CK10" s="11">
        <f t="shared" si="1"/>
        <v>88</v>
      </c>
      <c r="CL10" s="11">
        <f t="shared" si="1"/>
        <v>89</v>
      </c>
      <c r="CM10" s="11">
        <f t="shared" si="1"/>
        <v>90</v>
      </c>
      <c r="CN10" s="11">
        <f t="shared" si="1"/>
        <v>91</v>
      </c>
      <c r="CO10" s="11">
        <f t="shared" si="1"/>
        <v>92</v>
      </c>
      <c r="CP10" s="11">
        <f t="shared" si="1"/>
        <v>93</v>
      </c>
      <c r="CQ10" s="11">
        <f t="shared" si="1"/>
        <v>94</v>
      </c>
      <c r="CR10" s="11">
        <f t="shared" si="1"/>
        <v>95</v>
      </c>
      <c r="CS10" s="11">
        <f t="shared" si="1"/>
        <v>96</v>
      </c>
      <c r="CT10" s="11">
        <f t="shared" si="1"/>
        <v>97</v>
      </c>
      <c r="CU10" s="11">
        <f t="shared" si="1"/>
        <v>98</v>
      </c>
      <c r="CV10" s="11">
        <f t="shared" si="1"/>
        <v>99</v>
      </c>
      <c r="CW10" s="11">
        <f t="shared" si="1"/>
        <v>100</v>
      </c>
      <c r="CX10" s="11">
        <f t="shared" si="1"/>
        <v>101</v>
      </c>
      <c r="CY10" s="11">
        <f t="shared" si="1"/>
        <v>102</v>
      </c>
      <c r="CZ10" s="11">
        <f t="shared" si="1"/>
        <v>103</v>
      </c>
      <c r="DA10" s="11">
        <f t="shared" si="1"/>
        <v>104</v>
      </c>
      <c r="DB10" s="11">
        <f t="shared" si="1"/>
        <v>105</v>
      </c>
      <c r="DC10" s="11">
        <f t="shared" si="1"/>
        <v>106</v>
      </c>
      <c r="DD10" s="11">
        <f t="shared" si="1"/>
        <v>107</v>
      </c>
      <c r="DE10" s="11">
        <f t="shared" si="1"/>
        <v>108</v>
      </c>
      <c r="DF10" s="11">
        <f t="shared" si="1"/>
        <v>109</v>
      </c>
      <c r="DG10" s="11">
        <f t="shared" si="1"/>
        <v>110</v>
      </c>
      <c r="DH10" s="11">
        <f t="shared" si="1"/>
        <v>111</v>
      </c>
      <c r="DI10" s="11">
        <f t="shared" si="1"/>
        <v>112</v>
      </c>
      <c r="DJ10" s="11">
        <f t="shared" si="1"/>
        <v>113</v>
      </c>
      <c r="DK10" s="11">
        <f t="shared" si="1"/>
        <v>114</v>
      </c>
      <c r="DL10" s="11">
        <f t="shared" si="1"/>
        <v>115</v>
      </c>
      <c r="DM10" s="11">
        <f t="shared" si="1"/>
        <v>116</v>
      </c>
      <c r="DN10" s="11">
        <f t="shared" si="1"/>
        <v>117</v>
      </c>
      <c r="DO10" s="11">
        <f t="shared" si="1"/>
        <v>118</v>
      </c>
      <c r="DP10" s="11">
        <f t="shared" si="1"/>
        <v>119</v>
      </c>
      <c r="DQ10" s="11">
        <f t="shared" si="1"/>
        <v>120</v>
      </c>
      <c r="DR10" s="11">
        <f t="shared" si="1"/>
        <v>121</v>
      </c>
      <c r="DS10" s="11">
        <f t="shared" si="1"/>
        <v>122</v>
      </c>
      <c r="DT10" s="11">
        <f t="shared" si="1"/>
        <v>123</v>
      </c>
      <c r="DU10" s="11">
        <f t="shared" si="1"/>
        <v>124</v>
      </c>
      <c r="DV10" s="11">
        <f t="shared" si="1"/>
        <v>125</v>
      </c>
      <c r="DW10" s="11">
        <f t="shared" si="1"/>
        <v>126</v>
      </c>
      <c r="DX10" s="11">
        <f t="shared" si="1"/>
        <v>127</v>
      </c>
      <c r="DY10" s="11">
        <f t="shared" si="1"/>
        <v>128</v>
      </c>
      <c r="DZ10" s="11">
        <f t="shared" si="1"/>
        <v>129</v>
      </c>
      <c r="EA10" s="11">
        <f t="shared" si="1"/>
        <v>130</v>
      </c>
      <c r="EB10" s="11">
        <f t="shared" si="1"/>
        <v>131</v>
      </c>
      <c r="EC10" s="11">
        <f t="shared" si="1"/>
        <v>132</v>
      </c>
      <c r="ED10" s="11">
        <f t="shared" si="1"/>
        <v>133</v>
      </c>
      <c r="EE10" s="11">
        <f t="shared" ref="EE10:GP10" si="2">ED10+1</f>
        <v>134</v>
      </c>
      <c r="EF10" s="11">
        <f t="shared" si="2"/>
        <v>135</v>
      </c>
      <c r="EG10" s="11">
        <f t="shared" si="2"/>
        <v>136</v>
      </c>
      <c r="EH10" s="11">
        <f t="shared" si="2"/>
        <v>137</v>
      </c>
      <c r="EI10" s="11">
        <f t="shared" si="2"/>
        <v>138</v>
      </c>
      <c r="EJ10" s="11">
        <f t="shared" si="2"/>
        <v>139</v>
      </c>
      <c r="EK10" s="11">
        <f t="shared" si="2"/>
        <v>140</v>
      </c>
      <c r="EL10" s="11">
        <f t="shared" si="2"/>
        <v>141</v>
      </c>
      <c r="EM10" s="11">
        <f t="shared" si="2"/>
        <v>142</v>
      </c>
      <c r="EN10" s="11">
        <f t="shared" si="2"/>
        <v>143</v>
      </c>
      <c r="EO10" s="11">
        <f t="shared" si="2"/>
        <v>144</v>
      </c>
      <c r="EP10" s="11">
        <f t="shared" si="2"/>
        <v>145</v>
      </c>
      <c r="EQ10" s="11">
        <f t="shared" si="2"/>
        <v>146</v>
      </c>
      <c r="ER10" s="11">
        <f t="shared" si="2"/>
        <v>147</v>
      </c>
      <c r="ES10" s="11">
        <f t="shared" si="2"/>
        <v>148</v>
      </c>
      <c r="ET10" s="11">
        <f t="shared" si="2"/>
        <v>149</v>
      </c>
      <c r="EU10" s="11">
        <f t="shared" si="2"/>
        <v>150</v>
      </c>
      <c r="EV10" s="11">
        <f t="shared" si="2"/>
        <v>151</v>
      </c>
      <c r="EW10" s="11">
        <f t="shared" si="2"/>
        <v>152</v>
      </c>
      <c r="EX10" s="11">
        <f t="shared" si="2"/>
        <v>153</v>
      </c>
      <c r="EY10" s="11">
        <f t="shared" si="2"/>
        <v>154</v>
      </c>
      <c r="EZ10" s="11">
        <f t="shared" si="2"/>
        <v>155</v>
      </c>
      <c r="FA10" s="11">
        <f t="shared" si="2"/>
        <v>156</v>
      </c>
      <c r="FB10" s="11">
        <f t="shared" si="2"/>
        <v>157</v>
      </c>
      <c r="FC10" s="11">
        <f t="shared" si="2"/>
        <v>158</v>
      </c>
      <c r="FD10" s="11">
        <f t="shared" si="2"/>
        <v>159</v>
      </c>
      <c r="FE10" s="11">
        <f t="shared" si="2"/>
        <v>160</v>
      </c>
      <c r="FF10" s="11">
        <f t="shared" si="2"/>
        <v>161</v>
      </c>
      <c r="FG10" s="11">
        <f t="shared" si="2"/>
        <v>162</v>
      </c>
      <c r="FH10" s="11">
        <f t="shared" si="2"/>
        <v>163</v>
      </c>
      <c r="FI10" s="11">
        <f t="shared" si="2"/>
        <v>164</v>
      </c>
      <c r="FJ10" s="11">
        <f t="shared" si="2"/>
        <v>165</v>
      </c>
      <c r="FK10" s="11">
        <f t="shared" si="2"/>
        <v>166</v>
      </c>
      <c r="FL10" s="11">
        <f t="shared" si="2"/>
        <v>167</v>
      </c>
      <c r="FM10" s="11">
        <f t="shared" si="2"/>
        <v>168</v>
      </c>
      <c r="FN10" s="11">
        <f t="shared" si="2"/>
        <v>169</v>
      </c>
      <c r="FO10" s="11">
        <f t="shared" si="2"/>
        <v>170</v>
      </c>
      <c r="FP10" s="11">
        <f t="shared" si="2"/>
        <v>171</v>
      </c>
      <c r="FQ10" s="11">
        <f t="shared" si="2"/>
        <v>172</v>
      </c>
      <c r="FR10" s="11">
        <f t="shared" si="2"/>
        <v>173</v>
      </c>
      <c r="FS10" s="11">
        <f t="shared" si="2"/>
        <v>174</v>
      </c>
      <c r="FT10" s="11">
        <f t="shared" si="2"/>
        <v>175</v>
      </c>
      <c r="FU10" s="11">
        <f t="shared" si="2"/>
        <v>176</v>
      </c>
      <c r="FV10" s="11">
        <f t="shared" si="2"/>
        <v>177</v>
      </c>
      <c r="FW10" s="11">
        <f t="shared" si="2"/>
        <v>178</v>
      </c>
      <c r="FX10" s="11">
        <f t="shared" si="2"/>
        <v>179</v>
      </c>
      <c r="FY10" s="11">
        <f t="shared" si="2"/>
        <v>180</v>
      </c>
      <c r="FZ10" s="11">
        <f t="shared" si="2"/>
        <v>181</v>
      </c>
      <c r="GA10" s="11">
        <f t="shared" si="2"/>
        <v>182</v>
      </c>
      <c r="GB10" s="11">
        <f t="shared" si="2"/>
        <v>183</v>
      </c>
      <c r="GC10" s="11">
        <f t="shared" si="2"/>
        <v>184</v>
      </c>
      <c r="GD10" s="11">
        <f t="shared" si="2"/>
        <v>185</v>
      </c>
      <c r="GE10" s="11">
        <f t="shared" si="2"/>
        <v>186</v>
      </c>
      <c r="GF10" s="11">
        <f t="shared" si="2"/>
        <v>187</v>
      </c>
      <c r="GG10" s="11">
        <f t="shared" si="2"/>
        <v>188</v>
      </c>
      <c r="GH10" s="11">
        <f t="shared" si="2"/>
        <v>189</v>
      </c>
      <c r="GI10" s="11">
        <f t="shared" si="2"/>
        <v>190</v>
      </c>
      <c r="GJ10" s="11">
        <f t="shared" si="2"/>
        <v>191</v>
      </c>
      <c r="GK10" s="11">
        <f t="shared" si="2"/>
        <v>192</v>
      </c>
      <c r="GL10" s="11">
        <f t="shared" si="2"/>
        <v>193</v>
      </c>
      <c r="GM10" s="11">
        <f t="shared" si="2"/>
        <v>194</v>
      </c>
      <c r="GN10" s="11">
        <f t="shared" si="2"/>
        <v>195</v>
      </c>
      <c r="GO10" s="11">
        <f t="shared" si="2"/>
        <v>196</v>
      </c>
      <c r="GP10" s="11">
        <f t="shared" si="2"/>
        <v>197</v>
      </c>
      <c r="GQ10" s="11">
        <f t="shared" ref="GQ10:JB10" si="3">GP10+1</f>
        <v>198</v>
      </c>
      <c r="GR10" s="11">
        <f t="shared" si="3"/>
        <v>199</v>
      </c>
      <c r="GS10" s="11">
        <f t="shared" si="3"/>
        <v>200</v>
      </c>
      <c r="GT10" s="11">
        <f t="shared" si="3"/>
        <v>201</v>
      </c>
      <c r="GU10" s="11">
        <f t="shared" si="3"/>
        <v>202</v>
      </c>
      <c r="GV10" s="11">
        <f t="shared" si="3"/>
        <v>203</v>
      </c>
      <c r="GW10" s="11">
        <f t="shared" si="3"/>
        <v>204</v>
      </c>
      <c r="GX10" s="11">
        <f t="shared" si="3"/>
        <v>205</v>
      </c>
      <c r="GY10" s="11">
        <f t="shared" si="3"/>
        <v>206</v>
      </c>
      <c r="GZ10" s="11">
        <f t="shared" si="3"/>
        <v>207</v>
      </c>
      <c r="HA10" s="11">
        <f t="shared" si="3"/>
        <v>208</v>
      </c>
      <c r="HB10" s="11">
        <f t="shared" si="3"/>
        <v>209</v>
      </c>
      <c r="HC10" s="11">
        <f t="shared" si="3"/>
        <v>210</v>
      </c>
      <c r="HD10" s="11">
        <f t="shared" si="3"/>
        <v>211</v>
      </c>
      <c r="HE10" s="11">
        <f t="shared" si="3"/>
        <v>212</v>
      </c>
      <c r="HF10" s="11">
        <f t="shared" si="3"/>
        <v>213</v>
      </c>
      <c r="HG10" s="11">
        <f t="shared" si="3"/>
        <v>214</v>
      </c>
      <c r="HH10" s="11">
        <f t="shared" si="3"/>
        <v>215</v>
      </c>
      <c r="HI10" s="11">
        <f t="shared" si="3"/>
        <v>216</v>
      </c>
      <c r="HJ10" s="11">
        <f t="shared" si="3"/>
        <v>217</v>
      </c>
      <c r="HK10" s="11">
        <f t="shared" si="3"/>
        <v>218</v>
      </c>
      <c r="HL10" s="11">
        <f t="shared" si="3"/>
        <v>219</v>
      </c>
      <c r="HM10" s="11">
        <f t="shared" si="3"/>
        <v>220</v>
      </c>
      <c r="HN10" s="11">
        <f t="shared" si="3"/>
        <v>221</v>
      </c>
      <c r="HO10" s="11">
        <f t="shared" si="3"/>
        <v>222</v>
      </c>
      <c r="HP10" s="11">
        <f t="shared" si="3"/>
        <v>223</v>
      </c>
      <c r="HQ10" s="11">
        <f t="shared" si="3"/>
        <v>224</v>
      </c>
      <c r="HR10" s="11">
        <f t="shared" si="3"/>
        <v>225</v>
      </c>
      <c r="HS10" s="11">
        <f t="shared" si="3"/>
        <v>226</v>
      </c>
      <c r="HT10" s="11">
        <f t="shared" si="3"/>
        <v>227</v>
      </c>
      <c r="HU10" s="11">
        <f t="shared" si="3"/>
        <v>228</v>
      </c>
      <c r="HV10" s="11">
        <f t="shared" si="3"/>
        <v>229</v>
      </c>
      <c r="HW10" s="11">
        <f t="shared" si="3"/>
        <v>230</v>
      </c>
      <c r="HX10" s="11">
        <f t="shared" si="3"/>
        <v>231</v>
      </c>
      <c r="HY10" s="11">
        <f t="shared" si="3"/>
        <v>232</v>
      </c>
      <c r="HZ10" s="11">
        <f t="shared" si="3"/>
        <v>233</v>
      </c>
      <c r="IA10" s="11">
        <f t="shared" si="3"/>
        <v>234</v>
      </c>
      <c r="IB10" s="11">
        <f t="shared" si="3"/>
        <v>235</v>
      </c>
      <c r="IC10" s="11">
        <f t="shared" si="3"/>
        <v>236</v>
      </c>
      <c r="ID10" s="11">
        <f t="shared" si="3"/>
        <v>237</v>
      </c>
      <c r="IE10" s="11">
        <f t="shared" si="3"/>
        <v>238</v>
      </c>
      <c r="IF10" s="11">
        <f t="shared" si="3"/>
        <v>239</v>
      </c>
      <c r="IG10" s="11">
        <f t="shared" si="3"/>
        <v>240</v>
      </c>
      <c r="IH10" s="11">
        <f t="shared" si="3"/>
        <v>241</v>
      </c>
      <c r="II10" s="11">
        <f t="shared" si="3"/>
        <v>242</v>
      </c>
      <c r="IJ10" s="11">
        <f t="shared" si="3"/>
        <v>243</v>
      </c>
      <c r="IK10" s="11">
        <f t="shared" si="3"/>
        <v>244</v>
      </c>
      <c r="IL10" s="11">
        <f t="shared" si="3"/>
        <v>245</v>
      </c>
      <c r="IM10" s="11">
        <f t="shared" si="3"/>
        <v>246</v>
      </c>
      <c r="IN10" s="11">
        <f t="shared" si="3"/>
        <v>247</v>
      </c>
      <c r="IO10" s="11">
        <f t="shared" si="3"/>
        <v>248</v>
      </c>
      <c r="IP10" s="11">
        <f t="shared" si="3"/>
        <v>249</v>
      </c>
      <c r="IQ10" s="11">
        <f t="shared" si="3"/>
        <v>250</v>
      </c>
      <c r="IR10" s="11">
        <f t="shared" si="3"/>
        <v>251</v>
      </c>
      <c r="IS10" s="11">
        <f t="shared" si="3"/>
        <v>252</v>
      </c>
      <c r="IT10" s="11">
        <f t="shared" si="3"/>
        <v>253</v>
      </c>
      <c r="IU10" s="11">
        <f t="shared" si="3"/>
        <v>254</v>
      </c>
      <c r="IV10" s="11">
        <f t="shared" si="3"/>
        <v>255</v>
      </c>
      <c r="IW10" s="11">
        <f t="shared" si="3"/>
        <v>256</v>
      </c>
      <c r="IX10" s="11">
        <f t="shared" si="3"/>
        <v>257</v>
      </c>
      <c r="IY10" s="11">
        <f t="shared" si="3"/>
        <v>258</v>
      </c>
      <c r="IZ10" s="11">
        <f t="shared" si="3"/>
        <v>259</v>
      </c>
      <c r="JA10" s="11">
        <f t="shared" si="3"/>
        <v>260</v>
      </c>
      <c r="JB10" s="11">
        <f t="shared" si="3"/>
        <v>261</v>
      </c>
      <c r="JC10" s="11">
        <f t="shared" ref="JC10:JU10" si="4">JB10+1</f>
        <v>262</v>
      </c>
      <c r="JD10" s="11">
        <f t="shared" si="4"/>
        <v>263</v>
      </c>
      <c r="JE10" s="11">
        <f t="shared" si="4"/>
        <v>264</v>
      </c>
      <c r="JF10" s="11">
        <f t="shared" si="4"/>
        <v>265</v>
      </c>
      <c r="JG10" s="11">
        <f t="shared" si="4"/>
        <v>266</v>
      </c>
      <c r="JH10" s="11">
        <f t="shared" si="4"/>
        <v>267</v>
      </c>
      <c r="JI10" s="11">
        <f t="shared" si="4"/>
        <v>268</v>
      </c>
      <c r="JJ10" s="11">
        <f t="shared" si="4"/>
        <v>269</v>
      </c>
      <c r="JK10" s="11">
        <f t="shared" si="4"/>
        <v>270</v>
      </c>
      <c r="JL10" s="11">
        <f t="shared" si="4"/>
        <v>271</v>
      </c>
      <c r="JM10" s="11">
        <f t="shared" si="4"/>
        <v>272</v>
      </c>
      <c r="JN10" s="11">
        <f t="shared" si="4"/>
        <v>273</v>
      </c>
      <c r="JO10" s="11">
        <f t="shared" si="4"/>
        <v>274</v>
      </c>
      <c r="JP10" s="11">
        <f t="shared" si="4"/>
        <v>275</v>
      </c>
      <c r="JQ10" s="11">
        <f t="shared" si="4"/>
        <v>276</v>
      </c>
      <c r="JR10" s="11">
        <f t="shared" si="4"/>
        <v>277</v>
      </c>
      <c r="JS10" s="11">
        <f t="shared" si="4"/>
        <v>278</v>
      </c>
      <c r="JT10" s="11">
        <f t="shared" si="4"/>
        <v>279</v>
      </c>
      <c r="JU10" s="11">
        <f t="shared" si="4"/>
        <v>280</v>
      </c>
    </row>
    <row r="11" spans="1:281">
      <c r="A11">
        <v>20</v>
      </c>
    </row>
    <row r="12" spans="1:281">
      <c r="A12">
        <f>A11-1</f>
        <v>19</v>
      </c>
    </row>
    <row r="13" spans="1:281">
      <c r="A13">
        <f t="shared" ref="A13:A51" si="5">A12-1</f>
        <v>18</v>
      </c>
    </row>
    <row r="14" spans="1:281">
      <c r="A14">
        <f t="shared" si="5"/>
        <v>17</v>
      </c>
    </row>
    <row r="15" spans="1:281">
      <c r="A15">
        <f t="shared" si="5"/>
        <v>16</v>
      </c>
    </row>
    <row r="16" spans="1:281">
      <c r="A16">
        <f t="shared" si="5"/>
        <v>15</v>
      </c>
    </row>
    <row r="17" spans="1:1">
      <c r="A17">
        <f t="shared" si="5"/>
        <v>14</v>
      </c>
    </row>
    <row r="18" spans="1:1">
      <c r="A18">
        <f t="shared" si="5"/>
        <v>13</v>
      </c>
    </row>
    <row r="19" spans="1:1">
      <c r="A19">
        <f t="shared" si="5"/>
        <v>12</v>
      </c>
    </row>
    <row r="20" spans="1:1">
      <c r="A20">
        <f t="shared" si="5"/>
        <v>11</v>
      </c>
    </row>
    <row r="21" spans="1:1">
      <c r="A21">
        <f t="shared" si="5"/>
        <v>10</v>
      </c>
    </row>
    <row r="22" spans="1:1">
      <c r="A22">
        <f t="shared" si="5"/>
        <v>9</v>
      </c>
    </row>
    <row r="23" spans="1:1">
      <c r="A23">
        <f t="shared" si="5"/>
        <v>8</v>
      </c>
    </row>
    <row r="24" spans="1:1">
      <c r="A24">
        <f t="shared" si="5"/>
        <v>7</v>
      </c>
    </row>
    <row r="25" spans="1:1">
      <c r="A25">
        <f t="shared" si="5"/>
        <v>6</v>
      </c>
    </row>
    <row r="26" spans="1:1">
      <c r="A26">
        <f t="shared" si="5"/>
        <v>5</v>
      </c>
    </row>
    <row r="27" spans="1:1">
      <c r="A27">
        <f t="shared" si="5"/>
        <v>4</v>
      </c>
    </row>
    <row r="28" spans="1:1">
      <c r="A28">
        <f t="shared" si="5"/>
        <v>3</v>
      </c>
    </row>
    <row r="29" spans="1:1">
      <c r="A29">
        <f t="shared" si="5"/>
        <v>2</v>
      </c>
    </row>
    <row r="30" spans="1:1">
      <c r="A30">
        <f t="shared" si="5"/>
        <v>1</v>
      </c>
    </row>
    <row r="31" spans="1:1">
      <c r="A31">
        <f t="shared" si="5"/>
        <v>0</v>
      </c>
    </row>
    <row r="32" spans="1:1">
      <c r="A32">
        <f t="shared" si="5"/>
        <v>-1</v>
      </c>
    </row>
    <row r="33" spans="1:1">
      <c r="A33">
        <f t="shared" si="5"/>
        <v>-2</v>
      </c>
    </row>
    <row r="34" spans="1:1">
      <c r="A34">
        <f t="shared" si="5"/>
        <v>-3</v>
      </c>
    </row>
    <row r="35" spans="1:1">
      <c r="A35">
        <f t="shared" si="5"/>
        <v>-4</v>
      </c>
    </row>
    <row r="36" spans="1:1">
      <c r="A36">
        <f t="shared" si="5"/>
        <v>-5</v>
      </c>
    </row>
    <row r="37" spans="1:1">
      <c r="A37">
        <f t="shared" si="5"/>
        <v>-6</v>
      </c>
    </row>
    <row r="38" spans="1:1">
      <c r="A38">
        <f t="shared" si="5"/>
        <v>-7</v>
      </c>
    </row>
    <row r="39" spans="1:1">
      <c r="A39">
        <f t="shared" si="5"/>
        <v>-8</v>
      </c>
    </row>
    <row r="40" spans="1:1">
      <c r="A40">
        <f t="shared" si="5"/>
        <v>-9</v>
      </c>
    </row>
    <row r="41" spans="1:1">
      <c r="A41">
        <f t="shared" si="5"/>
        <v>-10</v>
      </c>
    </row>
    <row r="42" spans="1:1">
      <c r="A42">
        <f t="shared" si="5"/>
        <v>-11</v>
      </c>
    </row>
    <row r="43" spans="1:1">
      <c r="A43">
        <f t="shared" si="5"/>
        <v>-12</v>
      </c>
    </row>
    <row r="44" spans="1:1">
      <c r="A44">
        <f t="shared" si="5"/>
        <v>-13</v>
      </c>
    </row>
    <row r="45" spans="1:1">
      <c r="A45">
        <f t="shared" si="5"/>
        <v>-14</v>
      </c>
    </row>
    <row r="46" spans="1:1">
      <c r="A46">
        <f t="shared" si="5"/>
        <v>-15</v>
      </c>
    </row>
    <row r="47" spans="1:1">
      <c r="A47">
        <f t="shared" si="5"/>
        <v>-16</v>
      </c>
    </row>
    <row r="48" spans="1:1">
      <c r="A48">
        <f t="shared" si="5"/>
        <v>-17</v>
      </c>
    </row>
    <row r="49" spans="1:1">
      <c r="A49">
        <f t="shared" si="5"/>
        <v>-18</v>
      </c>
    </row>
    <row r="50" spans="1:1">
      <c r="A50">
        <f t="shared" si="5"/>
        <v>-19</v>
      </c>
    </row>
    <row r="51" spans="1:1">
      <c r="A51">
        <f t="shared" si="5"/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CO-OPS_8570283_wl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Smith</dc:creator>
  <cp:lastModifiedBy>Bob Smith</cp:lastModifiedBy>
  <dcterms:created xsi:type="dcterms:W3CDTF">2023-07-02T19:34:32Z</dcterms:created>
  <dcterms:modified xsi:type="dcterms:W3CDTF">2023-07-05T00:13:20Z</dcterms:modified>
</cp:coreProperties>
</file>