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2018\pr280\Assessment2_18S2\"/>
    </mc:Choice>
  </mc:AlternateContent>
  <bookViews>
    <workbookView xWindow="360" yWindow="60" windowWidth="8100" windowHeight="6795"/>
  </bookViews>
  <sheets>
    <sheet name="linearRegressionExample" sheetId="1" r:id="rId1"/>
  </sheets>
  <definedNames>
    <definedName name="beta0">linearRegressionExample!$C$36</definedName>
    <definedName name="beta1">linearRegressionExample!$C$30</definedName>
    <definedName name="n">linearRegressionExample!$B$17</definedName>
    <definedName name="SumX">linearRegressionExample!$C$18</definedName>
    <definedName name="SumXsquared">linearRegressionExample!$F$18</definedName>
    <definedName name="SumXY">linearRegressionExample!$E$18</definedName>
    <definedName name="SumY">linearRegressionExample!$D$18</definedName>
    <definedName name="X">linearRegressionExample!$C$8:$C$17</definedName>
    <definedName name="Xaverage">linearRegressionExample!$C$19</definedName>
    <definedName name="Xsquared">linearRegressionExample!$F$8:$F$17</definedName>
    <definedName name="XY">linearRegressionExample!$E$8:$E$17</definedName>
    <definedName name="Y">linearRegressionExample!$D$8:$D$17</definedName>
    <definedName name="Yaverage">linearRegressionExample!$D$19</definedName>
  </definedNames>
  <calcPr calcId="162913"/>
</workbook>
</file>

<file path=xl/calcChain.xml><?xml version="1.0" encoding="utf-8"?>
<calcChain xmlns="http://schemas.openxmlformats.org/spreadsheetml/2006/main">
  <c r="F24" i="1" l="1"/>
  <c r="F23" i="1"/>
  <c r="D18" i="1"/>
  <c r="D19" i="1" s="1"/>
  <c r="H23" i="1" s="1"/>
  <c r="E8" i="1"/>
  <c r="E9" i="1"/>
  <c r="E10" i="1"/>
  <c r="E11" i="1"/>
  <c r="E12" i="1"/>
  <c r="E13" i="1"/>
  <c r="E14" i="1"/>
  <c r="E15" i="1"/>
  <c r="E16" i="1"/>
  <c r="E17" i="1"/>
  <c r="C18" i="1"/>
  <c r="C19" i="1" s="1"/>
  <c r="H24" i="1" s="1"/>
  <c r="F8" i="1"/>
  <c r="F9" i="1"/>
  <c r="F10" i="1"/>
  <c r="F11" i="1"/>
  <c r="F12" i="1"/>
  <c r="F13" i="1"/>
  <c r="F14" i="1"/>
  <c r="F15" i="1"/>
  <c r="F16" i="1"/>
  <c r="F17" i="1"/>
  <c r="G24" i="1" l="1"/>
  <c r="E34" i="1"/>
  <c r="G34" i="1"/>
  <c r="G23" i="1"/>
  <c r="E18" i="1"/>
  <c r="F18" i="1"/>
  <c r="E24" i="1" s="1"/>
  <c r="E27" i="1" s="1"/>
  <c r="E36" i="1" l="1"/>
  <c r="C30" i="1"/>
  <c r="C36" i="1" s="1"/>
  <c r="E23" i="1"/>
  <c r="E26" i="1" s="1"/>
  <c r="E30" i="1" s="1"/>
  <c r="F34" i="1" s="1"/>
</calcChain>
</file>

<file path=xl/sharedStrings.xml><?xml version="1.0" encoding="utf-8"?>
<sst xmlns="http://schemas.openxmlformats.org/spreadsheetml/2006/main" count="14" uniqueCount="14">
  <si>
    <t>Program</t>
  </si>
  <si>
    <t>Number</t>
  </si>
  <si>
    <r>
      <t>X</t>
    </r>
    <r>
      <rPr>
        <b/>
        <i/>
        <vertAlign val="subscript"/>
        <sz val="12"/>
        <color indexed="8"/>
        <rFont val="Times New Roman"/>
        <family val="1"/>
      </rPr>
      <t>i</t>
    </r>
    <r>
      <rPr>
        <b/>
        <i/>
        <sz val="12"/>
        <color indexed="8"/>
        <rFont val="Times New Roman"/>
        <family val="1"/>
      </rPr>
      <t>Y</t>
    </r>
    <r>
      <rPr>
        <b/>
        <i/>
        <vertAlign val="subscript"/>
        <sz val="12"/>
        <color indexed="8"/>
        <rFont val="Times New Roman"/>
        <family val="1"/>
      </rPr>
      <t>i</t>
    </r>
  </si>
  <si>
    <r>
      <t>X</t>
    </r>
    <r>
      <rPr>
        <b/>
        <vertAlign val="subscript"/>
        <sz val="12"/>
        <color indexed="8"/>
        <rFont val="Times New Roman"/>
        <family val="1"/>
      </rPr>
      <t>i</t>
    </r>
    <r>
      <rPr>
        <b/>
        <vertAlign val="superscript"/>
        <sz val="12"/>
        <color indexed="8"/>
        <rFont val="Times New Roman"/>
        <family val="1"/>
      </rPr>
      <t>2</t>
    </r>
  </si>
  <si>
    <t>Sum</t>
  </si>
  <si>
    <t>Average</t>
  </si>
  <si>
    <t>X</t>
  </si>
  <si>
    <t>Y</t>
  </si>
  <si>
    <t>XY</t>
  </si>
  <si>
    <t>Xsquared</t>
  </si>
  <si>
    <t>beta1</t>
  </si>
  <si>
    <t>beta0</t>
  </si>
  <si>
    <t>some data</t>
  </si>
  <si>
    <t>some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</si>
</sst>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Arial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i/>
      <vertAlign val="subscript"/>
      <sz val="12"/>
      <color indexed="8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0" borderId="5" xfId="0" applyFont="1" applyBorder="1" applyAlignment="1">
      <alignment horizontal="right"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0" xfId="0" applyFont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157655</xdr:colOff>
          <xdr:row>32</xdr:row>
          <xdr:rowOff>124811</xdr:rowOff>
        </xdr:from>
        <xdr:to>
          <xdr:col>9</xdr:col>
          <xdr:colOff>462455</xdr:colOff>
          <xdr:row>33</xdr:row>
          <xdr:rowOff>172436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315310</xdr:colOff>
          <xdr:row>19</xdr:row>
          <xdr:rowOff>72259</xdr:rowOff>
        </xdr:from>
        <xdr:to>
          <xdr:col>10</xdr:col>
          <xdr:colOff>162910</xdr:colOff>
          <xdr:row>24</xdr:row>
          <xdr:rowOff>148459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36"/>
  <sheetViews>
    <sheetView tabSelected="1" topLeftCell="A16" zoomScale="145" zoomScaleNormal="145" workbookViewId="0">
      <selection activeCell="B36" sqref="B36:C36"/>
    </sheetView>
  </sheetViews>
  <sheetFormatPr defaultRowHeight="15" x14ac:dyDescent="0.2"/>
  <sheetData>
    <row r="4" spans="2:6" ht="15.75" thickBot="1" x14ac:dyDescent="0.25"/>
    <row r="5" spans="2:6" ht="31.5" x14ac:dyDescent="0.2">
      <c r="B5" s="1" t="s">
        <v>0</v>
      </c>
      <c r="C5" s="3" t="s">
        <v>12</v>
      </c>
      <c r="D5" s="3" t="s">
        <v>13</v>
      </c>
      <c r="E5" s="3"/>
      <c r="F5" s="3"/>
    </row>
    <row r="6" spans="2:6" ht="19.5" x14ac:dyDescent="0.2">
      <c r="B6" s="2" t="s">
        <v>1</v>
      </c>
      <c r="C6" s="4"/>
      <c r="D6" s="4"/>
      <c r="E6" s="5" t="s">
        <v>2</v>
      </c>
      <c r="F6" s="4" t="s">
        <v>3</v>
      </c>
    </row>
    <row r="7" spans="2:6" s="11" customFormat="1" ht="16.5" thickBot="1" x14ac:dyDescent="0.3">
      <c r="B7" s="9"/>
      <c r="C7" s="10" t="s">
        <v>6</v>
      </c>
      <c r="D7" s="10" t="s">
        <v>7</v>
      </c>
      <c r="E7" s="10" t="s">
        <v>8</v>
      </c>
      <c r="F7" s="6" t="s">
        <v>9</v>
      </c>
    </row>
    <row r="8" spans="2:6" ht="16.5" thickBot="1" x14ac:dyDescent="0.25">
      <c r="B8" s="7">
        <v>1</v>
      </c>
      <c r="C8" s="8">
        <v>130</v>
      </c>
      <c r="D8" s="8">
        <v>186</v>
      </c>
      <c r="E8" s="8">
        <f t="shared" ref="E8:E17" si="0">X*Y</f>
        <v>24180</v>
      </c>
      <c r="F8" s="8">
        <f t="shared" ref="F8:F17" si="1">X*X</f>
        <v>16900</v>
      </c>
    </row>
    <row r="9" spans="2:6" ht="16.5" thickBot="1" x14ac:dyDescent="0.25">
      <c r="B9" s="7">
        <v>2</v>
      </c>
      <c r="C9" s="8">
        <v>650</v>
      </c>
      <c r="D9" s="8">
        <v>699</v>
      </c>
      <c r="E9" s="8">
        <f t="shared" si="0"/>
        <v>454350</v>
      </c>
      <c r="F9" s="8">
        <f t="shared" si="1"/>
        <v>422500</v>
      </c>
    </row>
    <row r="10" spans="2:6" ht="16.5" thickBot="1" x14ac:dyDescent="0.25">
      <c r="B10" s="7">
        <v>3</v>
      </c>
      <c r="C10" s="8">
        <v>99</v>
      </c>
      <c r="D10" s="8">
        <v>132</v>
      </c>
      <c r="E10" s="8">
        <f t="shared" si="0"/>
        <v>13068</v>
      </c>
      <c r="F10" s="8">
        <f t="shared" si="1"/>
        <v>9801</v>
      </c>
    </row>
    <row r="11" spans="2:6" ht="16.5" thickBot="1" x14ac:dyDescent="0.25">
      <c r="B11" s="7">
        <v>4</v>
      </c>
      <c r="C11" s="8">
        <v>150</v>
      </c>
      <c r="D11" s="8">
        <v>272</v>
      </c>
      <c r="E11" s="8">
        <f t="shared" si="0"/>
        <v>40800</v>
      </c>
      <c r="F11" s="8">
        <f t="shared" si="1"/>
        <v>22500</v>
      </c>
    </row>
    <row r="12" spans="2:6" ht="16.5" thickBot="1" x14ac:dyDescent="0.25">
      <c r="B12" s="7">
        <v>5</v>
      </c>
      <c r="C12" s="8">
        <v>128</v>
      </c>
      <c r="D12" s="8">
        <v>291</v>
      </c>
      <c r="E12" s="8">
        <f t="shared" si="0"/>
        <v>37248</v>
      </c>
      <c r="F12" s="8">
        <f t="shared" si="1"/>
        <v>16384</v>
      </c>
    </row>
    <row r="13" spans="2:6" ht="16.5" thickBot="1" x14ac:dyDescent="0.25">
      <c r="B13" s="7">
        <v>6</v>
      </c>
      <c r="C13" s="8">
        <v>302</v>
      </c>
      <c r="D13" s="8">
        <v>331</v>
      </c>
      <c r="E13" s="8">
        <f t="shared" si="0"/>
        <v>99962</v>
      </c>
      <c r="F13" s="8">
        <f t="shared" si="1"/>
        <v>91204</v>
      </c>
    </row>
    <row r="14" spans="2:6" ht="16.5" thickBot="1" x14ac:dyDescent="0.25">
      <c r="B14" s="7">
        <v>7</v>
      </c>
      <c r="C14" s="8">
        <v>95</v>
      </c>
      <c r="D14" s="8">
        <v>199</v>
      </c>
      <c r="E14" s="8">
        <f t="shared" si="0"/>
        <v>18905</v>
      </c>
      <c r="F14" s="8">
        <f t="shared" si="1"/>
        <v>9025</v>
      </c>
    </row>
    <row r="15" spans="2:6" ht="16.5" thickBot="1" x14ac:dyDescent="0.25">
      <c r="B15" s="7">
        <v>8</v>
      </c>
      <c r="C15" s="8">
        <v>945</v>
      </c>
      <c r="D15" s="8">
        <v>1890</v>
      </c>
      <c r="E15" s="8">
        <f t="shared" si="0"/>
        <v>1786050</v>
      </c>
      <c r="F15" s="8">
        <f t="shared" si="1"/>
        <v>893025</v>
      </c>
    </row>
    <row r="16" spans="2:6" ht="16.5" thickBot="1" x14ac:dyDescent="0.25">
      <c r="B16" s="7">
        <v>9</v>
      </c>
      <c r="C16" s="8">
        <v>368</v>
      </c>
      <c r="D16" s="8">
        <v>788</v>
      </c>
      <c r="E16" s="8">
        <f t="shared" si="0"/>
        <v>289984</v>
      </c>
      <c r="F16" s="8">
        <f t="shared" si="1"/>
        <v>135424</v>
      </c>
    </row>
    <row r="17" spans="2:8" ht="16.5" thickBot="1" x14ac:dyDescent="0.25">
      <c r="B17" s="7">
        <v>10</v>
      </c>
      <c r="C17" s="8">
        <v>961</v>
      </c>
      <c r="D17" s="8">
        <v>1601</v>
      </c>
      <c r="E17" s="8">
        <f t="shared" si="0"/>
        <v>1538561</v>
      </c>
      <c r="F17" s="8">
        <f t="shared" si="1"/>
        <v>923521</v>
      </c>
    </row>
    <row r="18" spans="2:8" ht="16.5" thickBot="1" x14ac:dyDescent="0.25">
      <c r="B18" s="7" t="s">
        <v>4</v>
      </c>
      <c r="C18" s="8">
        <f>SUM(X)</f>
        <v>3828</v>
      </c>
      <c r="D18" s="8">
        <f>SUM(Y)</f>
        <v>6389</v>
      </c>
      <c r="E18" s="8">
        <f>SUM(XY)</f>
        <v>4303108</v>
      </c>
      <c r="F18" s="8">
        <f>SUM(Xsquared)</f>
        <v>2540284</v>
      </c>
    </row>
    <row r="19" spans="2:8" ht="16.5" thickBot="1" x14ac:dyDescent="0.25">
      <c r="B19" s="7" t="s">
        <v>5</v>
      </c>
      <c r="C19" s="8">
        <f>SumX/n</f>
        <v>382.8</v>
      </c>
      <c r="D19" s="8">
        <f>SumY/n</f>
        <v>638.9</v>
      </c>
      <c r="E19" s="8"/>
      <c r="F19" s="8"/>
    </row>
    <row r="23" spans="2:8" x14ac:dyDescent="0.2">
      <c r="E23">
        <f>SumXY</f>
        <v>4303108</v>
      </c>
      <c r="F23">
        <f>n</f>
        <v>10</v>
      </c>
      <c r="G23">
        <f>Xaverage</f>
        <v>382.8</v>
      </c>
      <c r="H23">
        <f>Yaverage</f>
        <v>638.9</v>
      </c>
    </row>
    <row r="24" spans="2:8" x14ac:dyDescent="0.2">
      <c r="E24">
        <f>SumXsquared</f>
        <v>2540284</v>
      </c>
      <c r="F24">
        <f>n</f>
        <v>10</v>
      </c>
      <c r="G24">
        <f>Xaverage</f>
        <v>382.8</v>
      </c>
      <c r="H24">
        <f>Xaverage</f>
        <v>382.8</v>
      </c>
    </row>
    <row r="26" spans="2:8" x14ac:dyDescent="0.2">
      <c r="E26">
        <f>E23-(F23*G23*H23)</f>
        <v>1857398.8000000003</v>
      </c>
    </row>
    <row r="27" spans="2:8" x14ac:dyDescent="0.2">
      <c r="E27">
        <f>E24-(F24*G24*H24)</f>
        <v>1074925.5999999999</v>
      </c>
    </row>
    <row r="30" spans="2:8" x14ac:dyDescent="0.2">
      <c r="B30" s="12" t="s">
        <v>10</v>
      </c>
      <c r="C30" s="12">
        <f>(SumXY-n*Xaverage*Yaverage)/(SumXsquared-n*Xaverage*Xaverage)</f>
        <v>1.7279324262069864</v>
      </c>
      <c r="E30">
        <f>E26/E27</f>
        <v>1.7279324262069864</v>
      </c>
    </row>
    <row r="34" spans="2:7" x14ac:dyDescent="0.2">
      <c r="E34">
        <f>Yaverage</f>
        <v>638.9</v>
      </c>
      <c r="F34">
        <f>E30</f>
        <v>1.7279324262069864</v>
      </c>
      <c r="G34">
        <f>Xaverage</f>
        <v>382.8</v>
      </c>
    </row>
    <row r="36" spans="2:7" x14ac:dyDescent="0.2">
      <c r="B36" s="12" t="s">
        <v>11</v>
      </c>
      <c r="C36" s="12">
        <f>Yaverage-beta1*Xaverage</f>
        <v>-22.552532752034381</v>
      </c>
      <c r="E36">
        <f>E34-(F34*G34)</f>
        <v>-22.552532752034381</v>
      </c>
    </row>
  </sheetData>
  <phoneticPr fontId="0" type="noConversion"/>
  <pageMargins left="0.75" right="0.75" top="1" bottom="1" header="0.5" footer="0.5"/>
  <pageSetup paperSize="9" orientation="portrait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8</xdr:col>
                <xdr:colOff>161925</xdr:colOff>
                <xdr:row>32</xdr:row>
                <xdr:rowOff>123825</xdr:rowOff>
              </from>
              <to>
                <xdr:col>9</xdr:col>
                <xdr:colOff>466725</xdr:colOff>
                <xdr:row>33</xdr:row>
                <xdr:rowOff>171450</xdr:rowOff>
              </to>
            </anchor>
          </objectPr>
        </oleObject>
      </mc:Choice>
      <mc:Fallback>
        <oleObject progId="Equation.3" shapeId="1026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8</xdr:col>
                <xdr:colOff>314325</xdr:colOff>
                <xdr:row>19</xdr:row>
                <xdr:rowOff>76200</xdr:rowOff>
              </from>
              <to>
                <xdr:col>10</xdr:col>
                <xdr:colOff>161925</xdr:colOff>
                <xdr:row>24</xdr:row>
                <xdr:rowOff>152400</xdr:rowOff>
              </to>
            </anchor>
          </objectPr>
        </oleObject>
      </mc:Choice>
      <mc:Fallback>
        <oleObject progId="Equation.3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linearRegressionExample</vt:lpstr>
      <vt:lpstr>beta0</vt:lpstr>
      <vt:lpstr>beta1</vt:lpstr>
      <vt:lpstr>n</vt:lpstr>
      <vt:lpstr>SumX</vt:lpstr>
      <vt:lpstr>SumXsquared</vt:lpstr>
      <vt:lpstr>SumXY</vt:lpstr>
      <vt:lpstr>SumY</vt:lpstr>
      <vt:lpstr>X</vt:lpstr>
      <vt:lpstr>Xaverage</vt:lpstr>
      <vt:lpstr>Xsquared</vt:lpstr>
      <vt:lpstr>XY</vt:lpstr>
      <vt:lpstr>Y</vt:lpstr>
      <vt:lpstr>Yaverage</vt:lpstr>
    </vt:vector>
  </TitlesOfParts>
  <Company>CPIT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Division</dc:creator>
  <cp:lastModifiedBy>Michael Lance</cp:lastModifiedBy>
  <dcterms:created xsi:type="dcterms:W3CDTF">2003-11-05T23:58:05Z</dcterms:created>
  <dcterms:modified xsi:type="dcterms:W3CDTF">2018-09-24T01:43:24Z</dcterms:modified>
</cp:coreProperties>
</file>