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2016.10자원현황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<sst xmlns="http://schemas.openxmlformats.org/spreadsheetml/2006/main" count="64" uniqueCount="29">
  <si>
    <t xml:space="preserve">2017.03 Service Resources</t>
  </si>
  <si>
    <t xml:space="preserve">CPU(Core)</t>
  </si>
  <si>
    <t xml:space="preserve">DISK_SAN(TB)</t>
  </si>
  <si>
    <t xml:space="preserve">DISK_NAS(TB)</t>
  </si>
  <si>
    <t xml:space="preserve">DISK_Total</t>
  </si>
  <si>
    <t xml:space="preserve">TAPE(TB)</t>
  </si>
  <si>
    <t xml:space="preserve">ALICE</t>
  </si>
  <si>
    <t xml:space="preserve">Service</t>
  </si>
  <si>
    <t xml:space="preserve">Not</t>
  </si>
  <si>
    <t xml:space="preserve">KIAF</t>
  </si>
  <si>
    <t xml:space="preserve">CMS(T3)</t>
  </si>
  <si>
    <t xml:space="preserve">CMS(T2)</t>
  </si>
  <si>
    <t xml:space="preserve">CMS(HCP)</t>
  </si>
  <si>
    <t xml:space="preserve">BELLE</t>
  </si>
  <si>
    <t xml:space="preserve">LIGO</t>
  </si>
  <si>
    <t xml:space="preserve">RENO</t>
  </si>
  <si>
    <t xml:space="preserve">BIO</t>
  </si>
  <si>
    <t xml:space="preserve">EPIG</t>
  </si>
  <si>
    <t xml:space="preserve">TEM</t>
  </si>
  <si>
    <t xml:space="preserve">PubSer</t>
  </si>
  <si>
    <t xml:space="preserve">ADMIN</t>
  </si>
  <si>
    <t xml:space="preserve">VHM</t>
  </si>
  <si>
    <t xml:space="preserve">Gcloud</t>
  </si>
  <si>
    <t xml:space="preserve">Brain</t>
  </si>
  <si>
    <t xml:space="preserve">VISUAL</t>
  </si>
  <si>
    <t xml:space="preserve">Open Science</t>
  </si>
  <si>
    <t xml:space="preserve">GAYT</t>
  </si>
  <si>
    <t xml:space="preserve">Free</t>
  </si>
  <si>
    <t xml:space="preserve">총 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</si>
</sst>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_-;\-* #,##0_-;_-* \-_-;_-@_-"/>
    <numFmt numFmtId="166" formatCode="@"/>
  </numFmts>
  <fonts count="6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맑은 고딕"/>
      <family val="3"/>
      <charset val="129"/>
    </font>
    <font>
      <sz val="11"/>
      <color rgb="FF000000"/>
      <name val="Noto Sans CJK SC Regular"/>
      <family val="2"/>
    </font>
  </fonts>
  <fills count="7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FDEA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omma [0]" xfId="20" builtinId="53" customBuiltin="tru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3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B41" activeCellId="0" sqref="B41"/>
    </sheetView>
  </sheetViews>
  <sheetFormatPr defaultRowHeight="16.5"/>
  <cols>
    <col collapsed="false" hidden="false" max="2" min="2" style="1" width="11.0323886639676"/>
    <col collapsed="false" hidden="false" max="3" min="3" style="1" width="8.46153846153846"/>
    <col collapsed="false" hidden="false" max="4" min="4" style="0" width="10.497975708502"/>
    <col collapsed="false" hidden="false" max="6" min="5" style="0" width="13.7125506072874"/>
    <col collapsed="false" hidden="false" max="7" min="7" style="0" width="10.497975708502"/>
    <col collapsed="false" hidden="false" max="8" min="8" style="0" width="9.21052631578947"/>
    <col collapsed="false" hidden="false" max="10" min="10" style="0" width="57.7368421052632"/>
  </cols>
  <sheetData>
    <row r="1" customFormat="false" ht="16.5" hidden="false" customHeight="false" outlineLevel="0" collapsed="false">
      <c r="B1" s="0"/>
      <c r="C1" s="0"/>
    </row>
    <row r="2" customFormat="false" ht="31.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</row>
    <row r="3" customFormat="false" ht="16.5" hidden="false" customHeight="false" outlineLevel="0" collapsed="false">
      <c r="B3" s="0"/>
      <c r="C3" s="0"/>
    </row>
    <row r="4" customFormat="false" ht="16.5" hidden="false" customHeight="false" outlineLevel="0" collapsed="false">
      <c r="B4" s="3"/>
      <c r="C4" s="3"/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</row>
    <row r="5" customFormat="false" ht="16.5" hidden="false" customHeight="false" outlineLevel="0" collapsed="false">
      <c r="B5" s="5" t="s">
        <v>6</v>
      </c>
      <c r="C5" s="6" t="s">
        <v>7</v>
      </c>
      <c r="D5" s="7" t="n">
        <f aca="false">38*16+40*16+12*16+20*20+15*20+33*16</f>
        <v>2668</v>
      </c>
      <c r="E5" s="8" t="n">
        <f aca="false">150.47*10</f>
        <v>1504.7</v>
      </c>
      <c r="F5" s="8" t="n">
        <v>0</v>
      </c>
      <c r="G5" s="7" t="n">
        <f aca="false">SUM(E5:F5)</f>
        <v>1504.7</v>
      </c>
      <c r="H5" s="7" t="n">
        <v>3196</v>
      </c>
      <c r="K5" s="9"/>
    </row>
    <row r="6" customFormat="false" ht="16.5" hidden="false" customHeight="false" outlineLevel="0" collapsed="false">
      <c r="B6" s="5"/>
      <c r="C6" s="6" t="s">
        <v>8</v>
      </c>
      <c r="D6" s="7" t="n">
        <f aca="false">38*16+40*16+12*16+17*20+33*16+20*20+20*4-D5</f>
        <v>120</v>
      </c>
      <c r="E6" s="8" t="n">
        <f aca="false">21.35*8+2.67*2+19.23*20</f>
        <v>560.74</v>
      </c>
      <c r="F6" s="8" t="n">
        <v>0</v>
      </c>
      <c r="G6" s="7" t="n">
        <f aca="false">SUM(E6:F6)</f>
        <v>560.74</v>
      </c>
      <c r="H6" s="7" t="n">
        <v>0</v>
      </c>
    </row>
    <row r="7" customFormat="false" ht="16.5" hidden="false" customHeight="false" outlineLevel="0" collapsed="false">
      <c r="B7" s="5" t="s">
        <v>9</v>
      </c>
      <c r="C7" s="6" t="s">
        <v>7</v>
      </c>
      <c r="D7" s="7" t="n">
        <f aca="false">5*20</f>
        <v>100</v>
      </c>
      <c r="E7" s="8" t="n">
        <v>0</v>
      </c>
      <c r="F7" s="8" t="n">
        <f aca="false">75*4</f>
        <v>300</v>
      </c>
      <c r="G7" s="7" t="n">
        <f aca="false">SUM(E7:F7)</f>
        <v>300</v>
      </c>
      <c r="H7" s="7" t="n">
        <v>0</v>
      </c>
    </row>
    <row r="8" customFormat="false" ht="16.5" hidden="false" customHeight="false" outlineLevel="0" collapsed="false">
      <c r="B8" s="5"/>
      <c r="C8" s="6" t="s">
        <v>8</v>
      </c>
      <c r="D8" s="7" t="n">
        <f aca="false">5*20-D7</f>
        <v>0</v>
      </c>
      <c r="E8" s="8" t="n">
        <v>0</v>
      </c>
      <c r="F8" s="8" t="n">
        <v>0</v>
      </c>
      <c r="G8" s="7" t="n">
        <f aca="false">SUM(E8:F8)</f>
        <v>0</v>
      </c>
      <c r="H8" s="7" t="n">
        <v>0</v>
      </c>
    </row>
    <row r="9" customFormat="false" ht="16.5" hidden="false" customHeight="false" outlineLevel="0" collapsed="false">
      <c r="B9" s="5" t="s">
        <v>10</v>
      </c>
      <c r="C9" s="6" t="s">
        <v>7</v>
      </c>
      <c r="D9" s="7" t="n">
        <f aca="false">9*16+9*16+14*16+12*16</f>
        <v>704</v>
      </c>
      <c r="E9" s="8" t="n">
        <f aca="false">116*3+128*2</f>
        <v>604</v>
      </c>
      <c r="F9" s="8" t="n">
        <v>20</v>
      </c>
      <c r="G9" s="7" t="n">
        <f aca="false">SUM(E9:F9)</f>
        <v>624</v>
      </c>
      <c r="H9" s="7" t="n">
        <v>0</v>
      </c>
    </row>
    <row r="10" customFormat="false" ht="16.5" hidden="false" customHeight="false" outlineLevel="0" collapsed="false">
      <c r="B10" s="5"/>
      <c r="C10" s="6" t="s">
        <v>8</v>
      </c>
      <c r="D10" s="7" t="n">
        <f aca="false">44*16-D9</f>
        <v>0</v>
      </c>
      <c r="E10" s="8" t="n">
        <v>0</v>
      </c>
      <c r="F10" s="8" t="n">
        <v>0</v>
      </c>
      <c r="G10" s="7" t="n">
        <f aca="false">SUM(E10:F10)</f>
        <v>0</v>
      </c>
      <c r="H10" s="7" t="n">
        <v>0</v>
      </c>
    </row>
    <row r="11" customFormat="false" ht="16.5" hidden="false" customHeight="false" outlineLevel="0" collapsed="false">
      <c r="B11" s="5" t="s">
        <v>11</v>
      </c>
      <c r="C11" s="6" t="s">
        <v>7</v>
      </c>
      <c r="D11" s="7" t="n">
        <v>0</v>
      </c>
      <c r="E11" s="8" t="n">
        <v>0</v>
      </c>
      <c r="F11" s="8" t="n">
        <v>0</v>
      </c>
      <c r="G11" s="7" t="n">
        <f aca="false">SUM(E11:F11)</f>
        <v>0</v>
      </c>
      <c r="H11" s="7" t="n">
        <v>0</v>
      </c>
    </row>
    <row r="12" customFormat="false" ht="16.5" hidden="false" customHeight="false" outlineLevel="0" collapsed="false">
      <c r="B12" s="5"/>
      <c r="C12" s="6" t="s">
        <v>8</v>
      </c>
      <c r="D12" s="7" t="n">
        <f aca="false">12*19+12*9+16*5+28*16-D11</f>
        <v>864</v>
      </c>
      <c r="E12" s="8" t="n">
        <f aca="false">96.68*9</f>
        <v>870.12</v>
      </c>
      <c r="F12" s="8" t="n">
        <v>0</v>
      </c>
      <c r="G12" s="7" t="n">
        <f aca="false">SUM(E12:F12)</f>
        <v>870.12</v>
      </c>
      <c r="H12" s="7" t="n">
        <v>0</v>
      </c>
    </row>
    <row r="13" customFormat="false" ht="16.5" hidden="false" customHeight="false" outlineLevel="0" collapsed="false">
      <c r="B13" s="5" t="s">
        <v>12</v>
      </c>
      <c r="C13" s="6" t="s">
        <v>7</v>
      </c>
      <c r="D13" s="7" t="n">
        <f aca="false">21*12+12*2</f>
        <v>276</v>
      </c>
      <c r="E13" s="8" t="n">
        <v>0</v>
      </c>
      <c r="F13" s="8" t="n">
        <v>160</v>
      </c>
      <c r="G13" s="7" t="n">
        <f aca="false">SUM(E13:F13)</f>
        <v>160</v>
      </c>
      <c r="H13" s="7" t="n">
        <v>0</v>
      </c>
    </row>
    <row r="14" customFormat="false" ht="16.5" hidden="false" customHeight="false" outlineLevel="0" collapsed="false">
      <c r="B14" s="5"/>
      <c r="C14" s="6" t="s">
        <v>8</v>
      </c>
      <c r="D14" s="7" t="n">
        <f aca="false">276-D13</f>
        <v>0</v>
      </c>
      <c r="E14" s="8" t="n">
        <v>0</v>
      </c>
      <c r="F14" s="8" t="n">
        <v>0</v>
      </c>
      <c r="G14" s="7" t="n">
        <f aca="false">SUM(E14:F14)</f>
        <v>0</v>
      </c>
      <c r="H14" s="7" t="n">
        <v>0</v>
      </c>
    </row>
    <row r="15" customFormat="false" ht="16.5" hidden="false" customHeight="false" outlineLevel="0" collapsed="false">
      <c r="B15" s="5" t="s">
        <v>13</v>
      </c>
      <c r="C15" s="6" t="s">
        <v>7</v>
      </c>
      <c r="D15" s="7" t="n">
        <f aca="false">13*12+2*12+16*2</f>
        <v>212</v>
      </c>
      <c r="E15" s="8" t="n">
        <f aca="false">107.42</f>
        <v>107.42</v>
      </c>
      <c r="F15" s="8" t="n">
        <v>0</v>
      </c>
      <c r="G15" s="7" t="n">
        <f aca="false">SUM(E15:F15)</f>
        <v>107.42</v>
      </c>
      <c r="H15" s="7" t="n">
        <v>0</v>
      </c>
    </row>
    <row r="16" customFormat="false" ht="16.5" hidden="false" customHeight="false" outlineLevel="0" collapsed="false">
      <c r="B16" s="5"/>
      <c r="C16" s="6" t="s">
        <v>8</v>
      </c>
      <c r="D16" s="7" t="n">
        <f aca="false">15*12+16*2-D15</f>
        <v>0</v>
      </c>
      <c r="E16" s="8" t="n">
        <v>0</v>
      </c>
      <c r="F16" s="8" t="n">
        <v>0</v>
      </c>
      <c r="G16" s="7" t="n">
        <f aca="false">SUM(E16:F16)</f>
        <v>0</v>
      </c>
      <c r="H16" s="7" t="n">
        <v>0</v>
      </c>
    </row>
    <row r="17" customFormat="false" ht="16.5" hidden="false" customHeight="false" outlineLevel="0" collapsed="false">
      <c r="B17" s="5" t="s">
        <v>14</v>
      </c>
      <c r="C17" s="6" t="s">
        <v>7</v>
      </c>
      <c r="D17" s="7" t="n">
        <f aca="false">10*12+17*12+17*12+4*12+1*12+4*12</f>
        <v>636</v>
      </c>
      <c r="E17" s="8" t="n">
        <v>0</v>
      </c>
      <c r="F17" s="8" t="n">
        <f aca="false">70+408</f>
        <v>478</v>
      </c>
      <c r="G17" s="7" t="n">
        <f aca="false">SUM(E17:F17)</f>
        <v>478</v>
      </c>
      <c r="H17" s="7" t="n">
        <v>0</v>
      </c>
    </row>
    <row r="18" customFormat="false" ht="16.5" hidden="false" customHeight="false" outlineLevel="0" collapsed="false">
      <c r="B18" s="5"/>
      <c r="C18" s="6" t="s">
        <v>8</v>
      </c>
      <c r="D18" s="7" t="n">
        <f aca="false">12*12+7*12+11*12+17*12+17*12+8*12-D17</f>
        <v>228</v>
      </c>
      <c r="E18" s="8" t="n">
        <v>0</v>
      </c>
      <c r="F18" s="8" t="n">
        <v>0</v>
      </c>
      <c r="G18" s="7" t="n">
        <f aca="false">SUM(E18:F18)</f>
        <v>0</v>
      </c>
      <c r="H18" s="7" t="n">
        <v>0</v>
      </c>
    </row>
    <row r="19" customFormat="false" ht="16.5" hidden="false" customHeight="false" outlineLevel="0" collapsed="false">
      <c r="B19" s="5" t="s">
        <v>15</v>
      </c>
      <c r="C19" s="6" t="s">
        <v>7</v>
      </c>
      <c r="D19" s="7" t="n">
        <f aca="false">36*10+36*2</f>
        <v>432</v>
      </c>
      <c r="E19" s="8" t="n">
        <v>0</v>
      </c>
      <c r="F19" s="8" t="n">
        <v>710</v>
      </c>
      <c r="G19" s="7" t="n">
        <f aca="false">SUM(E19:F19)</f>
        <v>710</v>
      </c>
      <c r="H19" s="7" t="n">
        <v>0</v>
      </c>
    </row>
    <row r="20" customFormat="false" ht="16.5" hidden="false" customHeight="false" outlineLevel="0" collapsed="false">
      <c r="B20" s="5"/>
      <c r="C20" s="6" t="s">
        <v>8</v>
      </c>
      <c r="D20" s="7" t="n">
        <f aca="false">36*10+36*2-D19</f>
        <v>0</v>
      </c>
      <c r="E20" s="8" t="n">
        <v>0</v>
      </c>
      <c r="F20" s="8" t="n">
        <v>0</v>
      </c>
      <c r="G20" s="7" t="n">
        <f aca="false">SUM(E20:F20)</f>
        <v>0</v>
      </c>
      <c r="H20" s="7" t="n">
        <v>0</v>
      </c>
    </row>
    <row r="21" customFormat="false" ht="16.5" hidden="false" customHeight="false" outlineLevel="0" collapsed="false">
      <c r="B21" s="5" t="s">
        <v>16</v>
      </c>
      <c r="C21" s="6" t="s">
        <v>7</v>
      </c>
      <c r="D21" s="7" t="n">
        <f aca="false">28*13+28*2</f>
        <v>420</v>
      </c>
      <c r="E21" s="8" t="n">
        <v>0</v>
      </c>
      <c r="F21" s="8" t="n">
        <v>600</v>
      </c>
      <c r="G21" s="7" t="n">
        <f aca="false">SUM(E21:F21)</f>
        <v>600</v>
      </c>
      <c r="H21" s="7" t="n">
        <v>0</v>
      </c>
    </row>
    <row r="22" customFormat="false" ht="16.5" hidden="false" customHeight="false" outlineLevel="0" collapsed="false">
      <c r="B22" s="5"/>
      <c r="C22" s="6" t="s">
        <v>8</v>
      </c>
      <c r="D22" s="7" t="n">
        <f aca="false">28*15-D21</f>
        <v>0</v>
      </c>
      <c r="E22" s="8" t="n">
        <v>0</v>
      </c>
      <c r="F22" s="8" t="n">
        <v>0</v>
      </c>
      <c r="G22" s="7" t="n">
        <f aca="false">SUM(E22:F22)</f>
        <v>0</v>
      </c>
      <c r="H22" s="7" t="n">
        <v>0</v>
      </c>
    </row>
    <row r="23" customFormat="false" ht="16.5" hidden="false" customHeight="true" outlineLevel="0" collapsed="false">
      <c r="B23" s="10" t="s">
        <v>17</v>
      </c>
      <c r="C23" s="6" t="s">
        <v>7</v>
      </c>
      <c r="D23" s="7" t="n">
        <v>0</v>
      </c>
      <c r="E23" s="8" t="n">
        <v>0</v>
      </c>
      <c r="F23" s="8" t="n">
        <v>100</v>
      </c>
      <c r="G23" s="7" t="n">
        <f aca="false">SUM(E23:F23)</f>
        <v>100</v>
      </c>
      <c r="H23" s="7" t="n">
        <v>0</v>
      </c>
    </row>
    <row r="24" customFormat="false" ht="16.5" hidden="false" customHeight="false" outlineLevel="0" collapsed="false">
      <c r="B24" s="10"/>
      <c r="C24" s="6" t="s">
        <v>8</v>
      </c>
      <c r="D24" s="7" t="n">
        <f aca="false">0-D23</f>
        <v>0</v>
      </c>
      <c r="E24" s="8" t="n">
        <v>0</v>
      </c>
      <c r="F24" s="8" t="n">
        <v>0</v>
      </c>
      <c r="G24" s="7" t="n">
        <f aca="false">SUM(E24:F24)</f>
        <v>0</v>
      </c>
      <c r="H24" s="7" t="n">
        <v>0</v>
      </c>
    </row>
    <row r="25" customFormat="false" ht="16.5" hidden="false" customHeight="false" outlineLevel="0" collapsed="false">
      <c r="B25" s="5" t="s">
        <v>18</v>
      </c>
      <c r="C25" s="6" t="s">
        <v>7</v>
      </c>
      <c r="D25" s="7" t="n">
        <f aca="false">28*13+28*2</f>
        <v>420</v>
      </c>
      <c r="E25" s="8" t="n">
        <v>0</v>
      </c>
      <c r="F25" s="8" t="n">
        <v>500</v>
      </c>
      <c r="G25" s="7" t="n">
        <f aca="false">SUM(E25:F25)</f>
        <v>500</v>
      </c>
      <c r="H25" s="7" t="n">
        <v>0</v>
      </c>
    </row>
    <row r="26" customFormat="false" ht="16.5" hidden="false" customHeight="false" outlineLevel="0" collapsed="false">
      <c r="B26" s="5"/>
      <c r="C26" s="6" t="s">
        <v>8</v>
      </c>
      <c r="D26" s="7" t="n">
        <f aca="false">28*15-D25</f>
        <v>0</v>
      </c>
      <c r="E26" s="8" t="n">
        <v>0</v>
      </c>
      <c r="F26" s="8" t="n">
        <v>0</v>
      </c>
      <c r="G26" s="7" t="n">
        <f aca="false">SUM(E26:F26)</f>
        <v>0</v>
      </c>
      <c r="H26" s="7" t="n">
        <v>0</v>
      </c>
    </row>
    <row r="27" customFormat="false" ht="16.5" hidden="false" customHeight="false" outlineLevel="0" collapsed="false">
      <c r="B27" s="5" t="s">
        <v>19</v>
      </c>
      <c r="C27" s="6" t="s">
        <v>7</v>
      </c>
      <c r="D27" s="7" t="n">
        <f aca="false">20*3</f>
        <v>60</v>
      </c>
      <c r="E27" s="8" t="n">
        <v>0</v>
      </c>
      <c r="F27" s="8" t="n">
        <v>0</v>
      </c>
      <c r="G27" s="7" t="n">
        <f aca="false">SUM(E27:F27)</f>
        <v>0</v>
      </c>
      <c r="H27" s="7" t="n">
        <v>0</v>
      </c>
    </row>
    <row r="28" customFormat="false" ht="16.5" hidden="false" customHeight="false" outlineLevel="0" collapsed="false">
      <c r="B28" s="5"/>
      <c r="C28" s="6" t="s">
        <v>8</v>
      </c>
      <c r="D28" s="7" t="n">
        <f aca="false">20*3-D27</f>
        <v>0</v>
      </c>
      <c r="E28" s="8" t="n">
        <v>0</v>
      </c>
      <c r="F28" s="8" t="n">
        <v>0</v>
      </c>
      <c r="G28" s="7" t="n">
        <f aca="false">SUM(E28:F28)</f>
        <v>0</v>
      </c>
      <c r="H28" s="7" t="n">
        <v>0</v>
      </c>
    </row>
    <row r="29" customFormat="false" ht="16.5" hidden="false" customHeight="false" outlineLevel="0" collapsed="false">
      <c r="B29" s="5" t="s">
        <v>20</v>
      </c>
      <c r="C29" s="6" t="s">
        <v>7</v>
      </c>
      <c r="D29" s="7" t="n">
        <f aca="false">20*32</f>
        <v>640</v>
      </c>
      <c r="E29" s="8" t="n">
        <v>0</v>
      </c>
      <c r="F29" s="8" t="n">
        <v>0</v>
      </c>
      <c r="G29" s="7" t="n">
        <f aca="false">SUM(E29:F29)</f>
        <v>0</v>
      </c>
      <c r="H29" s="7" t="n">
        <v>0</v>
      </c>
    </row>
    <row r="30" customFormat="false" ht="16.5" hidden="false" customHeight="false" outlineLevel="0" collapsed="false">
      <c r="B30" s="5"/>
      <c r="C30" s="6" t="s">
        <v>8</v>
      </c>
      <c r="D30" s="7" t="n">
        <f aca="false">20*32-D29</f>
        <v>0</v>
      </c>
      <c r="E30" s="8" t="n">
        <v>0</v>
      </c>
      <c r="F30" s="8" t="n">
        <v>0</v>
      </c>
      <c r="G30" s="7" t="n">
        <f aca="false">SUM(E30:F30)</f>
        <v>0</v>
      </c>
      <c r="H30" s="7" t="n">
        <v>0</v>
      </c>
    </row>
    <row r="31" customFormat="false" ht="16.5" hidden="false" customHeight="false" outlineLevel="0" collapsed="false">
      <c r="B31" s="5" t="s">
        <v>21</v>
      </c>
      <c r="C31" s="6" t="s">
        <v>7</v>
      </c>
      <c r="D31" s="7" t="n">
        <f aca="false">1*8</f>
        <v>8</v>
      </c>
      <c r="E31" s="8" t="n">
        <v>0</v>
      </c>
      <c r="F31" s="8" t="n">
        <f aca="false">50*4</f>
        <v>200</v>
      </c>
      <c r="G31" s="7" t="n">
        <f aca="false">SUM(E31:F31)</f>
        <v>200</v>
      </c>
      <c r="H31" s="7" t="n">
        <v>0</v>
      </c>
    </row>
    <row r="32" customFormat="false" ht="16.5" hidden="false" customHeight="false" outlineLevel="0" collapsed="false">
      <c r="B32" s="5"/>
      <c r="C32" s="6" t="s">
        <v>8</v>
      </c>
      <c r="D32" s="7" t="n">
        <f aca="false">1*8-D31</f>
        <v>0</v>
      </c>
      <c r="E32" s="8" t="n">
        <v>0</v>
      </c>
      <c r="F32" s="8" t="n">
        <v>0</v>
      </c>
      <c r="G32" s="7" t="n">
        <f aca="false">SUM(E32:F32)</f>
        <v>0</v>
      </c>
      <c r="H32" s="7" t="n">
        <v>0</v>
      </c>
    </row>
    <row r="33" customFormat="false" ht="16.5" hidden="false" customHeight="false" outlineLevel="0" collapsed="false">
      <c r="B33" s="5" t="s">
        <v>22</v>
      </c>
      <c r="C33" s="6" t="s">
        <v>7</v>
      </c>
      <c r="D33" s="7" t="n">
        <f aca="false">16*15+12*5</f>
        <v>300</v>
      </c>
      <c r="E33" s="8" t="n">
        <v>0</v>
      </c>
      <c r="F33" s="8" t="n">
        <v>0</v>
      </c>
      <c r="G33" s="7" t="n">
        <f aca="false">SUM(E33:F33)</f>
        <v>0</v>
      </c>
      <c r="H33" s="7" t="n">
        <v>0</v>
      </c>
    </row>
    <row r="34" customFormat="false" ht="16.5" hidden="false" customHeight="false" outlineLevel="0" collapsed="false">
      <c r="B34" s="5"/>
      <c r="C34" s="6" t="s">
        <v>8</v>
      </c>
      <c r="D34" s="7" t="n">
        <f aca="false">240+12*5-D33</f>
        <v>0</v>
      </c>
      <c r="E34" s="8" t="n">
        <v>0</v>
      </c>
      <c r="F34" s="8" t="n">
        <v>0</v>
      </c>
      <c r="G34" s="7" t="n">
        <f aca="false">SUM(E34:F34)</f>
        <v>0</v>
      </c>
      <c r="H34" s="7"/>
    </row>
    <row r="35" customFormat="false" ht="16.5" hidden="false" customHeight="false" outlineLevel="0" collapsed="false">
      <c r="B35" s="5" t="s">
        <v>23</v>
      </c>
      <c r="C35" s="6" t="s">
        <v>7</v>
      </c>
      <c r="D35" s="7" t="n">
        <v>0</v>
      </c>
      <c r="E35" s="8" t="n">
        <v>0</v>
      </c>
      <c r="F35" s="8" t="n">
        <v>0</v>
      </c>
      <c r="G35" s="7" t="n">
        <f aca="false">SUM(E35:F35)</f>
        <v>0</v>
      </c>
      <c r="H35" s="7" t="n">
        <v>0</v>
      </c>
    </row>
    <row r="36" customFormat="false" ht="16.5" hidden="false" customHeight="false" outlineLevel="0" collapsed="false">
      <c r="B36" s="5"/>
      <c r="C36" s="6" t="s">
        <v>8</v>
      </c>
      <c r="D36" s="7" t="n">
        <f aca="false">36*19-D35</f>
        <v>684</v>
      </c>
      <c r="E36" s="8" t="n">
        <v>0</v>
      </c>
      <c r="F36" s="8" t="n">
        <v>400</v>
      </c>
      <c r="G36" s="7" t="n">
        <f aca="false">SUM(E36:F36)</f>
        <v>400</v>
      </c>
      <c r="H36" s="7" t="n">
        <v>0</v>
      </c>
    </row>
    <row r="37" customFormat="false" ht="16.5" hidden="false" customHeight="true" outlineLevel="0" collapsed="false">
      <c r="B37" s="11" t="s">
        <v>24</v>
      </c>
      <c r="C37" s="6" t="s">
        <v>7</v>
      </c>
      <c r="D37" s="7" t="n">
        <v>0</v>
      </c>
      <c r="E37" s="8" t="n">
        <f aca="false">75.2*2</f>
        <v>150.4</v>
      </c>
      <c r="F37" s="8" t="n">
        <v>0</v>
      </c>
      <c r="G37" s="7" t="n">
        <f aca="false">SUM(E37:F37)</f>
        <v>150.4</v>
      </c>
      <c r="H37" s="7" t="n">
        <v>0</v>
      </c>
    </row>
    <row r="38" customFormat="false" ht="16.5" hidden="false" customHeight="false" outlineLevel="0" collapsed="false">
      <c r="B38" s="11"/>
      <c r="C38" s="6" t="s">
        <v>8</v>
      </c>
      <c r="D38" s="7" t="n">
        <f aca="false">-D37</f>
        <v>0</v>
      </c>
      <c r="E38" s="8" t="n">
        <v>0</v>
      </c>
      <c r="F38" s="8" t="n">
        <v>0</v>
      </c>
      <c r="G38" s="7" t="n">
        <f aca="false">SUM(E38:F38)</f>
        <v>0</v>
      </c>
      <c r="H38" s="7" t="n">
        <v>0</v>
      </c>
    </row>
    <row r="39" customFormat="false" ht="16.5" hidden="false" customHeight="true" outlineLevel="0" collapsed="false">
      <c r="B39" s="11" t="s">
        <v>25</v>
      </c>
      <c r="C39" s="6" t="s">
        <v>7</v>
      </c>
      <c r="D39" s="7" t="n">
        <v>0</v>
      </c>
      <c r="E39" s="8" t="n">
        <v>0</v>
      </c>
      <c r="F39" s="8" t="n">
        <v>0</v>
      </c>
      <c r="G39" s="7" t="n">
        <f aca="false">SUM(E39:F39)</f>
        <v>0</v>
      </c>
      <c r="H39" s="7" t="n">
        <v>0</v>
      </c>
    </row>
    <row r="40" customFormat="false" ht="16.5" hidden="false" customHeight="false" outlineLevel="0" collapsed="false">
      <c r="B40" s="11"/>
      <c r="C40" s="6" t="s">
        <v>8</v>
      </c>
      <c r="D40" s="7" t="n">
        <f aca="false">-D39</f>
        <v>0</v>
      </c>
      <c r="E40" s="8" t="n">
        <v>0</v>
      </c>
      <c r="F40" s="8" t="n">
        <v>500</v>
      </c>
      <c r="G40" s="7" t="n">
        <f aca="false">SUM(E40:F40)</f>
        <v>500</v>
      </c>
      <c r="H40" s="7" t="n">
        <v>0</v>
      </c>
    </row>
    <row r="41" customFormat="false" ht="14.9" hidden="false" customHeight="false" outlineLevel="0" collapsed="false">
      <c r="B41" s="11" t="s">
        <v>26</v>
      </c>
      <c r="C41" s="6"/>
      <c r="D41" s="7"/>
      <c r="E41" s="8"/>
      <c r="F41" s="8"/>
      <c r="G41" s="7"/>
      <c r="H41" s="7"/>
    </row>
    <row r="42" customFormat="false" ht="16.5" hidden="false" customHeight="false" outlineLevel="0" collapsed="false">
      <c r="B42" s="5" t="s">
        <v>27</v>
      </c>
      <c r="C42" s="6" t="s">
        <v>8</v>
      </c>
      <c r="D42" s="7" t="n">
        <f aca="false">8772-SUM(D5:D40)</f>
        <v>0</v>
      </c>
      <c r="E42" s="8" t="n">
        <v>278</v>
      </c>
      <c r="F42" s="8" t="n">
        <v>477</v>
      </c>
      <c r="G42" s="7" t="n">
        <f aca="false">SUM(E42:F42)</f>
        <v>755</v>
      </c>
      <c r="H42" s="7" t="n">
        <f aca="false">3196-SUM(H5:H36)</f>
        <v>0</v>
      </c>
    </row>
    <row r="43" customFormat="false" ht="16.5" hidden="false" customHeight="false" outlineLevel="0" collapsed="false">
      <c r="B43" s="12" t="s">
        <v>28</v>
      </c>
      <c r="C43" s="12"/>
      <c r="D43" s="13" t="n">
        <f aca="false">SUM(D5:D42)</f>
        <v>8772</v>
      </c>
      <c r="E43" s="13" t="n">
        <f aca="false">SUM(E5:E42)</f>
        <v>4075.38</v>
      </c>
      <c r="F43" s="13" t="n">
        <f aca="false">SUM(F5:F42)</f>
        <v>4445</v>
      </c>
      <c r="G43" s="13" t="n">
        <f aca="false">E43+F43</f>
        <v>8520.38</v>
      </c>
      <c r="H43" s="13" t="n">
        <f aca="false">SUM(H5:H42)</f>
        <v>3196</v>
      </c>
    </row>
  </sheetData>
  <mergeCells count="21">
    <mergeCell ref="B2:H2"/>
    <mergeCell ref="B4:C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3:C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2015-08-28T04:44:56Z</dcterms:created>
  <dc:creator>YEO IL YEON</dc:creator>
  <dc:description/>
  <dc:language>en-US</dc:language>
  <cp:lastModifiedBy/>
  <cp:lastPrinted>2016-11-07T05:52:41Z</cp:lastPrinted>
  <dcterms:modified xsi:type="dcterms:W3CDTF">2017-04-12T04:41:08Z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