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P:\Linda\projects\FCWML_fMRI\scripts\3_preproc\"/>
    </mc:Choice>
  </mc:AlternateContent>
  <xr:revisionPtr revIDLastSave="0" documentId="13_ncr:1_{FFDE9E08-A157-4F66-8B28-2895F3F3C87F}" xr6:coauthVersionLast="43" xr6:coauthVersionMax="43" xr10:uidLastSave="{00000000-0000-0000-0000-000000000000}"/>
  <bookViews>
    <workbookView xWindow="14410" yWindow="1290" windowWidth="22500" windowHeight="1871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1" l="1"/>
  <c r="H4" i="1"/>
  <c r="F4" i="1"/>
  <c r="G11" i="1"/>
  <c r="F37" i="1" l="1"/>
  <c r="F36" i="1"/>
  <c r="F35" i="1"/>
  <c r="H19" i="1"/>
  <c r="F19" i="1"/>
  <c r="F18" i="1" l="1"/>
  <c r="H18" i="1" s="1"/>
  <c r="H17" i="1" l="1"/>
  <c r="B33" i="1" l="1"/>
  <c r="J17" i="1"/>
  <c r="F14" i="1" l="1"/>
  <c r="G14" i="1" s="1"/>
  <c r="H14" i="1" s="1"/>
  <c r="F8" i="1"/>
  <c r="G8" i="1" s="1"/>
  <c r="H8" i="1" s="1"/>
  <c r="F11" i="1"/>
  <c r="H11" i="1" s="1"/>
  <c r="F6" i="1"/>
  <c r="H7" i="1"/>
  <c r="H6" i="1"/>
  <c r="H5" i="1"/>
</calcChain>
</file>

<file path=xl/sharedStrings.xml><?xml version="1.0" encoding="utf-8"?>
<sst xmlns="http://schemas.openxmlformats.org/spreadsheetml/2006/main" count="33" uniqueCount="32">
  <si>
    <t>echo spacing</t>
  </si>
  <si>
    <t>Base resolution</t>
  </si>
  <si>
    <t>Grappa</t>
  </si>
  <si>
    <t>Partial Fourier</t>
  </si>
  <si>
    <t>no</t>
  </si>
  <si>
    <t>read out</t>
  </si>
  <si>
    <t>seems like not enough</t>
  </si>
  <si>
    <t>seems like too much</t>
  </si>
  <si>
    <t>cmrrep2d_TR1300_mb4_15iso_30ms</t>
  </si>
  <si>
    <t>cmrrep2d_TR1520_mb3_15iso_26ms</t>
  </si>
  <si>
    <t>cmrrep2d_TR2050_mb2_15iso_30ms</t>
  </si>
  <si>
    <t>cmrr_mbep2d_bold</t>
  </si>
  <si>
    <t>cmrrep2d_TR1900_mb3_15iso_26.4ms</t>
  </si>
  <si>
    <t>cmrr_mbep2d_bold_mb4_iPAD2_TR867_TE25_iso2.4</t>
  </si>
  <si>
    <t>HipSubMov</t>
  </si>
  <si>
    <t>PatSep</t>
  </si>
  <si>
    <t>How to calculate:</t>
  </si>
  <si>
    <t>Number of line * echo spacing</t>
  </si>
  <si>
    <t>however, this changes when using acceleration</t>
  </si>
  <si>
    <t>cmrr_2iso_mb6_TR945_skyra_shortEcho_EH</t>
  </si>
  <si>
    <t>ANGER</t>
  </si>
  <si>
    <t>no GRAPPA used??</t>
  </si>
  <si>
    <t>NEW YORK</t>
  </si>
  <si>
    <t>12+SE_FieldMap_Oded_AP_day1</t>
  </si>
  <si>
    <t>Effective Echo Spacing (s) = 1/(BandwidthPerPixelPhaseEncode * MatrixSizePhase)</t>
  </si>
  <si>
    <t>Total readout time (FSL) = (number of echoes - 1) * echo spacing</t>
  </si>
  <si>
    <t>FSL:</t>
  </si>
  <si>
    <t>Total readout time (FSL) = (MatrixSizePhase - 1) * EffectiveEchoSpacing</t>
  </si>
  <si>
    <t>MatrixSizePhase</t>
  </si>
  <si>
    <t>EffectiveEchoSpacing</t>
  </si>
  <si>
    <t>G2_MB2_E2_PF_2mm</t>
  </si>
  <si>
    <t>G2_MB2_E1_PF_2mm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</si>
</sst>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2" fontId="3" fillId="0" borderId="0" xfId="0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164" fontId="0" fillId="0" borderId="0" xfId="0" applyNumberFormat="1" applyBorder="1"/>
    <xf numFmtId="0" fontId="0" fillId="0" borderId="7" xfId="0" applyBorder="1"/>
    <xf numFmtId="0" fontId="0" fillId="3" borderId="1" xfId="0" applyFill="1" applyBorder="1"/>
    <xf numFmtId="0" fontId="0" fillId="0" borderId="1" xfId="0" applyBorder="1"/>
    <xf numFmtId="0" fontId="0" fillId="0" borderId="8" xfId="0" applyBorder="1"/>
    <xf numFmtId="0" fontId="5" fillId="0" borderId="0" xfId="0" applyFont="1" applyFill="1"/>
    <xf numFmtId="0" fontId="3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workbookViewId="0">
      <selection activeCell="B41" sqref="B41"/>
    </sheetView>
  </sheetViews>
  <sheetFormatPr defaultColWidth="8.81640625" defaultRowHeight="14.5"/>
  <cols>
    <col min="1" max="1" width="48" bestFit="1" customWidth="1"/>
    <col min="2" max="2" width="12.36328125" bestFit="1" customWidth="1"/>
    <col min="3" max="3" width="14.81640625" bestFit="1" customWidth="1"/>
    <col min="8" max="8" width="10.6328125" customWidth="1"/>
    <col min="9" max="9" width="21.453125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H1" t="s">
        <v>5</v>
      </c>
    </row>
    <row r="3" spans="1:9">
      <c r="A3" s="20" t="s">
        <v>15</v>
      </c>
      <c r="B3" s="20"/>
      <c r="C3" s="20"/>
      <c r="D3" s="20"/>
      <c r="E3" s="20"/>
      <c r="F3" s="20"/>
      <c r="G3" s="20"/>
      <c r="H3" s="20"/>
      <c r="I3" s="4"/>
    </row>
    <row r="4" spans="1:9">
      <c r="A4" s="5" t="s">
        <v>9</v>
      </c>
      <c r="B4" s="5">
        <v>0.94</v>
      </c>
      <c r="C4" s="5">
        <v>140</v>
      </c>
      <c r="D4" s="5">
        <v>2</v>
      </c>
      <c r="E4" s="6">
        <v>6</v>
      </c>
      <c r="F4" s="5">
        <f>C4*(E4/8)</f>
        <v>105</v>
      </c>
      <c r="G4" s="5"/>
      <c r="H4" s="5">
        <f>ROUNDUP(F4/D4,0)*B4</f>
        <v>49.82</v>
      </c>
      <c r="I4" s="4" t="s">
        <v>6</v>
      </c>
    </row>
    <row r="5" spans="1:9">
      <c r="A5" s="5" t="s">
        <v>11</v>
      </c>
      <c r="B5" s="5">
        <v>0.68</v>
      </c>
      <c r="C5" s="5">
        <v>106</v>
      </c>
      <c r="D5" s="5">
        <v>2</v>
      </c>
      <c r="E5" s="5" t="s">
        <v>4</v>
      </c>
      <c r="F5" s="5">
        <v>106</v>
      </c>
      <c r="G5" s="5"/>
      <c r="H5" s="5">
        <f>ROUNDUP(C5/D5,0)*B5</f>
        <v>36.04</v>
      </c>
      <c r="I5" s="4" t="s">
        <v>7</v>
      </c>
    </row>
    <row r="6" spans="1:9">
      <c r="A6" s="5" t="s">
        <v>8</v>
      </c>
      <c r="B6" s="5">
        <v>0.94</v>
      </c>
      <c r="C6" s="5">
        <v>140</v>
      </c>
      <c r="D6" s="5">
        <v>2</v>
      </c>
      <c r="E6" s="5">
        <v>7</v>
      </c>
      <c r="F6" s="5">
        <f>C6*(E6/8)</f>
        <v>122.5</v>
      </c>
      <c r="G6" s="5"/>
      <c r="H6" s="5">
        <f>ROUNDUP(C6/D6,0)*B6</f>
        <v>65.8</v>
      </c>
      <c r="I6" s="4"/>
    </row>
    <row r="7" spans="1:9">
      <c r="A7" s="5" t="s">
        <v>10</v>
      </c>
      <c r="B7" s="5">
        <v>0.94</v>
      </c>
      <c r="C7" s="5">
        <v>140</v>
      </c>
      <c r="D7" s="5">
        <v>3</v>
      </c>
      <c r="E7" s="5" t="s">
        <v>4</v>
      </c>
      <c r="F7" s="5">
        <v>140</v>
      </c>
      <c r="G7" s="5"/>
      <c r="H7" s="5">
        <f>ROUNDUP(C7/D7,0)*B7</f>
        <v>44.18</v>
      </c>
      <c r="I7" s="4"/>
    </row>
    <row r="8" spans="1:9">
      <c r="A8" s="5" t="s">
        <v>12</v>
      </c>
      <c r="B8" s="5">
        <v>0.94</v>
      </c>
      <c r="C8" s="5">
        <v>140</v>
      </c>
      <c r="D8" s="5">
        <v>2</v>
      </c>
      <c r="E8" s="5">
        <v>6</v>
      </c>
      <c r="F8" s="5">
        <f>C8*(E8/8)</f>
        <v>105</v>
      </c>
      <c r="G8" s="5">
        <f>ROUNDUP(F8/D8,0)</f>
        <v>53</v>
      </c>
      <c r="H8" s="5">
        <f>G8*B8</f>
        <v>49.82</v>
      </c>
      <c r="I8" s="4"/>
    </row>
    <row r="9" spans="1:9">
      <c r="A9" s="5"/>
      <c r="B9" s="5"/>
      <c r="C9" s="5"/>
      <c r="D9" s="5"/>
      <c r="E9" s="5"/>
      <c r="F9" s="5"/>
      <c r="G9" s="5"/>
      <c r="H9" s="5"/>
      <c r="I9" s="4"/>
    </row>
    <row r="10" spans="1:9">
      <c r="A10" s="20" t="s">
        <v>14</v>
      </c>
      <c r="B10" s="20"/>
      <c r="C10" s="20"/>
      <c r="D10" s="20"/>
      <c r="E10" s="20"/>
      <c r="F10" s="20"/>
      <c r="G10" s="20"/>
      <c r="H10" s="20"/>
      <c r="I10" s="4"/>
    </row>
    <row r="11" spans="1:9">
      <c r="A11" s="5" t="s">
        <v>13</v>
      </c>
      <c r="B11" s="5">
        <v>0.69</v>
      </c>
      <c r="C11" s="5">
        <v>88</v>
      </c>
      <c r="D11" s="5">
        <v>2</v>
      </c>
      <c r="E11" s="5"/>
      <c r="F11" s="5">
        <f>IF(E11&gt;0,C11*(E11/8),C11)</f>
        <v>88</v>
      </c>
      <c r="G11" s="5">
        <f>ROUNDUP(F11/D11,0)</f>
        <v>44</v>
      </c>
      <c r="H11" s="5">
        <f>G11*B11</f>
        <v>30.36</v>
      </c>
      <c r="I11" s="4"/>
    </row>
    <row r="13" spans="1:9">
      <c r="A13" s="21" t="s">
        <v>20</v>
      </c>
      <c r="B13" s="21"/>
      <c r="C13" s="21"/>
      <c r="D13" s="21"/>
      <c r="E13" s="21"/>
      <c r="F13" s="21"/>
      <c r="G13" s="21"/>
      <c r="H13" s="21"/>
    </row>
    <row r="14" spans="1:9">
      <c r="A14" t="s">
        <v>19</v>
      </c>
      <c r="B14">
        <v>0.77</v>
      </c>
      <c r="C14">
        <v>104</v>
      </c>
      <c r="D14">
        <v>1</v>
      </c>
      <c r="E14">
        <v>6</v>
      </c>
      <c r="F14" s="3">
        <f>C14*(E14/8)</f>
        <v>78</v>
      </c>
      <c r="G14" s="3">
        <f>ROUNDUP(F14/D14,0)</f>
        <v>78</v>
      </c>
      <c r="H14" s="3">
        <f>G14*B14</f>
        <v>60.06</v>
      </c>
      <c r="I14" t="s">
        <v>21</v>
      </c>
    </row>
    <row r="16" spans="1:9">
      <c r="A16" s="21" t="s">
        <v>22</v>
      </c>
      <c r="B16" s="21"/>
      <c r="C16" s="21"/>
      <c r="D16" s="21"/>
      <c r="E16" s="21"/>
      <c r="F16" s="21"/>
      <c r="G16" s="21"/>
      <c r="H16" s="21"/>
    </row>
    <row r="17" spans="1:10">
      <c r="A17" t="s">
        <v>23</v>
      </c>
      <c r="B17">
        <v>0.68</v>
      </c>
      <c r="C17">
        <v>136</v>
      </c>
      <c r="D17">
        <v>2</v>
      </c>
      <c r="F17">
        <v>136</v>
      </c>
      <c r="H17" s="5">
        <f>ROUNDUP(F17/D17,0)*B17</f>
        <v>46.24</v>
      </c>
      <c r="I17">
        <v>4.59006E-2</v>
      </c>
      <c r="J17">
        <f>H17-I17</f>
        <v>46.194099399999999</v>
      </c>
    </row>
    <row r="18" spans="1:10">
      <c r="A18" t="s">
        <v>30</v>
      </c>
      <c r="B18">
        <v>0.56000000000000005</v>
      </c>
      <c r="C18">
        <v>104</v>
      </c>
      <c r="D18">
        <v>2</v>
      </c>
      <c r="E18">
        <v>6</v>
      </c>
      <c r="F18" s="19">
        <f>C18*(E18/8)</f>
        <v>78</v>
      </c>
      <c r="H18" s="5">
        <f>ROUNDUP(F18/D18,0)*B18</f>
        <v>21.840000000000003</v>
      </c>
    </row>
    <row r="19" spans="1:10">
      <c r="A19" t="s">
        <v>31</v>
      </c>
      <c r="B19">
        <v>0.56000000000000005</v>
      </c>
      <c r="C19">
        <v>104</v>
      </c>
      <c r="D19">
        <v>2</v>
      </c>
      <c r="E19">
        <v>6</v>
      </c>
      <c r="F19" s="19">
        <f>C19*(E19/8)</f>
        <v>78</v>
      </c>
      <c r="H19" s="5">
        <f>ROUNDUP(F19/D19,0)*B19</f>
        <v>21.840000000000003</v>
      </c>
    </row>
    <row r="20" spans="1:10">
      <c r="F20" s="19"/>
      <c r="H20" s="5"/>
    </row>
    <row r="22" spans="1:10">
      <c r="A22" s="1" t="s">
        <v>16</v>
      </c>
    </row>
    <row r="23" spans="1:10">
      <c r="A23" s="2" t="s">
        <v>17</v>
      </c>
    </row>
    <row r="24" spans="1:10">
      <c r="A24" s="2" t="s">
        <v>18</v>
      </c>
    </row>
    <row r="26" spans="1:10">
      <c r="A26" s="7" t="s">
        <v>26</v>
      </c>
      <c r="B26" s="8"/>
      <c r="C26" s="8"/>
      <c r="D26" s="8"/>
      <c r="E26" s="8"/>
      <c r="F26" s="8"/>
      <c r="G26" s="8"/>
      <c r="H26" s="9"/>
    </row>
    <row r="27" spans="1:10">
      <c r="A27" s="10" t="s">
        <v>24</v>
      </c>
      <c r="B27" s="11"/>
      <c r="C27" s="11"/>
      <c r="D27" s="11"/>
      <c r="E27" s="11"/>
      <c r="F27" s="11"/>
      <c r="G27" s="11"/>
      <c r="H27" s="12"/>
    </row>
    <row r="28" spans="1:10">
      <c r="A28" s="10" t="s">
        <v>25</v>
      </c>
      <c r="B28" s="11"/>
      <c r="C28" s="11"/>
      <c r="D28" s="11"/>
      <c r="E28" s="11"/>
      <c r="F28" s="11"/>
      <c r="G28" s="11"/>
      <c r="H28" s="12"/>
    </row>
    <row r="29" spans="1:10">
      <c r="A29" s="10" t="s">
        <v>27</v>
      </c>
      <c r="B29" s="11"/>
      <c r="C29" s="11"/>
      <c r="D29" s="11"/>
      <c r="E29" s="11"/>
      <c r="F29" s="11"/>
      <c r="G29" s="11"/>
      <c r="H29" s="12"/>
    </row>
    <row r="30" spans="1:10">
      <c r="A30" s="13"/>
      <c r="B30" s="14"/>
      <c r="C30" s="11"/>
      <c r="D30" s="11"/>
      <c r="E30" s="11"/>
      <c r="F30" s="11"/>
      <c r="G30" s="11"/>
      <c r="H30" s="12"/>
    </row>
    <row r="31" spans="1:10">
      <c r="A31" s="10" t="s">
        <v>28</v>
      </c>
      <c r="B31" s="11">
        <v>136</v>
      </c>
      <c r="C31" s="11"/>
      <c r="D31" s="11"/>
      <c r="E31" s="11"/>
      <c r="F31" s="11"/>
      <c r="G31" s="11"/>
      <c r="H31" s="12"/>
    </row>
    <row r="32" spans="1:10">
      <c r="A32" s="10" t="s">
        <v>29</v>
      </c>
      <c r="B32" s="11">
        <v>3.4000499999999999E-4</v>
      </c>
      <c r="C32" s="11"/>
      <c r="D32" s="11"/>
      <c r="E32" s="11"/>
      <c r="F32" s="11"/>
      <c r="G32" s="11"/>
      <c r="H32" s="12"/>
    </row>
    <row r="33" spans="1:8">
      <c r="A33" s="15"/>
      <c r="B33" s="16">
        <f>(B31-1)*B32</f>
        <v>4.5900675000000002E-2</v>
      </c>
      <c r="C33" s="17"/>
      <c r="D33" s="17"/>
      <c r="E33" s="17"/>
      <c r="F33" s="17"/>
      <c r="G33" s="17"/>
      <c r="H33" s="18"/>
    </row>
    <row r="35" spans="1:8">
      <c r="F35">
        <f>136/2</f>
        <v>68</v>
      </c>
    </row>
    <row r="36" spans="1:8">
      <c r="F36">
        <f>F35*0.00068</f>
        <v>4.6240000000000003E-2</v>
      </c>
    </row>
    <row r="37" spans="1:8">
      <c r="F37">
        <f>135*(B17/2)</f>
        <v>45.900000000000006</v>
      </c>
    </row>
    <row r="40" spans="1:8">
      <c r="B40">
        <f>42*B19</f>
        <v>23.520000000000003</v>
      </c>
    </row>
  </sheetData>
  <mergeCells count="4">
    <mergeCell ref="A10:H10"/>
    <mergeCell ref="A3:H3"/>
    <mergeCell ref="A13:H13"/>
    <mergeCell ref="A16:H16"/>
  </mergeCells>
  <pageMargins left="0.7" right="0.7" top="0.75" bottom="0.75" header="0.3" footer="0.3"/>
  <pageSetup paperSize="1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1640625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1640625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Donders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lindvoo</dc:creator>
  <cp:lastModifiedBy>linda</cp:lastModifiedBy>
  <dcterms:created xsi:type="dcterms:W3CDTF">2015-05-29T14:16:12Z</dcterms:created>
  <dcterms:modified xsi:type="dcterms:W3CDTF">2019-04-16T16:05:05Z</dcterms:modified>
</cp:coreProperties>
</file>