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81fa9b64f0f1aa/Documents/MATLAB/Appendix/"/>
    </mc:Choice>
  </mc:AlternateContent>
  <xr:revisionPtr revIDLastSave="285" documentId="13_ncr:1_{3C9B0BD2-A276-4182-9DDA-92977A162478}" xr6:coauthVersionLast="47" xr6:coauthVersionMax="47" xr10:uidLastSave="{9B6C5B59-9B3B-4A65-9F4A-15DC79B597BB}"/>
  <bookViews>
    <workbookView xWindow="-110" yWindow="-110" windowWidth="19420" windowHeight="10300" activeTab="4" xr2:uid="{DFB8524C-163D-45CE-8450-CD70A774A0BF}"/>
  </bookViews>
  <sheets>
    <sheet name="README" sheetId="12" r:id="rId1"/>
    <sheet name="A.1 Network" sheetId="3" r:id="rId2"/>
    <sheet name="A.2 Generation" sheetId="5" r:id="rId3"/>
    <sheet name="A.3 Landscape" sheetId="4" r:id="rId4"/>
    <sheet name="Sheet1" sheetId="13" r:id="rId5"/>
    <sheet name="B.1 Resources" sheetId="8" r:id="rId6"/>
    <sheet name="B.5 Financial" sheetId="7" r:id="rId7"/>
    <sheet name="B.7 Infrastructur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3" l="1"/>
  <c r="G4" i="12" l="1"/>
  <c r="F4" i="12"/>
  <c r="D4" i="12"/>
  <c r="B1" i="3"/>
  <c r="P22" i="4" l="1"/>
  <c r="B4" i="12"/>
  <c r="AA5" i="11"/>
  <c r="AA6" i="11"/>
  <c r="AA7" i="11"/>
  <c r="AA8" i="11"/>
  <c r="AA9" i="11"/>
  <c r="AA10" i="11"/>
  <c r="AA11" i="11"/>
  <c r="AA12" i="11"/>
  <c r="AA13" i="11"/>
  <c r="AA4" i="11"/>
  <c r="W5" i="7"/>
  <c r="X5" i="7" s="1"/>
  <c r="W6" i="7"/>
  <c r="X6" i="7" s="1"/>
  <c r="W7" i="7"/>
  <c r="X7" i="7" s="1"/>
  <c r="W8" i="7"/>
  <c r="X8" i="7" s="1"/>
  <c r="W9" i="7"/>
  <c r="X9" i="7" s="1"/>
  <c r="W10" i="7"/>
  <c r="X10" i="7" s="1"/>
  <c r="W11" i="7"/>
  <c r="X11" i="7" s="1"/>
  <c r="W12" i="7"/>
  <c r="X12" i="7" s="1"/>
  <c r="W13" i="7"/>
  <c r="X13" i="7" s="1"/>
  <c r="W4" i="7"/>
  <c r="X4" i="7" s="1"/>
  <c r="Q9" i="11"/>
  <c r="Q9" i="8"/>
  <c r="Q24" i="8"/>
  <c r="P9" i="4"/>
  <c r="N11" i="7"/>
  <c r="N9" i="7"/>
  <c r="P22" i="5"/>
  <c r="P35" i="5"/>
</calcChain>
</file>

<file path=xl/sharedStrings.xml><?xml version="1.0" encoding="utf-8"?>
<sst xmlns="http://schemas.openxmlformats.org/spreadsheetml/2006/main" count="582" uniqueCount="88">
  <si>
    <t>Public services index, 0 (high) - 10 (low)</t>
  </si>
  <si>
    <t>Business freedom index (0-100)</t>
  </si>
  <si>
    <t>Percent urban population</t>
  </si>
  <si>
    <t>Research and development expenditure, percent of GDP</t>
  </si>
  <si>
    <t>Banking system z-scores</t>
  </si>
  <si>
    <t>ATMs per 100,000 adults</t>
  </si>
  <si>
    <t>Internet users, percent of population</t>
  </si>
  <si>
    <t>Foreign Direct Investment, percent of GDP</t>
  </si>
  <si>
    <t>Economic growth: the rate of change of real GDP</t>
  </si>
  <si>
    <t>GDP per capita, Purchasing Power Parity</t>
  </si>
  <si>
    <t>Economic Inequality</t>
  </si>
  <si>
    <t>University/industry research collaboration - Score 100=Max strength 0=Weakest</t>
  </si>
  <si>
    <t>State of cluster development - Score 100=Max strength 0=Weakest</t>
  </si>
  <si>
    <t>Joint venture/strategic alliance dealsPPP$ GDP - Score 100=Max strength 0=Weakest</t>
  </si>
  <si>
    <t xml:space="preserve">Regulatory quality index (-2.5 weak; 2.5 strong) </t>
  </si>
  <si>
    <t>Researchers FTE/mn pop - Score 100=Max strength 0=Weakest</t>
  </si>
  <si>
    <t>Human flight and brain drain - Score 0 (low) - 10 (high)</t>
  </si>
  <si>
    <t>NaN</t>
  </si>
  <si>
    <t>Significant relationships between Innovation and Innovation Factor 1 for Increasing Lag:</t>
  </si>
  <si>
    <r>
      <t xml:space="preserve">T1 = </t>
    </r>
    <r>
      <rPr>
        <sz val="9"/>
        <color rgb="FFB3B3B3"/>
        <rFont val="Arial"/>
        <family val="2"/>
      </rPr>
      <t xml:space="preserve">10×4 table </t>
    </r>
  </si>
  <si>
    <t>Spearman's Correlation Coefficient</t>
  </si>
  <si>
    <t>Kendall's Correlation Coefficient</t>
  </si>
  <si>
    <t>Pearson's Correlation Coefficient</t>
  </si>
  <si>
    <t>Significant relationships between Innovation and Innovation Factor 2 for Increasing Lag:</t>
  </si>
  <si>
    <t>Significant relationships between Innovation and Innovation Factor 3 for Increasing Lag:</t>
  </si>
  <si>
    <t>Significant relationships between Innovation and Innovation Factor 4 for Increasing Lag:</t>
  </si>
  <si>
    <t>Significant relationships between Innovation and Innovation Factor 5 for Increasing Lag:</t>
  </si>
  <si>
    <t>Oil reserves, billion barrels</t>
  </si>
  <si>
    <t>Value added in the agricultural sector as percent of GDP</t>
  </si>
  <si>
    <t>Population size, in millions</t>
  </si>
  <si>
    <t>Relationship test between Innovation and the Innovation Factor 2 from the previous year x0</t>
  </si>
  <si>
    <t>Relationship test between Innovation and the Innovation Factor 2 from the previous year x5</t>
  </si>
  <si>
    <t>Relationship test between Innovation and the Innovation Factor 3 from the previous year x1</t>
  </si>
  <si>
    <t>Innovation</t>
  </si>
  <si>
    <t>Innovation Factor 2</t>
  </si>
  <si>
    <t>Relationship test between Innovation and the Innovation Factor 5 from the previous year x6</t>
  </si>
  <si>
    <t xml:space="preserve">            NaN       </t>
  </si>
  <si>
    <t>Relationship test between Innovation and the Innovation Factor 2 from the previous year x6</t>
  </si>
  <si>
    <t>Relationship test between Innovation and the Innovation Factor 1 from the previous year x0</t>
  </si>
  <si>
    <t>Innovation Factor 1</t>
  </si>
  <si>
    <t>Relationship test between Innovation and the Innovation Factor 1 from the previous year x9</t>
  </si>
  <si>
    <t>Economic Inequality score</t>
  </si>
  <si>
    <t>Economonic Inequality score (%)</t>
  </si>
  <si>
    <t>Economic Equality Score (%)</t>
  </si>
  <si>
    <t>Public services (current)</t>
  </si>
  <si>
    <t>Correlation coefficients are only calculated when the ANOVA test indicates a 95% probability of signficance (if this is not met, NaN is shown).</t>
  </si>
  <si>
    <t>Totals:</t>
  </si>
  <si>
    <t xml:space="preserve">OVERALL total relationships analysed: </t>
  </si>
  <si>
    <t xml:space="preserve">OVERALL total signficant relationships found: </t>
  </si>
  <si>
    <t xml:space="preserve">OVERALL total strong, signficant relationships found: </t>
  </si>
  <si>
    <t>Coeffcient Key:</t>
  </si>
  <si>
    <t>Coeff</t>
  </si>
  <si>
    <t>Indicates no correlation coefficent &gt;0.86 has been found</t>
  </si>
  <si>
    <t>Indicates a correlation coeffcient &gt;0.86 has been found, but the boxplot checks have not confirmed conclusive correlation</t>
  </si>
  <si>
    <t>Indicates a correlation coeffcient &gt;0.86 (and &lt;0.88) has been found, and the boxplot checks have confirmed conclusive correlation</t>
  </si>
  <si>
    <t>Indicates a correlation coeffcient &gt;0.88 (and &lt;0.9) has been found, and the boxplot checks have confirmed conclusive correlation</t>
  </si>
  <si>
    <t>Indicates a correlation coeffcient &gt;0.9 has been found, and the boxplot checks have confirmed conclusive correlation</t>
  </si>
  <si>
    <t>Factor Key:</t>
  </si>
  <si>
    <t>Factor name</t>
  </si>
  <si>
    <t xml:space="preserve">Factor name </t>
  </si>
  <si>
    <t xml:space="preserve">Total relationships analysed: </t>
  </si>
  <si>
    <t xml:space="preserve">Total signficant relationships found: </t>
  </si>
  <si>
    <t xml:space="preserve">Total strong, signficant relationships found: </t>
  </si>
  <si>
    <r>
      <t xml:space="preserve">T2 = </t>
    </r>
    <r>
      <rPr>
        <sz val="9"/>
        <color rgb="FFB3B3B3"/>
        <rFont val="Arial"/>
        <family val="2"/>
      </rPr>
      <t xml:space="preserve">6×4 table </t>
    </r>
  </si>
  <si>
    <r>
      <t xml:space="preserve">T3 = </t>
    </r>
    <r>
      <rPr>
        <sz val="9"/>
        <color rgb="FFB3B3B3"/>
        <rFont val="Arial"/>
        <family val="2"/>
      </rPr>
      <t xml:space="preserve">10×4 table </t>
    </r>
  </si>
  <si>
    <r>
      <t xml:space="preserve">T1 = </t>
    </r>
    <r>
      <rPr>
        <sz val="6"/>
        <color rgb="FFB3B3B3"/>
        <rFont val="Arial"/>
        <family val="2"/>
      </rPr>
      <t xml:space="preserve">10×4 table </t>
    </r>
  </si>
  <si>
    <r>
      <t xml:space="preserve">T2 = </t>
    </r>
    <r>
      <rPr>
        <sz val="6"/>
        <color rgb="FFB3B3B3"/>
        <rFont val="Arial"/>
        <family val="2"/>
      </rPr>
      <t xml:space="preserve">10×4 table </t>
    </r>
  </si>
  <si>
    <r>
      <t xml:space="preserve">T3 = </t>
    </r>
    <r>
      <rPr>
        <sz val="6"/>
        <color rgb="FFB3B3B3"/>
        <rFont val="Arial"/>
        <family val="2"/>
      </rPr>
      <t xml:space="preserve">10×4 table </t>
    </r>
  </si>
  <si>
    <r>
      <t xml:space="preserve">T4 = </t>
    </r>
    <r>
      <rPr>
        <sz val="6"/>
        <color rgb="FFB3B3B3"/>
        <rFont val="Arial"/>
        <family val="2"/>
      </rPr>
      <t xml:space="preserve">10×4 table </t>
    </r>
  </si>
  <si>
    <r>
      <t xml:space="preserve">T1 = </t>
    </r>
    <r>
      <rPr>
        <sz val="6"/>
        <color rgb="FFB3B3B3"/>
        <rFont val="Arial"/>
        <family val="2"/>
      </rPr>
      <t xml:space="preserve">12×4 table </t>
    </r>
  </si>
  <si>
    <r>
      <t xml:space="preserve">T2 = </t>
    </r>
    <r>
      <rPr>
        <sz val="6"/>
        <color rgb="FFB3B3B3"/>
        <rFont val="Arial"/>
        <family val="2"/>
      </rPr>
      <t xml:space="preserve">12×4 table </t>
    </r>
  </si>
  <si>
    <r>
      <t xml:space="preserve">T3 = </t>
    </r>
    <r>
      <rPr>
        <sz val="6"/>
        <color rgb="FFB3B3B3"/>
        <rFont val="Arial"/>
        <family val="2"/>
      </rPr>
      <t xml:space="preserve">12×4 table </t>
    </r>
  </si>
  <si>
    <r>
      <t xml:space="preserve">T4 = </t>
    </r>
    <r>
      <rPr>
        <sz val="6"/>
        <color rgb="FFB3B3B3"/>
        <rFont val="Arial"/>
        <family val="2"/>
      </rPr>
      <t xml:space="preserve">12×4 table </t>
    </r>
  </si>
  <si>
    <r>
      <t xml:space="preserve">T5 = </t>
    </r>
    <r>
      <rPr>
        <sz val="6"/>
        <color rgb="FFB3B3B3"/>
        <rFont val="Arial"/>
        <family val="2"/>
      </rPr>
      <t xml:space="preserve">12×4 table </t>
    </r>
  </si>
  <si>
    <r>
      <t xml:space="preserve">T2 = </t>
    </r>
    <r>
      <rPr>
        <sz val="6"/>
        <color rgb="FFB3B3B3"/>
        <rFont val="Arial"/>
        <family val="2"/>
      </rPr>
      <t xml:space="preserve">15×4 table </t>
    </r>
  </si>
  <si>
    <r>
      <t xml:space="preserve">T4 = </t>
    </r>
    <r>
      <rPr>
        <sz val="6"/>
        <color rgb="FFB3B3B3"/>
        <rFont val="Arial"/>
        <family val="2"/>
      </rPr>
      <t xml:space="preserve">30×4 table </t>
    </r>
  </si>
  <si>
    <r>
      <t xml:space="preserve">T5 = </t>
    </r>
    <r>
      <rPr>
        <sz val="6"/>
        <color rgb="FFB3B3B3"/>
        <rFont val="Arial"/>
        <family val="2"/>
      </rPr>
      <t xml:space="preserve">30×4 table </t>
    </r>
  </si>
  <si>
    <r>
      <t xml:space="preserve">T1 = </t>
    </r>
    <r>
      <rPr>
        <sz val="6"/>
        <color rgb="FFB3B3B3"/>
        <rFont val="Arial"/>
        <family val="2"/>
      </rPr>
      <t xml:space="preserve">20×4 table </t>
    </r>
  </si>
  <si>
    <r>
      <t xml:space="preserve">T2 = </t>
    </r>
    <r>
      <rPr>
        <sz val="6"/>
        <color rgb="FFB3B3B3"/>
        <rFont val="Arial"/>
        <family val="2"/>
      </rPr>
      <t xml:space="preserve">20×4 table </t>
    </r>
  </si>
  <si>
    <r>
      <t xml:space="preserve">T3 = </t>
    </r>
    <r>
      <rPr>
        <sz val="6"/>
        <color rgb="FFB3B3B3"/>
        <rFont val="Arial"/>
        <family val="2"/>
      </rPr>
      <t xml:space="preserve">20×4 table </t>
    </r>
  </si>
  <si>
    <t>Years Lagged - factor time delays</t>
  </si>
  <si>
    <t xml:space="preserve">This document contains the results from a MATLAB code conducting a relationship analysis between innovation and a number of factors and stability (for factors with increasing time delays). </t>
  </si>
  <si>
    <t>Indicates no signficant correlations have been found between innovation and the factor (with factors of increasing time delay)</t>
  </si>
  <si>
    <t>Indicates no strong and signficant correlations have been found between innovation and the factor (with factors of increasing time delay)</t>
  </si>
  <si>
    <t>Indicates no strong and signficant correlations have been found conclusively (following boxplot checks) between innovation and the factor (with factors of increasing time delay)</t>
  </si>
  <si>
    <t>Indicates at least one strong and signficant correlation have been found between innovation and the factor (with factors of increasing time delay)</t>
  </si>
  <si>
    <t>Significant relationships between Innovation and Regulatory quality index (-2.5 weak; 2.5 strong) for Increasing Lag: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</si>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</sst>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B3B3B3"/>
      <name val="Arial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6"/>
      <color rgb="FFFF0000"/>
      <name val="Arial"/>
      <family val="2"/>
    </font>
    <font>
      <b/>
      <sz val="6"/>
      <color theme="0"/>
      <name val="Arial"/>
      <family val="2"/>
    </font>
    <font>
      <sz val="6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6"/>
      <name val="Arial"/>
      <family val="2"/>
    </font>
    <font>
      <sz val="11"/>
      <color theme="6"/>
      <name val="Arial"/>
      <family val="2"/>
    </font>
    <font>
      <sz val="11"/>
      <color theme="5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6" tint="-0.249977111117893"/>
      <name val="Arial"/>
      <family val="2"/>
    </font>
    <font>
      <sz val="12"/>
      <color theme="1"/>
      <name val="Arial"/>
      <family val="2"/>
    </font>
    <font>
      <sz val="11"/>
      <color rgb="FF00B050"/>
      <name val="Arial"/>
      <family val="2"/>
    </font>
    <font>
      <sz val="6"/>
      <color rgb="FFB3B3B3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757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right" vertical="center" wrapText="1"/>
    </xf>
    <xf numFmtId="0" fontId="10" fillId="4" borderId="3" xfId="0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9" fontId="11" fillId="0" borderId="0" xfId="1" applyFont="1"/>
    <xf numFmtId="0" fontId="2" fillId="0" borderId="0" xfId="0" applyFont="1" applyAlignment="1">
      <alignment textRotation="90" wrapText="1"/>
    </xf>
    <xf numFmtId="0" fontId="13" fillId="0" borderId="3" xfId="0" applyFont="1" applyBorder="1" applyAlignment="1">
      <alignment horizontal="right" vertical="center" wrapText="1"/>
    </xf>
    <xf numFmtId="0" fontId="10" fillId="6" borderId="3" xfId="0" applyFont="1" applyFill="1" applyBorder="1" applyAlignment="1">
      <alignment horizontal="right"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22" fillId="0" borderId="0" xfId="0" applyFont="1"/>
    <xf numFmtId="10" fontId="16" fillId="0" borderId="0" xfId="1" applyNumberFormat="1" applyFont="1"/>
    <xf numFmtId="10" fontId="16" fillId="0" borderId="0" xfId="0" applyNumberFormat="1" applyFont="1"/>
    <xf numFmtId="0" fontId="16" fillId="2" borderId="0" xfId="0" applyFont="1" applyFill="1"/>
    <xf numFmtId="0" fontId="17" fillId="2" borderId="0" xfId="0" applyFont="1" applyFill="1"/>
    <xf numFmtId="0" fontId="10" fillId="4" borderId="3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64" fontId="11" fillId="0" borderId="0" xfId="0" applyNumberFormat="1" applyFont="1"/>
  </cellXfs>
  <cellStyles count="2">
    <cellStyle name="Normal" xfId="0" builtinId="0"/>
    <cellStyle name="Per cent" xfId="1" builtinId="5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4F4F"/>
      <color rgb="FFF053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R&amp;D</a:t>
            </a:r>
            <a:r>
              <a:rPr lang="en-GB" b="0" i="0" u="none" strike="noStrike" baseline="0">
                <a:effectLst/>
              </a:rPr>
              <a:t> Spending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1526731916684"/>
          <c:y val="0.14978545739480925"/>
          <c:w val="0.83022476910055698"/>
          <c:h val="0.6303107679674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'A.2 Generation'!$W$18:$W$26</c:f>
              <c:strCach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EF76E96-3213-4BCC-8F23-B2530A36CB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95F-43A1-B3F4-50AD2DD146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BCF8ED-49E8-4FDF-8E2B-8F6946F735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95F-43A1-B3F4-50AD2DD146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616C7B-BEAF-4C08-9F62-884386A3D5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5F-43A1-B3F4-50AD2DD146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91096A-5CAC-4A75-9279-177582CEB8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5F-43A1-B3F4-50AD2DD146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544911-042A-40D8-B8C8-7F8F460D6C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5F-43A1-B3F4-50AD2DD146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D25D9F4-2284-4461-B401-9EA77F5B99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5F-43A1-B3F4-50AD2DD1461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6A2484-CC77-4474-B227-A2CB9E31AF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5F-43A1-B3F4-50AD2DD1461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279CA2-6039-481D-9497-787CEC9462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5F-43A1-B3F4-50AD2DD1461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E530D07-D661-4211-AE57-77AAF6D089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5F-43A1-B3F4-50AD2DD146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81243980803051"/>
                  <c:y val="0.40952770662860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'A.2 Generation'!$Y$18:$Y$26</c:f>
              <c:numCache>
                <c:formatCode>General</c:formatCode>
                <c:ptCount val="9"/>
                <c:pt idx="0">
                  <c:v>0.13</c:v>
                </c:pt>
                <c:pt idx="1">
                  <c:v>0.13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</c:numCache>
            </c:numRef>
          </c:xVal>
          <c:yVal>
            <c:numRef>
              <c:f>'A.2 Generation'!$X$18:$X$26</c:f>
              <c:numCache>
                <c:formatCode>General</c:formatCode>
                <c:ptCount val="9"/>
                <c:pt idx="0">
                  <c:v>8.1166999999999998</c:v>
                </c:pt>
                <c:pt idx="1">
                  <c:v>6.35</c:v>
                </c:pt>
                <c:pt idx="2">
                  <c:v>6.2332999999999998</c:v>
                </c:pt>
                <c:pt idx="3">
                  <c:v>6.1717000000000004</c:v>
                </c:pt>
                <c:pt idx="4">
                  <c:v>6.6417000000000002</c:v>
                </c:pt>
                <c:pt idx="5">
                  <c:v>8.4499999999999993</c:v>
                </c:pt>
                <c:pt idx="6">
                  <c:v>10.7867</c:v>
                </c:pt>
                <c:pt idx="7">
                  <c:v>12.76</c:v>
                </c:pt>
                <c:pt idx="8">
                  <c:v>11.503299999999999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'A.2 Generation'!$X$45:$X$54</c15:f>
                <c15:dlblRangeCache>
                  <c:ptCount val="10"/>
                </c15:dlblRangeCache>
              </c15:datalabelsRange>
            </c:ext>
            <c:ext xmlns:c16="http://schemas.microsoft.com/office/drawing/2014/chart" uri="{C3380CC4-5D6E-409C-BE32-E72D297353CC}">
              <c16:uniqueId val="{0000000A-595F-43A1-B3F4-50AD2DD14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Research</a:t>
                </a:r>
                <a:r>
                  <a:rPr lang="en-GB" b="0" i="0" u="none" strike="noStrike" baseline="0">
                    <a:effectLst/>
                  </a:rPr>
                  <a:t> and Development Expenditure (% of GDP)</a:t>
                </a:r>
                <a:r>
                  <a:rPr lang="en-GB" b="0" i="0" u="none" strike="noStrike">
                    <a:effectLst/>
                  </a:rPr>
                  <a:t> 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Economic Inequality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9A6567-5062-4DD1-80C6-35352C81B4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F99-408F-95C6-A76965723B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0051C5-B1BF-4F3E-88CF-7F45BA83DD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F99-408F-95C6-A76965723B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5B4554-2FDB-40C2-AB99-75D263264A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99-408F-95C6-A76965723B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BEAF06F-C9FE-4EFB-9ED9-1688FABCF7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99-408F-95C6-A76965723B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DC983F-1155-4BBB-8E83-A7643A90B8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99-408F-95C6-A76965723B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0447A1-E59D-41F8-97AD-0639CA7160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99-408F-95C6-A76965723B3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7684DD-55CF-450D-A785-35CD28C624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99-408F-95C6-A76965723B3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17958A-E494-48FD-922C-B878E479FC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99-408F-95C6-A76965723B3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E54F027-164E-4967-A4F2-524DACAFA3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99-408F-95C6-A76965723B3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BD8EB86-C931-4469-A24B-B1AA02A67C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99-408F-95C6-A76965723B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74334933732995"/>
                  <c:y val="0.14909405440812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'B.5 Financial'!$W$4:$W$13</c:f>
              <c:numCache>
                <c:formatCode>General</c:formatCode>
                <c:ptCount val="10"/>
                <c:pt idx="0">
                  <c:v>62</c:v>
                </c:pt>
                <c:pt idx="1">
                  <c:v>62</c:v>
                </c:pt>
                <c:pt idx="2">
                  <c:v>65</c:v>
                </c:pt>
                <c:pt idx="3">
                  <c:v>64</c:v>
                </c:pt>
                <c:pt idx="4">
                  <c:v>62</c:v>
                </c:pt>
                <c:pt idx="5">
                  <c:v>59</c:v>
                </c:pt>
                <c:pt idx="6">
                  <c:v>56</c:v>
                </c:pt>
                <c:pt idx="7">
                  <c:v>53</c:v>
                </c:pt>
                <c:pt idx="8">
                  <c:v>50</c:v>
                </c:pt>
                <c:pt idx="9">
                  <c:v>47</c:v>
                </c:pt>
              </c:numCache>
            </c:numRef>
          </c:xVal>
          <c:yVal>
            <c:numRef>
              <c:f>'B.5 Financial'!$U$4:$U$13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'A.3 Landscape'!$V$4:$V$13</c15:f>
                <c15:dlblRangeCache>
                  <c:ptCount val="10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3F99-408F-95C6-A7696572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Economic Inequality score (%) (from 6 years previous)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6081598598851546"/>
              <c:y val="0.85787921364218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Quality of Public Services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690849838362541"/>
                  <c:y val="0.37856165403775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'B.7 Infrastructure'!$Z$4:$Z$13</c:f>
              <c:numCache>
                <c:formatCode>General</c:formatCode>
                <c:ptCount val="10"/>
                <c:pt idx="0">
                  <c:v>4.3</c:v>
                </c:pt>
                <c:pt idx="1">
                  <c:v>4.5999999999999996</c:v>
                </c:pt>
                <c:pt idx="2">
                  <c:v>3.1</c:v>
                </c:pt>
                <c:pt idx="3">
                  <c:v>3.4</c:v>
                </c:pt>
                <c:pt idx="4">
                  <c:v>3.7</c:v>
                </c:pt>
                <c:pt idx="5">
                  <c:v>4</c:v>
                </c:pt>
                <c:pt idx="6">
                  <c:v>4.2</c:v>
                </c:pt>
                <c:pt idx="7">
                  <c:v>4.5</c:v>
                </c:pt>
                <c:pt idx="8">
                  <c:v>4.8</c:v>
                </c:pt>
                <c:pt idx="9">
                  <c:v>5.0999999999999996</c:v>
                </c:pt>
              </c:numCache>
            </c:numRef>
          </c:xVal>
          <c:yVal>
            <c:numRef>
              <c:f>'B.7 Infrastructure'!$Y$4:$Y$13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DB0-4972-8BB1-E4201452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Public Services Index (0 to 10)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361967707362134"/>
              <c:y val="0.8689416712324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Quality of Public Services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7690849838362541"/>
                  <c:y val="0.37856165403775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'B.7 Infrastructure'!$Z$4:$Z$13</c:f>
              <c:numCache>
                <c:formatCode>General</c:formatCode>
                <c:ptCount val="10"/>
                <c:pt idx="0">
                  <c:v>4.3</c:v>
                </c:pt>
                <c:pt idx="1">
                  <c:v>4.5999999999999996</c:v>
                </c:pt>
                <c:pt idx="2">
                  <c:v>3.1</c:v>
                </c:pt>
                <c:pt idx="3">
                  <c:v>3.4</c:v>
                </c:pt>
                <c:pt idx="4">
                  <c:v>3.7</c:v>
                </c:pt>
                <c:pt idx="5">
                  <c:v>4</c:v>
                </c:pt>
                <c:pt idx="6">
                  <c:v>4.2</c:v>
                </c:pt>
                <c:pt idx="7">
                  <c:v>4.5</c:v>
                </c:pt>
                <c:pt idx="8">
                  <c:v>4.8</c:v>
                </c:pt>
                <c:pt idx="9">
                  <c:v>5.0999999999999996</c:v>
                </c:pt>
              </c:numCache>
            </c:numRef>
          </c:xVal>
          <c:yVal>
            <c:numRef>
              <c:f>'B.7 Infrastructure'!$Y$4:$Y$13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B-4DF5-9CB4-2830663A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Public Services Index (0 to 10)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298567482550997"/>
              <c:y val="0.8634104424373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Quality of Public Services</a:t>
            </a:r>
            <a:endParaRPr lang="en-GB" b="0" i="0">
              <a:effectLst/>
            </a:endParaRPr>
          </a:p>
        </c:rich>
      </c:tx>
      <c:layout>
        <c:manualLayout>
          <c:xMode val="edge"/>
          <c:yMode val="edge"/>
          <c:x val="0.2218696356839748"/>
          <c:y val="3.3187372770849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690849838362541"/>
                  <c:y val="0.37856165403775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'B.7 Infrastructure'!$AA$4:$AA$13</c:f>
              <c:numCache>
                <c:formatCode>General</c:formatCode>
                <c:ptCount val="10"/>
                <c:pt idx="0">
                  <c:v>43</c:v>
                </c:pt>
                <c:pt idx="1">
                  <c:v>46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  <c:pt idx="9">
                  <c:v>51</c:v>
                </c:pt>
              </c:numCache>
            </c:numRef>
          </c:xVal>
          <c:yVal>
            <c:numRef>
              <c:f>'B.7 Infrastructure'!$Y$4:$Y$13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E-4291-941D-F80A4EAA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Public Services Index (%)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93545393550186"/>
              <c:y val="0.85787921364218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Brain Drain against Innovation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3795508955506"/>
          <c:y val="0.14978545739480925"/>
          <c:w val="0.84400212998711299"/>
          <c:h val="0.6303107679674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'A.2 Generation'!$X$45:$X$54</c:f>
              <c:strCache>
                <c:ptCount val="10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A68979-EA33-4485-BEF7-5B1277F78B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75-44DA-A84B-739A513685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75-44DA-A84B-739A513685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75-44DA-A84B-739A513685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775-44DA-A84B-739A513685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75-44DA-A84B-739A513685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775-44DA-A84B-739A513685E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775-44DA-A84B-739A513685E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775-44DA-A84B-739A513685E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775-44DA-A84B-739A513685E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775-44DA-A84B-739A51368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130057207128339"/>
                  <c:y val="0.37641764582199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'A.2 Generation'!$Z$45:$Z$54</c:f>
              <c:numCache>
                <c:formatCode>General</c:formatCode>
                <c:ptCount val="10"/>
              </c:numCache>
            </c:numRef>
          </c:xVal>
          <c:yVal>
            <c:numRef>
              <c:f>'A.2 Generation'!$Y$45:$Y$54</c:f>
              <c:numCache>
                <c:formatCode>General</c:formatCode>
                <c:ptCount val="10"/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'A.2 Generation'!$X$45:$X$54</c15:f>
                <c15:dlblRangeCache>
                  <c:ptCount val="10"/>
                </c15:dlblRangeCache>
              </c15:datalabelsRange>
            </c:ext>
            <c:ext xmlns:c16="http://schemas.microsoft.com/office/drawing/2014/chart" uri="{C3380CC4-5D6E-409C-BE32-E72D297353CC}">
              <c16:uniqueId val="{0000000B-6775-44DA-A84B-739A5136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ax val="4.4000000000000004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Human flight and brain drain score (0 to 10 in severity) from 6 years previous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  <c:majorUnit val="0.2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Regulation</a:t>
            </a:r>
            <a:r>
              <a:rPr lang="en-GB" b="0" i="0" u="none" strike="noStrike" baseline="0">
                <a:effectLst/>
              </a:rPr>
              <a:t> 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28046549067718E-2"/>
          <c:y val="0.1677693439752849"/>
          <c:w val="0.87181203615383329"/>
          <c:h val="0.58030749485236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'A.3 Landscape'!$V$5:$V$13</c:f>
              <c:strCach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006176878399055"/>
                  <c:y val="0.1608482353647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'A.3 Landscape'!$X$5:$X$13</c:f>
              <c:numCache>
                <c:formatCode>General</c:formatCode>
                <c:ptCount val="9"/>
                <c:pt idx="0">
                  <c:v>0.09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0.17</c:v>
                </c:pt>
                <c:pt idx="5">
                  <c:v>-0.15</c:v>
                </c:pt>
                <c:pt idx="6">
                  <c:v>-7.0000000000000007E-2</c:v>
                </c:pt>
                <c:pt idx="7">
                  <c:v>-0.24</c:v>
                </c:pt>
                <c:pt idx="8">
                  <c:v>-0.38</c:v>
                </c:pt>
              </c:numCache>
            </c:numRef>
          </c:xVal>
          <c:yVal>
            <c:numRef>
              <c:f>'A.3 Landscape'!$W$5:$W$13</c:f>
              <c:numCache>
                <c:formatCode>General</c:formatCode>
                <c:ptCount val="9"/>
                <c:pt idx="0">
                  <c:v>8.1166999999999998</c:v>
                </c:pt>
                <c:pt idx="1">
                  <c:v>6.35</c:v>
                </c:pt>
                <c:pt idx="2">
                  <c:v>6.2332999999999998</c:v>
                </c:pt>
                <c:pt idx="3">
                  <c:v>6.1717000000000004</c:v>
                </c:pt>
                <c:pt idx="4">
                  <c:v>6.6417000000000002</c:v>
                </c:pt>
                <c:pt idx="5">
                  <c:v>8.4499999999999993</c:v>
                </c:pt>
                <c:pt idx="6">
                  <c:v>10.7867</c:v>
                </c:pt>
                <c:pt idx="7">
                  <c:v>12.76</c:v>
                </c:pt>
                <c:pt idx="8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20-41CF-9060-74655E90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Regulatory quality index (-2.5 weak, 2.5 strong)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85878230007262"/>
              <c:y val="0.8578790637526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Regulation</a:t>
            </a:r>
            <a:r>
              <a:rPr lang="en-GB" b="0" i="0" u="none" strike="noStrike" baseline="0">
                <a:effectLst/>
              </a:rPr>
              <a:t> 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28046549067718E-2"/>
          <c:y val="0.1677693439752849"/>
          <c:w val="0.87181203615383329"/>
          <c:h val="0.58030749485236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'A.3 Landscape'!$V$5:$V$13</c:f>
              <c:strCach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9006176878399055"/>
                  <c:y val="0.1608482353647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'A.3 Landscape'!$X$5:$X$13</c:f>
              <c:numCache>
                <c:formatCode>General</c:formatCode>
                <c:ptCount val="9"/>
                <c:pt idx="0">
                  <c:v>0.09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0.17</c:v>
                </c:pt>
                <c:pt idx="5">
                  <c:v>-0.15</c:v>
                </c:pt>
                <c:pt idx="6">
                  <c:v>-7.0000000000000007E-2</c:v>
                </c:pt>
                <c:pt idx="7">
                  <c:v>-0.24</c:v>
                </c:pt>
                <c:pt idx="8">
                  <c:v>-0.38</c:v>
                </c:pt>
              </c:numCache>
            </c:numRef>
          </c:xVal>
          <c:yVal>
            <c:numRef>
              <c:f>'A.3 Landscape'!$W$5:$W$13</c:f>
              <c:numCache>
                <c:formatCode>General</c:formatCode>
                <c:ptCount val="9"/>
                <c:pt idx="0">
                  <c:v>8.1166999999999998</c:v>
                </c:pt>
                <c:pt idx="1">
                  <c:v>6.35</c:v>
                </c:pt>
                <c:pt idx="2">
                  <c:v>6.2332999999999998</c:v>
                </c:pt>
                <c:pt idx="3">
                  <c:v>6.1717000000000004</c:v>
                </c:pt>
                <c:pt idx="4">
                  <c:v>6.6417000000000002</c:v>
                </c:pt>
                <c:pt idx="5">
                  <c:v>8.4499999999999993</c:v>
                </c:pt>
                <c:pt idx="6">
                  <c:v>10.7867</c:v>
                </c:pt>
                <c:pt idx="7">
                  <c:v>12.76</c:v>
                </c:pt>
                <c:pt idx="8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E-4F76-A41E-94827D155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Regulatory quality index (-2.5 weak, 2.5 strong)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85878230007262"/>
              <c:y val="0.8578790637526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Regulation</a:t>
            </a:r>
            <a:r>
              <a:rPr lang="en-GB" b="0" i="0" u="none" strike="noStrike" baseline="0">
                <a:effectLst/>
              </a:rPr>
              <a:t> 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28046549067718E-2"/>
          <c:y val="0.1677693439752849"/>
          <c:w val="0.87181203615383329"/>
          <c:h val="0.58030749485236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'A.3 Landscape'!$V$5:$V$13</c:f>
              <c:strCach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006176878399055"/>
                  <c:y val="0.1608482353647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'A.3 Landscape'!$X$5:$X$13</c:f>
              <c:numCache>
                <c:formatCode>General</c:formatCode>
                <c:ptCount val="9"/>
                <c:pt idx="0">
                  <c:v>0.09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0.17</c:v>
                </c:pt>
                <c:pt idx="5">
                  <c:v>-0.15</c:v>
                </c:pt>
                <c:pt idx="6">
                  <c:v>-7.0000000000000007E-2</c:v>
                </c:pt>
                <c:pt idx="7">
                  <c:v>-0.24</c:v>
                </c:pt>
                <c:pt idx="8">
                  <c:v>-0.38</c:v>
                </c:pt>
              </c:numCache>
            </c:numRef>
          </c:xVal>
          <c:yVal>
            <c:numRef>
              <c:f>'A.3 Landscape'!$W$5:$W$13</c:f>
              <c:numCache>
                <c:formatCode>General</c:formatCode>
                <c:ptCount val="9"/>
                <c:pt idx="0">
                  <c:v>8.1166999999999998</c:v>
                </c:pt>
                <c:pt idx="1">
                  <c:v>6.35</c:v>
                </c:pt>
                <c:pt idx="2">
                  <c:v>6.2332999999999998</c:v>
                </c:pt>
                <c:pt idx="3">
                  <c:v>6.1717000000000004</c:v>
                </c:pt>
                <c:pt idx="4">
                  <c:v>6.6417000000000002</c:v>
                </c:pt>
                <c:pt idx="5">
                  <c:v>8.4499999999999993</c:v>
                </c:pt>
                <c:pt idx="6">
                  <c:v>10.7867</c:v>
                </c:pt>
                <c:pt idx="7">
                  <c:v>12.76</c:v>
                </c:pt>
                <c:pt idx="8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C-4D6D-BB7C-9C730BC8D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Regulatory quality index (-2.5 weak, 2.5 strong)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85878230007262"/>
              <c:y val="0.8578790637526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Regulation</a:t>
            </a:r>
            <a:r>
              <a:rPr lang="en-GB" b="0" i="0" u="none" strike="noStrike" baseline="0">
                <a:effectLst/>
              </a:rPr>
              <a:t> 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28046549067718E-2"/>
          <c:y val="0.1677693439752849"/>
          <c:w val="0.87181203615383329"/>
          <c:h val="0.58030749485236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'A.3 Landscape'!$V$5:$V$13</c:f>
              <c:strCach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9006176878399055"/>
                  <c:y val="0.1608482353647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'A.3 Landscape'!$X$5:$X$13</c:f>
              <c:numCache>
                <c:formatCode>General</c:formatCode>
                <c:ptCount val="9"/>
                <c:pt idx="0">
                  <c:v>0.09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0.17</c:v>
                </c:pt>
                <c:pt idx="5">
                  <c:v>-0.15</c:v>
                </c:pt>
                <c:pt idx="6">
                  <c:v>-7.0000000000000007E-2</c:v>
                </c:pt>
                <c:pt idx="7">
                  <c:v>-0.24</c:v>
                </c:pt>
                <c:pt idx="8">
                  <c:v>-0.38</c:v>
                </c:pt>
              </c:numCache>
            </c:numRef>
          </c:xVal>
          <c:yVal>
            <c:numRef>
              <c:f>'A.3 Landscape'!$W$5:$W$13</c:f>
              <c:numCache>
                <c:formatCode>General</c:formatCode>
                <c:ptCount val="9"/>
                <c:pt idx="0">
                  <c:v>8.1166999999999998</c:v>
                </c:pt>
                <c:pt idx="1">
                  <c:v>6.35</c:v>
                </c:pt>
                <c:pt idx="2">
                  <c:v>6.2332999999999998</c:v>
                </c:pt>
                <c:pt idx="3">
                  <c:v>6.1717000000000004</c:v>
                </c:pt>
                <c:pt idx="4">
                  <c:v>6.6417000000000002</c:v>
                </c:pt>
                <c:pt idx="5">
                  <c:v>8.4499999999999993</c:v>
                </c:pt>
                <c:pt idx="6">
                  <c:v>10.7867</c:v>
                </c:pt>
                <c:pt idx="7">
                  <c:v>12.76</c:v>
                </c:pt>
                <c:pt idx="8">
                  <c:v>11.503299999999999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C-44BF-871E-398B582F0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Regulatory quality index (-2.5 weak, 2.5 strong)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85878230007262"/>
              <c:y val="0.8578790637526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Economic Inequality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D994F6F-B7DB-4B83-87B6-02CD482076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05-4431-92A9-CC50C9DE54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730E70-ACA9-480C-A469-757D275ED0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05-4431-92A9-CC50C9DE54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284E83-86C8-4C81-A0D2-308B7D7EF7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605-4431-92A9-CC50C9DE54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977582-356D-4347-9958-3A3B625C12B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05-4431-92A9-CC50C9DE54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114EF2-5716-44B7-A575-7BEB6F185A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05-4431-92A9-CC50C9DE54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1A3AD9-576F-45BB-B497-55BE90A84D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05-4431-92A9-CC50C9DE54E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3E81A9C-A033-40E4-865E-47F415967E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05-4431-92A9-CC50C9DE54E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03C5B6C-0CA3-4451-B7C5-09EB5288BD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05-4431-92A9-CC50C9DE54E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F24612-471C-4792-AADB-E976571C5D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05-4431-92A9-CC50C9DE54E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C82203-39A7-426F-A0BB-06424D6FCB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605-4431-92A9-CC50C9DE54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860191686303147"/>
                  <c:y val="0.14909405440812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'B.5 Financial'!$V$4:$V$13</c:f>
              <c:numCache>
                <c:formatCode>General</c:formatCode>
                <c:ptCount val="10"/>
                <c:pt idx="0">
                  <c:v>6.2</c:v>
                </c:pt>
                <c:pt idx="1">
                  <c:v>6.2</c:v>
                </c:pt>
                <c:pt idx="2">
                  <c:v>6.5</c:v>
                </c:pt>
                <c:pt idx="3">
                  <c:v>6.4</c:v>
                </c:pt>
                <c:pt idx="4">
                  <c:v>6.2</c:v>
                </c:pt>
                <c:pt idx="5">
                  <c:v>5.9</c:v>
                </c:pt>
                <c:pt idx="6">
                  <c:v>5.6</c:v>
                </c:pt>
                <c:pt idx="7">
                  <c:v>5.3</c:v>
                </c:pt>
                <c:pt idx="8">
                  <c:v>5</c:v>
                </c:pt>
                <c:pt idx="9">
                  <c:v>4.7</c:v>
                </c:pt>
              </c:numCache>
            </c:numRef>
          </c:xVal>
          <c:yVal>
            <c:numRef>
              <c:f>'B.5 Financial'!$U$4:$U$13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'A.3 Landscape'!$V$4:$V$13</c15:f>
                <c15:dlblRangeCache>
                  <c:ptCount val="10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605-4431-92A9-CC50C9DE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Economic Inequality score (1-10) (from 6 years previous)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6081598598851546"/>
              <c:y val="0.85787921364218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Economic Inequality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74BB2C-12B6-4A52-8D9F-5C6CF01754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A7B-46E2-8322-64717AF7BC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AAAFBF-ED36-4258-82D8-DEA80E639C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A7B-46E2-8322-64717AF7BC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50DFEA-96C4-4C9D-A163-3DF4DC31B8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A7B-46E2-8322-64717AF7BC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94A077-DD44-4B46-A9A1-37533FAB9B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A7B-46E2-8322-64717AF7BC0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70897B-5565-4C47-A040-04844D5060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A7B-46E2-8322-64717AF7BC0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06C453-1623-4901-B74C-13FAA9DD40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A7B-46E2-8322-64717AF7BC0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B7B7D3-DC20-4470-B91B-C6E496CBFF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A7B-46E2-8322-64717AF7BC0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743FF5-9069-4FC7-975A-CA305C91D0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A7B-46E2-8322-64717AF7BC0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3336C4-DBE6-4D1B-A381-6B5BA0B429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A7B-46E2-8322-64717AF7BC0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4D8594C-BFD5-4272-B512-9C80AAFBD2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A7B-46E2-8322-64717AF7B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2860191686303147"/>
                  <c:y val="0.14909405440812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'B.5 Financial'!$V$4:$V$13</c:f>
              <c:numCache>
                <c:formatCode>General</c:formatCode>
                <c:ptCount val="10"/>
                <c:pt idx="0">
                  <c:v>6.2</c:v>
                </c:pt>
                <c:pt idx="1">
                  <c:v>6.2</c:v>
                </c:pt>
                <c:pt idx="2">
                  <c:v>6.5</c:v>
                </c:pt>
                <c:pt idx="3">
                  <c:v>6.4</c:v>
                </c:pt>
                <c:pt idx="4">
                  <c:v>6.2</c:v>
                </c:pt>
                <c:pt idx="5">
                  <c:v>5.9</c:v>
                </c:pt>
                <c:pt idx="6">
                  <c:v>5.6</c:v>
                </c:pt>
                <c:pt idx="7">
                  <c:v>5.3</c:v>
                </c:pt>
                <c:pt idx="8">
                  <c:v>5</c:v>
                </c:pt>
                <c:pt idx="9">
                  <c:v>4.7</c:v>
                </c:pt>
              </c:numCache>
            </c:numRef>
          </c:xVal>
          <c:yVal>
            <c:numRef>
              <c:f>'B.5 Financial'!$U$4:$U$13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'A.3 Landscape'!$V$4:$V$13</c15:f>
                <c15:dlblRangeCache>
                  <c:ptCount val="10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CA7B-46E2-8322-64717AF7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Economic Inequality score (1-10)</a:t>
                </a:r>
              </a:p>
            </c:rich>
          </c:tx>
          <c:layout>
            <c:manualLayout>
              <c:xMode val="edge"/>
              <c:yMode val="edge"/>
              <c:x val="0.3159539659994946"/>
              <c:y val="0.85787921364218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0" i="0" u="none" strike="noStrike">
                <a:effectLst/>
              </a:rPr>
              <a:t>Innovation and Economic Equality</a:t>
            </a:r>
            <a:endParaRPr lang="en-GB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7194098447649"/>
          <c:y val="0.17237965657602131"/>
          <c:w val="0.80506811471195439"/>
          <c:h val="0.5803073606349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95D2E2-49E2-458E-AA36-49388BB389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2B2-4EA1-805D-7F2CC06DB5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913B39-4044-4944-A69B-A32F74A20B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B2-4EA1-805D-7F2CC06DB5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099945-38DC-494F-843E-AB25B02A80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B2-4EA1-805D-7F2CC06DB5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82D72D-1B0D-4950-AD22-E8B2C3C740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B2-4EA1-805D-7F2CC06DB5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B50031-68AC-45E0-8252-E37C1BEB4D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B2-4EA1-805D-7F2CC06DB5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742EF2-EFF1-4304-842B-5DC691E8EF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B2-4EA1-805D-7F2CC06DB5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A0BE0E-B497-4E1B-8E9C-299CE57395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B2-4EA1-805D-7F2CC06DB5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99E90E-C230-4865-A3C6-63A180D962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B2-4EA1-805D-7F2CC06DB5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19EE16-7951-4A9E-A44E-B08F14C262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B2-4EA1-805D-7F2CC06DB5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1275DB-9128-4998-919E-6506A69803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B2-4EA1-805D-7F2CC06DB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257713723064052"/>
                  <c:y val="1.56821224587923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'B.5 Financial'!$X$4:$X$13</c:f>
              <c:numCache>
                <c:formatCode>General</c:formatCode>
                <c:ptCount val="10"/>
                <c:pt idx="0">
                  <c:v>38</c:v>
                </c:pt>
                <c:pt idx="1">
                  <c:v>38</c:v>
                </c:pt>
                <c:pt idx="2">
                  <c:v>35</c:v>
                </c:pt>
                <c:pt idx="3">
                  <c:v>36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</c:numCache>
            </c:numRef>
          </c:xVal>
          <c:yVal>
            <c:numRef>
              <c:f>'B.5 Financial'!$U$4:$U$13</c:f>
              <c:numCache>
                <c:formatCode>General</c:formatCode>
                <c:ptCount val="10"/>
                <c:pt idx="0">
                  <c:v>8.85</c:v>
                </c:pt>
                <c:pt idx="1">
                  <c:v>8.1166999999999998</c:v>
                </c:pt>
                <c:pt idx="2">
                  <c:v>6.35</c:v>
                </c:pt>
                <c:pt idx="3">
                  <c:v>6.2332999999999998</c:v>
                </c:pt>
                <c:pt idx="4">
                  <c:v>6.1717000000000004</c:v>
                </c:pt>
                <c:pt idx="5">
                  <c:v>6.6417000000000002</c:v>
                </c:pt>
                <c:pt idx="6">
                  <c:v>8.4499999999999993</c:v>
                </c:pt>
                <c:pt idx="7">
                  <c:v>10.7867</c:v>
                </c:pt>
                <c:pt idx="8">
                  <c:v>12.76</c:v>
                </c:pt>
                <c:pt idx="9">
                  <c:v>11.503299999999999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'A.3 Landscape'!$V$4:$V$13</c15:f>
                <c15:dlblRangeCache>
                  <c:ptCount val="10"/>
                  <c:pt idx="0">
                    <c:v>2022</c:v>
                  </c:pt>
                  <c:pt idx="1">
                    <c:v>2021</c:v>
                  </c:pt>
                  <c:pt idx="2">
                    <c:v>2020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2017</c:v>
                  </c:pt>
                  <c:pt idx="6">
                    <c:v>2016</c:v>
                  </c:pt>
                  <c:pt idx="7">
                    <c:v>2015</c:v>
                  </c:pt>
                  <c:pt idx="8">
                    <c:v>2014</c:v>
                  </c:pt>
                  <c:pt idx="9">
                    <c:v>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2B2-4EA1-805D-7F2CC06D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58911"/>
        <c:axId val="1540350783"/>
      </c:scatterChart>
      <c:valAx>
        <c:axId val="1169158911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Economic Equality Score</a:t>
                </a:r>
                <a:r>
                  <a:rPr lang="en-GB" b="0" i="0" u="none" strike="noStrike" baseline="0">
                    <a:effectLst/>
                  </a:rPr>
                  <a:t> (%) (from 6 years previous)</a:t>
                </a:r>
                <a:endParaRPr lang="en-GB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21757230117720869"/>
              <c:y val="0.85787921364218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0350783"/>
        <c:crosses val="autoZero"/>
        <c:crossBetween val="midCat"/>
      </c:valAx>
      <c:valAx>
        <c:axId val="154035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0" i="0" u="none" strike="noStrike">
                    <a:effectLst/>
                  </a:rPr>
                  <a:t>Innovation Score (%)</a:t>
                </a:r>
                <a:endParaRPr lang="en-GB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1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png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png"/><Relationship Id="rId1" Type="http://schemas.openxmlformats.org/officeDocument/2006/relationships/chart" Target="../charts/chart3.xml"/><Relationship Id="rId6" Type="http://schemas.openxmlformats.org/officeDocument/2006/relationships/image" Target="../media/image8.emf"/><Relationship Id="rId5" Type="http://schemas.openxmlformats.org/officeDocument/2006/relationships/image" Target="../media/image7.png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5.png"/><Relationship Id="rId1" Type="http://schemas.openxmlformats.org/officeDocument/2006/relationships/chart" Target="../charts/chart5.xml"/><Relationship Id="rId4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emf"/><Relationship Id="rId1" Type="http://schemas.openxmlformats.org/officeDocument/2006/relationships/image" Target="../media/image9.png"/><Relationship Id="rId4" Type="http://schemas.openxmlformats.org/officeDocument/2006/relationships/image" Target="../media/image12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15.png"/><Relationship Id="rId7" Type="http://schemas.openxmlformats.org/officeDocument/2006/relationships/chart" Target="../charts/chart9.xml"/><Relationship Id="rId2" Type="http://schemas.openxmlformats.org/officeDocument/2006/relationships/image" Target="../media/image14.emf"/><Relationship Id="rId1" Type="http://schemas.openxmlformats.org/officeDocument/2006/relationships/image" Target="../media/image13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image" Target="../media/image1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8.emf"/><Relationship Id="rId1" Type="http://schemas.openxmlformats.org/officeDocument/2006/relationships/image" Target="../media/image17.png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219603</xdr:colOff>
      <xdr:row>15</xdr:row>
      <xdr:rowOff>27164</xdr:rowOff>
    </xdr:from>
    <xdr:to>
      <xdr:col>33</xdr:col>
      <xdr:colOff>531811</xdr:colOff>
      <xdr:row>27</xdr:row>
      <xdr:rowOff>53093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43EDBF-FE9A-4C0F-B95C-AE2CBCE91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508000</xdr:colOff>
      <xdr:row>43</xdr:row>
      <xdr:rowOff>137584</xdr:rowOff>
    </xdr:from>
    <xdr:to>
      <xdr:col>45</xdr:col>
      <xdr:colOff>206374</xdr:colOff>
      <xdr:row>55</xdr:row>
      <xdr:rowOff>155576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5DCF4A-FD4B-4D9D-85F0-68F26371C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15874</xdr:colOff>
      <xdr:row>29</xdr:row>
      <xdr:rowOff>7938</xdr:rowOff>
    </xdr:from>
    <xdr:to>
      <xdr:col>19</xdr:col>
      <xdr:colOff>571500</xdr:colOff>
      <xdr:row>33</xdr:row>
      <xdr:rowOff>87246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DAAFCE-A18F-B1F8-7774-2F5C0C722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0124" y="5397501"/>
          <a:ext cx="4833939" cy="936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421125</xdr:colOff>
      <xdr:row>28</xdr:row>
      <xdr:rowOff>103186</xdr:rowOff>
    </xdr:from>
    <xdr:to>
      <xdr:col>20</xdr:col>
      <xdr:colOff>403224</xdr:colOff>
      <xdr:row>37</xdr:row>
      <xdr:rowOff>146048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8B383F-8D7C-27F0-FB6D-E1A3A07BF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0125" y="5310186"/>
          <a:ext cx="2426849" cy="1804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23812</xdr:colOff>
      <xdr:row>15</xdr:row>
      <xdr:rowOff>174626</xdr:rowOff>
    </xdr:from>
    <xdr:to>
      <xdr:col>20</xdr:col>
      <xdr:colOff>12700</xdr:colOff>
      <xdr:row>20</xdr:row>
      <xdr:rowOff>87920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90A924-16F8-24D8-955C-5E65EEE5E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8062" y="2778126"/>
          <a:ext cx="4878388" cy="945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55562</xdr:colOff>
      <xdr:row>15</xdr:row>
      <xdr:rowOff>73712</xdr:rowOff>
    </xdr:from>
    <xdr:to>
      <xdr:col>21</xdr:col>
      <xdr:colOff>569912</xdr:colOff>
      <xdr:row>26</xdr:row>
      <xdr:rowOff>134937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79584E3-6B7E-68EE-33D0-EEBF6E9AA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5750" y="2677212"/>
          <a:ext cx="2959100" cy="2212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188988</xdr:colOff>
      <xdr:row>2</xdr:row>
      <xdr:rowOff>56645</xdr:rowOff>
    </xdr:from>
    <xdr:to>
      <xdr:col>32</xdr:col>
      <xdr:colOff>501196</xdr:colOff>
      <xdr:row>14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9149F9-745A-496C-AF1A-3A07EE90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18143</xdr:colOff>
      <xdr:row>2</xdr:row>
      <xdr:rowOff>172357</xdr:rowOff>
    </xdr:from>
    <xdr:to>
      <xdr:col>19</xdr:col>
      <xdr:colOff>112485</xdr:colOff>
      <xdr:row>7</xdr:row>
      <xdr:rowOff>103161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AEEC6F-7EA1-2E20-C92D-27305A87B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3786" y="172357"/>
          <a:ext cx="4956628" cy="964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0</xdr:colOff>
      <xdr:row>2</xdr:row>
      <xdr:rowOff>0</xdr:rowOff>
    </xdr:from>
    <xdr:to>
      <xdr:col>40</xdr:col>
      <xdr:colOff>312208</xdr:colOff>
      <xdr:row>14</xdr:row>
      <xdr:rowOff>70355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C655D-0DE8-40F4-88E9-EF066C1C6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499938</xdr:colOff>
      <xdr:row>2</xdr:row>
      <xdr:rowOff>54428</xdr:rowOff>
    </xdr:from>
    <xdr:to>
      <xdr:col>20</xdr:col>
      <xdr:colOff>423635</xdr:colOff>
      <xdr:row>13</xdr:row>
      <xdr:rowOff>126999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F289EA-99A9-609C-2687-D5749A614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6724" y="235857"/>
          <a:ext cx="2962625" cy="2195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</xdr:colOff>
      <xdr:row>17</xdr:row>
      <xdr:rowOff>1</xdr:rowOff>
    </xdr:from>
    <xdr:ext cx="4476750" cy="870013"/>
    <xdr:pic>
      <xdr:nvPicPr>
        <xdr:cNvPr id="2" name="Picture 1">
          <a:extLst>
            <a:ext uri="{FF2B5EF4-FFF2-40B4-BE49-F238E27FC236}">
              <a16:creationId xmlns:a16="http://schemas.microsoft.com/office/drawing/2014/main" id="{D06337F5-B262-4F4A-8757-9E681A10C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1" y="11207751"/>
          <a:ext cx="4476750" cy="87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370685</xdr:colOff>
      <xdr:row>16</xdr:row>
      <xdr:rowOff>127000</xdr:rowOff>
    </xdr:from>
    <xdr:ext cx="2794790" cy="2082800"/>
    <xdr:pic>
      <xdr:nvPicPr>
        <xdr:cNvPr id="5" name="Picture 4">
          <a:extLst>
            <a:ext uri="{FF2B5EF4-FFF2-40B4-BE49-F238E27FC236}">
              <a16:creationId xmlns:a16="http://schemas.microsoft.com/office/drawing/2014/main" id="{E267ABE5-96BB-4061-915E-CD0515BB0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4285" y="11156950"/>
          <a:ext cx="2794790" cy="208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117551</xdr:colOff>
      <xdr:row>29</xdr:row>
      <xdr:rowOff>64583</xdr:rowOff>
    </xdr:from>
    <xdr:to>
      <xdr:col>8</xdr:col>
      <xdr:colOff>429759</xdr:colOff>
      <xdr:row>41</xdr:row>
      <xdr:rowOff>134938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CD8F9-1290-4527-BAB6-57DD5B786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18143</xdr:colOff>
      <xdr:row>16</xdr:row>
      <xdr:rowOff>172357</xdr:rowOff>
    </xdr:from>
    <xdr:to>
      <xdr:col>9</xdr:col>
      <xdr:colOff>112485</xdr:colOff>
      <xdr:row>23</xdr:row>
      <xdr:rowOff>15849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B77EEA-F65D-45AB-B927-6F499D077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1206" y="354920"/>
          <a:ext cx="4983842" cy="1121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520347</xdr:colOff>
      <xdr:row>29</xdr:row>
      <xdr:rowOff>74084</xdr:rowOff>
    </xdr:from>
    <xdr:to>
      <xdr:col>16</xdr:col>
      <xdr:colOff>225776</xdr:colOff>
      <xdr:row>41</xdr:row>
      <xdr:rowOff>144439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8EBDD1-9C20-473A-8E95-915A2E76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499938</xdr:colOff>
      <xdr:row>16</xdr:row>
      <xdr:rowOff>54428</xdr:rowOff>
    </xdr:from>
    <xdr:to>
      <xdr:col>10</xdr:col>
      <xdr:colOff>423633</xdr:colOff>
      <xdr:row>29</xdr:row>
      <xdr:rowOff>87312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781373-E8FD-4F21-B1A7-0C9FE0B2B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3938" y="968828"/>
          <a:ext cx="2971697" cy="221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31749</xdr:colOff>
      <xdr:row>16</xdr:row>
      <xdr:rowOff>174624</xdr:rowOff>
    </xdr:from>
    <xdr:to>
      <xdr:col>21</xdr:col>
      <xdr:colOff>377824</xdr:colOff>
      <xdr:row>22</xdr:row>
      <xdr:rowOff>92976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90112-5355-8576-C91E-2E0B127CD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5999" y="4849812"/>
          <a:ext cx="5846763" cy="1132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420687</xdr:colOff>
      <xdr:row>16</xdr:row>
      <xdr:rowOff>20185</xdr:rowOff>
    </xdr:from>
    <xdr:to>
      <xdr:col>22</xdr:col>
      <xdr:colOff>149224</xdr:colOff>
      <xdr:row>26</xdr:row>
      <xdr:rowOff>155576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71E4CD3-D9B6-A5D8-C926-88996D996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0875" y="4695373"/>
          <a:ext cx="2784474" cy="2080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7938</xdr:rowOff>
    </xdr:from>
    <xdr:to>
      <xdr:col>20</xdr:col>
      <xdr:colOff>346075</xdr:colOff>
      <xdr:row>7</xdr:row>
      <xdr:rowOff>165061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252A799-7E12-1A4F-3E10-5E04DF3A1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190501"/>
          <a:ext cx="5235575" cy="1014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608865</xdr:colOff>
      <xdr:row>2</xdr:row>
      <xdr:rowOff>63500</xdr:rowOff>
    </xdr:from>
    <xdr:to>
      <xdr:col>21</xdr:col>
      <xdr:colOff>141287</xdr:colOff>
      <xdr:row>12</xdr:row>
      <xdr:rowOff>52389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781402A-5287-E1D3-FF81-BE5CA4771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7865" y="63500"/>
          <a:ext cx="2588360" cy="1933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21167</xdr:colOff>
      <xdr:row>3</xdr:row>
      <xdr:rowOff>0</xdr:rowOff>
    </xdr:from>
    <xdr:to>
      <xdr:col>17</xdr:col>
      <xdr:colOff>259645</xdr:colOff>
      <xdr:row>7</xdr:row>
      <xdr:rowOff>126702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23F3AA-B8A3-2510-F195-FF712CF62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2167" y="4007556"/>
          <a:ext cx="5092700" cy="994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578555</xdr:colOff>
      <xdr:row>2</xdr:row>
      <xdr:rowOff>108232</xdr:rowOff>
    </xdr:from>
    <xdr:to>
      <xdr:col>17</xdr:col>
      <xdr:colOff>528460</xdr:colOff>
      <xdr:row>11</xdr:row>
      <xdr:rowOff>131762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6233608-5912-E538-7EC0-F061EBD55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6666" y="3932343"/>
          <a:ext cx="2377016" cy="1789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7056</xdr:colOff>
      <xdr:row>12</xdr:row>
      <xdr:rowOff>9394</xdr:rowOff>
    </xdr:from>
    <xdr:to>
      <xdr:col>17</xdr:col>
      <xdr:colOff>287867</xdr:colOff>
      <xdr:row>17</xdr:row>
      <xdr:rowOff>115534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455756-7491-F280-E5E7-10292EE65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056" y="5851394"/>
          <a:ext cx="5135033" cy="1003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522789</xdr:colOff>
      <xdr:row>11</xdr:row>
      <xdr:rowOff>70555</xdr:rowOff>
    </xdr:from>
    <xdr:to>
      <xdr:col>18</xdr:col>
      <xdr:colOff>168628</xdr:colOff>
      <xdr:row>21</xdr:row>
      <xdr:rowOff>157339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C39CF85-CED3-32B0-6598-BEC20626B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900" y="5722055"/>
          <a:ext cx="2679728" cy="2016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601738</xdr:colOff>
      <xdr:row>2</xdr:row>
      <xdr:rowOff>0</xdr:rowOff>
    </xdr:from>
    <xdr:to>
      <xdr:col>33</xdr:col>
      <xdr:colOff>302758</xdr:colOff>
      <xdr:row>13</xdr:row>
      <xdr:rowOff>74637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9FE47-D8C9-4B85-B05B-32C0CE9BA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396875</xdr:colOff>
      <xdr:row>2</xdr:row>
      <xdr:rowOff>0</xdr:rowOff>
    </xdr:from>
    <xdr:to>
      <xdr:col>41</xdr:col>
      <xdr:colOff>97895</xdr:colOff>
      <xdr:row>13</xdr:row>
      <xdr:rowOff>89429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B52655-64EB-4FA4-B9A7-17B69ADF9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436562</xdr:colOff>
      <xdr:row>14</xdr:row>
      <xdr:rowOff>15875</xdr:rowOff>
    </xdr:from>
    <xdr:to>
      <xdr:col>41</xdr:col>
      <xdr:colOff>137582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1466D-DEF2-45E2-87FF-98263463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312207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769EEB-368D-4E11-B4BA-14FFBC14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</xdr:colOff>
      <xdr:row>2</xdr:row>
      <xdr:rowOff>166688</xdr:rowOff>
    </xdr:from>
    <xdr:to>
      <xdr:col>21</xdr:col>
      <xdr:colOff>44450</xdr:colOff>
      <xdr:row>8</xdr:row>
      <xdr:rowOff>20449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4124CB-3557-BA7E-4F08-168607163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0" y="166688"/>
          <a:ext cx="5513388" cy="1068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166687</xdr:colOff>
      <xdr:row>2</xdr:row>
      <xdr:rowOff>35152</xdr:rowOff>
    </xdr:from>
    <xdr:to>
      <xdr:col>22</xdr:col>
      <xdr:colOff>14287</xdr:colOff>
      <xdr:row>13</xdr:row>
      <xdr:rowOff>77787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5A3897-0225-96BA-7956-5ADFD6171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6875" y="35152"/>
          <a:ext cx="2903537" cy="2169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</xdr:row>
      <xdr:rowOff>0</xdr:rowOff>
    </xdr:from>
    <xdr:to>
      <xdr:col>35</xdr:col>
      <xdr:colOff>312207</xdr:colOff>
      <xdr:row>13</xdr:row>
      <xdr:rowOff>89429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A4BCE-C6B3-4ED5-83A8-DBD69F948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43</xdr:col>
      <xdr:colOff>312207</xdr:colOff>
      <xdr:row>13</xdr:row>
      <xdr:rowOff>89429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B43C22-AE2C-4401-B33D-8F3D04E3B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14</xdr:row>
      <xdr:rowOff>0</xdr:rowOff>
    </xdr:from>
    <xdr:to>
      <xdr:col>35</xdr:col>
      <xdr:colOff>312207</xdr:colOff>
      <xdr:row>24</xdr:row>
      <xdr:rowOff>89429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AE32EB-8247-4D20-99BA-C70ECF5F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1625-5B73-4A70-B9E0-69BC7AD4DE4F}">
  <dimension ref="A1:G17"/>
  <sheetViews>
    <sheetView topLeftCell="A4" workbookViewId="0">
      <selection activeCell="D18" sqref="D18"/>
    </sheetView>
  </sheetViews>
  <sheetFormatPr defaultRowHeight="14" x14ac:dyDescent="0.3"/>
  <cols>
    <col min="1" max="16384" width="8.7265625" style="16"/>
  </cols>
  <sheetData>
    <row r="1" spans="1:7" x14ac:dyDescent="0.3">
      <c r="A1" s="16" t="s">
        <v>81</v>
      </c>
    </row>
    <row r="2" spans="1:7" x14ac:dyDescent="0.3">
      <c r="A2" s="16" t="s">
        <v>45</v>
      </c>
    </row>
    <row r="3" spans="1:7" x14ac:dyDescent="0.3">
      <c r="A3" s="17" t="s">
        <v>46</v>
      </c>
    </row>
    <row r="4" spans="1:7" ht="69.5" x14ac:dyDescent="0.3">
      <c r="A4" s="18" t="s">
        <v>47</v>
      </c>
      <c r="B4" s="19">
        <f>'A.1 Network'!B1+'A.2 Generation'!B1+'A.3 Landscape'!B1+'B.5 Financial'!B1+'B.1 Resources'!B1+'B.7 Infrastructure'!B1</f>
        <v>188</v>
      </c>
      <c r="C4" s="18" t="s">
        <v>48</v>
      </c>
      <c r="D4" s="19">
        <f>'A.1 Network'!D1+'A.2 Generation'!D1+'A.3 Landscape'!D1+'B.5 Financial'!D1+'B.1 Resources'!D1+'B.7 Infrastructure'!D1</f>
        <v>75</v>
      </c>
      <c r="E4" s="18" t="s">
        <v>49</v>
      </c>
      <c r="F4" s="16">
        <f>'A.1 Network'!F1+'A.2 Generation'!F1+'A.3 Landscape'!F1+'B.5 Financial'!F1+'B.1 Resources'!F1+'B.7 Infrastructure'!F1</f>
        <v>4</v>
      </c>
      <c r="G4" s="20">
        <f>F4/B4</f>
        <v>2.1276595744680851E-2</v>
      </c>
    </row>
    <row r="5" spans="1:7" x14ac:dyDescent="0.3">
      <c r="A5" s="21"/>
      <c r="B5" s="19"/>
      <c r="C5" s="21"/>
      <c r="D5" s="19"/>
    </row>
    <row r="6" spans="1:7" x14ac:dyDescent="0.3">
      <c r="A6" s="17" t="s">
        <v>50</v>
      </c>
    </row>
    <row r="7" spans="1:7" ht="14.5" thickBot="1" x14ac:dyDescent="0.35">
      <c r="A7" s="22" t="s">
        <v>51</v>
      </c>
      <c r="B7" s="22" t="s">
        <v>51</v>
      </c>
      <c r="C7" s="22" t="s">
        <v>51</v>
      </c>
      <c r="D7" s="16" t="s">
        <v>52</v>
      </c>
    </row>
    <row r="8" spans="1:7" ht="14.5" thickBot="1" x14ac:dyDescent="0.35">
      <c r="A8" s="11" t="s">
        <v>51</v>
      </c>
      <c r="B8" s="11" t="s">
        <v>51</v>
      </c>
      <c r="C8" s="11" t="s">
        <v>51</v>
      </c>
      <c r="D8" s="16" t="s">
        <v>53</v>
      </c>
    </row>
    <row r="9" spans="1:7" ht="14.5" thickBot="1" x14ac:dyDescent="0.35">
      <c r="A9" s="23" t="s">
        <v>51</v>
      </c>
      <c r="B9" s="23" t="s">
        <v>51</v>
      </c>
      <c r="C9" s="23" t="s">
        <v>51</v>
      </c>
      <c r="D9" s="16" t="s">
        <v>54</v>
      </c>
    </row>
    <row r="10" spans="1:7" ht="14.5" thickBot="1" x14ac:dyDescent="0.35">
      <c r="A10" s="14" t="s">
        <v>51</v>
      </c>
      <c r="B10" s="14" t="s">
        <v>51</v>
      </c>
      <c r="C10" s="14" t="s">
        <v>51</v>
      </c>
      <c r="D10" s="16" t="s">
        <v>55</v>
      </c>
    </row>
    <row r="11" spans="1:7" ht="14.5" thickBot="1" x14ac:dyDescent="0.35">
      <c r="A11" s="13" t="s">
        <v>51</v>
      </c>
      <c r="B11" s="13" t="s">
        <v>51</v>
      </c>
      <c r="C11" s="13" t="s">
        <v>51</v>
      </c>
      <c r="D11" s="16" t="s">
        <v>56</v>
      </c>
    </row>
    <row r="13" spans="1:7" x14ac:dyDescent="0.3">
      <c r="A13" s="17" t="s">
        <v>57</v>
      </c>
    </row>
    <row r="14" spans="1:7" x14ac:dyDescent="0.3">
      <c r="A14" s="24" t="s">
        <v>58</v>
      </c>
      <c r="D14" s="16" t="s">
        <v>82</v>
      </c>
    </row>
    <row r="15" spans="1:7" x14ac:dyDescent="0.3">
      <c r="A15" s="16" t="s">
        <v>58</v>
      </c>
      <c r="D15" s="16" t="s">
        <v>83</v>
      </c>
    </row>
    <row r="16" spans="1:7" x14ac:dyDescent="0.3">
      <c r="A16" s="25" t="s">
        <v>58</v>
      </c>
      <c r="D16" s="16" t="s">
        <v>84</v>
      </c>
    </row>
    <row r="17" spans="1:4" x14ac:dyDescent="0.3">
      <c r="A17" s="26" t="s">
        <v>59</v>
      </c>
      <c r="D17" s="1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9F28-D1DE-4652-99A1-65F190EFB0D5}">
  <dimension ref="A1:J28"/>
  <sheetViews>
    <sheetView zoomScale="70" zoomScaleNormal="70" workbookViewId="0">
      <selection activeCell="A3" sqref="A3"/>
    </sheetView>
  </sheetViews>
  <sheetFormatPr defaultColWidth="13.54296875" defaultRowHeight="14" x14ac:dyDescent="0.3"/>
  <cols>
    <col min="1" max="1" width="13.54296875" style="27"/>
    <col min="2" max="6" width="13.54296875" style="16"/>
    <col min="7" max="7" width="13.54296875" style="26"/>
    <col min="8" max="16384" width="13.54296875" style="19"/>
  </cols>
  <sheetData>
    <row r="1" spans="1:10" ht="46.5" x14ac:dyDescent="0.3">
      <c r="A1" s="18" t="s">
        <v>60</v>
      </c>
      <c r="B1" s="19">
        <f>6*3</f>
        <v>18</v>
      </c>
      <c r="C1" s="18" t="s">
        <v>61</v>
      </c>
      <c r="D1" s="16">
        <v>0</v>
      </c>
      <c r="E1" s="18" t="s">
        <v>62</v>
      </c>
      <c r="F1" s="16">
        <v>0</v>
      </c>
      <c r="G1" s="27"/>
    </row>
    <row r="2" spans="1:10" x14ac:dyDescent="0.3">
      <c r="A2" s="1" t="s">
        <v>18</v>
      </c>
      <c r="F2" s="28"/>
      <c r="G2" s="29"/>
    </row>
    <row r="3" spans="1:10" ht="14.5" thickBot="1" x14ac:dyDescent="0.35">
      <c r="A3" s="2" t="s">
        <v>19</v>
      </c>
      <c r="C3" s="30" t="s">
        <v>11</v>
      </c>
      <c r="D3" s="30"/>
      <c r="E3" s="30"/>
      <c r="F3" s="28"/>
      <c r="G3" s="29"/>
    </row>
    <row r="4" spans="1:10" ht="35" thickBot="1" x14ac:dyDescent="0.35">
      <c r="A4" s="3"/>
      <c r="B4" s="4" t="s">
        <v>80</v>
      </c>
      <c r="C4" s="4" t="s">
        <v>20</v>
      </c>
      <c r="D4" s="4" t="s">
        <v>21</v>
      </c>
      <c r="E4" s="4" t="s">
        <v>22</v>
      </c>
    </row>
    <row r="5" spans="1:10" ht="14.5" thickBot="1" x14ac:dyDescent="0.35">
      <c r="A5" s="5">
        <v>1</v>
      </c>
      <c r="B5" s="6">
        <v>0</v>
      </c>
      <c r="C5" s="6" t="s">
        <v>17</v>
      </c>
      <c r="D5" s="6" t="s">
        <v>17</v>
      </c>
      <c r="E5" s="6" t="s">
        <v>17</v>
      </c>
      <c r="F5" s="19"/>
      <c r="G5" s="29"/>
    </row>
    <row r="6" spans="1:10" ht="14.5" thickBot="1" x14ac:dyDescent="0.35">
      <c r="A6" s="5">
        <v>2</v>
      </c>
      <c r="B6" s="6">
        <v>1</v>
      </c>
      <c r="C6" s="6" t="s">
        <v>17</v>
      </c>
      <c r="D6" s="6" t="s">
        <v>17</v>
      </c>
      <c r="E6" s="6" t="s">
        <v>17</v>
      </c>
      <c r="F6" s="19"/>
      <c r="G6" s="29"/>
    </row>
    <row r="7" spans="1:10" ht="14.5" thickBot="1" x14ac:dyDescent="0.35">
      <c r="A7" s="5">
        <v>3</v>
      </c>
      <c r="B7" s="6">
        <v>2</v>
      </c>
      <c r="C7" s="6" t="s">
        <v>17</v>
      </c>
      <c r="D7" s="6" t="s">
        <v>17</v>
      </c>
      <c r="E7" s="6" t="s">
        <v>17</v>
      </c>
      <c r="F7" s="19"/>
      <c r="G7" s="29"/>
    </row>
    <row r="8" spans="1:10" ht="14.5" thickBot="1" x14ac:dyDescent="0.35">
      <c r="A8" s="5">
        <v>4</v>
      </c>
      <c r="B8" s="6">
        <v>3</v>
      </c>
      <c r="C8" s="6" t="s">
        <v>17</v>
      </c>
      <c r="D8" s="6" t="s">
        <v>17</v>
      </c>
      <c r="E8" s="6" t="s">
        <v>17</v>
      </c>
      <c r="F8" s="19"/>
    </row>
    <row r="9" spans="1:10" ht="14.5" thickBot="1" x14ac:dyDescent="0.35">
      <c r="A9" s="5">
        <v>5</v>
      </c>
      <c r="B9" s="6">
        <v>4</v>
      </c>
      <c r="C9" s="6" t="s">
        <v>17</v>
      </c>
      <c r="D9" s="6" t="s">
        <v>17</v>
      </c>
      <c r="E9" s="6" t="s">
        <v>17</v>
      </c>
    </row>
    <row r="10" spans="1:10" ht="14.5" thickBot="1" x14ac:dyDescent="0.35">
      <c r="A10" s="5">
        <v>6</v>
      </c>
      <c r="B10" s="6">
        <v>5</v>
      </c>
      <c r="C10" s="6" t="s">
        <v>17</v>
      </c>
      <c r="D10" s="6" t="s">
        <v>17</v>
      </c>
      <c r="E10" s="6" t="s">
        <v>17</v>
      </c>
    </row>
    <row r="11" spans="1:10" x14ac:dyDescent="0.3">
      <c r="A11" s="1" t="s">
        <v>23</v>
      </c>
    </row>
    <row r="12" spans="1:10" ht="14.5" thickBot="1" x14ac:dyDescent="0.35">
      <c r="A12" s="2" t="s">
        <v>63</v>
      </c>
      <c r="C12" s="30" t="s">
        <v>12</v>
      </c>
    </row>
    <row r="13" spans="1:10" ht="35" thickBot="1" x14ac:dyDescent="0.35">
      <c r="A13" s="3"/>
      <c r="B13" s="4" t="s">
        <v>80</v>
      </c>
      <c r="C13" s="4" t="s">
        <v>20</v>
      </c>
      <c r="D13" s="4" t="s">
        <v>21</v>
      </c>
      <c r="E13" s="4" t="s">
        <v>22</v>
      </c>
      <c r="J13" s="1"/>
    </row>
    <row r="14" spans="1:10" ht="16" thickBot="1" x14ac:dyDescent="0.35">
      <c r="A14" s="5">
        <v>1</v>
      </c>
      <c r="B14" s="6">
        <v>0</v>
      </c>
      <c r="C14" s="6" t="s">
        <v>17</v>
      </c>
      <c r="D14" s="6" t="s">
        <v>17</v>
      </c>
      <c r="E14" s="6" t="s">
        <v>17</v>
      </c>
      <c r="J14" s="31"/>
    </row>
    <row r="15" spans="1:10" ht="14.5" thickBot="1" x14ac:dyDescent="0.35">
      <c r="A15" s="5">
        <v>2</v>
      </c>
      <c r="B15" s="6">
        <v>1</v>
      </c>
      <c r="C15" s="6" t="s">
        <v>17</v>
      </c>
      <c r="D15" s="6" t="s">
        <v>17</v>
      </c>
      <c r="E15" s="6" t="s">
        <v>17</v>
      </c>
    </row>
    <row r="16" spans="1:10" ht="14.5" thickBot="1" x14ac:dyDescent="0.35">
      <c r="A16" s="5">
        <v>3</v>
      </c>
      <c r="B16" s="6">
        <v>2</v>
      </c>
      <c r="C16" s="6" t="s">
        <v>17</v>
      </c>
      <c r="D16" s="6" t="s">
        <v>17</v>
      </c>
      <c r="E16" s="6" t="s">
        <v>17</v>
      </c>
    </row>
    <row r="17" spans="1:5" ht="14.5" thickBot="1" x14ac:dyDescent="0.35">
      <c r="A17" s="5">
        <v>4</v>
      </c>
      <c r="B17" s="6">
        <v>3</v>
      </c>
      <c r="C17" s="6" t="s">
        <v>17</v>
      </c>
      <c r="D17" s="6" t="s">
        <v>17</v>
      </c>
      <c r="E17" s="6" t="s">
        <v>17</v>
      </c>
    </row>
    <row r="18" spans="1:5" ht="14.5" thickBot="1" x14ac:dyDescent="0.35">
      <c r="A18" s="5">
        <v>5</v>
      </c>
      <c r="B18" s="6">
        <v>4</v>
      </c>
      <c r="C18" s="6" t="s">
        <v>17</v>
      </c>
      <c r="D18" s="6" t="s">
        <v>17</v>
      </c>
      <c r="E18" s="6" t="s">
        <v>17</v>
      </c>
    </row>
    <row r="19" spans="1:5" ht="14.5" thickBot="1" x14ac:dyDescent="0.35">
      <c r="A19" s="5">
        <v>6</v>
      </c>
      <c r="B19" s="6">
        <v>5</v>
      </c>
      <c r="C19" s="6" t="s">
        <v>17</v>
      </c>
      <c r="D19" s="6" t="s">
        <v>17</v>
      </c>
      <c r="E19" s="6" t="s">
        <v>17</v>
      </c>
    </row>
    <row r="20" spans="1:5" x14ac:dyDescent="0.3">
      <c r="A20" s="1" t="s">
        <v>24</v>
      </c>
    </row>
    <row r="21" spans="1:5" ht="14.5" thickBot="1" x14ac:dyDescent="0.35">
      <c r="A21" s="2" t="s">
        <v>64</v>
      </c>
      <c r="C21" s="30" t="s">
        <v>13</v>
      </c>
    </row>
    <row r="22" spans="1:5" ht="35" thickBot="1" x14ac:dyDescent="0.35">
      <c r="A22" s="3"/>
      <c r="B22" s="4" t="s">
        <v>80</v>
      </c>
      <c r="C22" s="4" t="s">
        <v>20</v>
      </c>
      <c r="D22" s="4" t="s">
        <v>21</v>
      </c>
      <c r="E22" s="4" t="s">
        <v>22</v>
      </c>
    </row>
    <row r="23" spans="1:5" ht="14.5" thickBot="1" x14ac:dyDescent="0.35">
      <c r="A23" s="5">
        <v>1</v>
      </c>
      <c r="B23" s="6">
        <v>0</v>
      </c>
      <c r="C23" s="6" t="s">
        <v>17</v>
      </c>
      <c r="D23" s="6" t="s">
        <v>17</v>
      </c>
      <c r="E23" s="6" t="s">
        <v>17</v>
      </c>
    </row>
    <row r="24" spans="1:5" ht="14.5" thickBot="1" x14ac:dyDescent="0.35">
      <c r="A24" s="5">
        <v>2</v>
      </c>
      <c r="B24" s="6">
        <v>1</v>
      </c>
      <c r="C24" s="6" t="s">
        <v>17</v>
      </c>
      <c r="D24" s="6" t="s">
        <v>17</v>
      </c>
      <c r="E24" s="6" t="s">
        <v>17</v>
      </c>
    </row>
    <row r="25" spans="1:5" ht="14.5" thickBot="1" x14ac:dyDescent="0.35">
      <c r="A25" s="5">
        <v>3</v>
      </c>
      <c r="B25" s="6">
        <v>2</v>
      </c>
      <c r="C25" s="6" t="s">
        <v>17</v>
      </c>
      <c r="D25" s="6" t="s">
        <v>17</v>
      </c>
      <c r="E25" s="6" t="s">
        <v>17</v>
      </c>
    </row>
    <row r="26" spans="1:5" ht="14.5" thickBot="1" x14ac:dyDescent="0.35">
      <c r="A26" s="5">
        <v>4</v>
      </c>
      <c r="B26" s="6">
        <v>3</v>
      </c>
      <c r="C26" s="6" t="s">
        <v>17</v>
      </c>
      <c r="D26" s="6" t="s">
        <v>17</v>
      </c>
      <c r="E26" s="6" t="s">
        <v>17</v>
      </c>
    </row>
    <row r="27" spans="1:5" ht="14.5" thickBot="1" x14ac:dyDescent="0.35">
      <c r="A27" s="5">
        <v>5</v>
      </c>
      <c r="B27" s="6">
        <v>4</v>
      </c>
      <c r="C27" s="6" t="s">
        <v>17</v>
      </c>
      <c r="D27" s="6" t="s">
        <v>17</v>
      </c>
      <c r="E27" s="6" t="s">
        <v>17</v>
      </c>
    </row>
    <row r="28" spans="1:5" ht="14.5" thickBot="1" x14ac:dyDescent="0.35">
      <c r="A28" s="5">
        <v>6</v>
      </c>
      <c r="B28" s="6">
        <v>5</v>
      </c>
      <c r="C28" s="6" t="s">
        <v>17</v>
      </c>
      <c r="D28" s="6" t="s">
        <v>17</v>
      </c>
      <c r="E28" s="6" t="s">
        <v>17</v>
      </c>
    </row>
  </sheetData>
  <conditionalFormatting sqref="A54:D95 A119:D158">
    <cfRule type="duplicateValues" dxfId="0" priority="4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3D943CC-BC04-40C6-9ECA-2F44790409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'A.1 Network'!F6:F12</xm:f>
              <xm:sqref>F5</xm:sqref>
            </x14:sparkline>
          </x14:sparklines>
        </x14:sparklineGroup>
        <x14:sparklineGroup displayEmptyCellsAs="gap" xr2:uid="{A44C1101-4856-4BC8-AAC0-603FC162058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'A.1 Network'!G6:G11</xm:f>
              <xm:sqref>G5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B98F-F809-4FBC-A29A-0A256B0E861C}">
  <dimension ref="A1:Y861"/>
  <sheetViews>
    <sheetView topLeftCell="A11" zoomScale="80" zoomScaleNormal="80" workbookViewId="0">
      <selection activeCell="B2" sqref="B2"/>
    </sheetView>
  </sheetViews>
  <sheetFormatPr defaultRowHeight="14" x14ac:dyDescent="0.3"/>
  <cols>
    <col min="1" max="1" width="8.7265625" style="27"/>
    <col min="2" max="2" width="8.7265625" style="37"/>
    <col min="3" max="4" width="8.7265625" style="38"/>
    <col min="5" max="6" width="8.7265625" style="27"/>
    <col min="7" max="7" width="8.7265625" style="37"/>
    <col min="8" max="16384" width="8.7265625" style="27"/>
  </cols>
  <sheetData>
    <row r="1" spans="1:25" ht="58" x14ac:dyDescent="0.3">
      <c r="A1" s="18" t="s">
        <v>60</v>
      </c>
      <c r="B1" s="19">
        <v>40</v>
      </c>
      <c r="C1" s="18" t="s">
        <v>61</v>
      </c>
      <c r="D1" s="16">
        <v>15</v>
      </c>
      <c r="E1" s="18" t="s">
        <v>62</v>
      </c>
      <c r="F1" s="16">
        <v>1</v>
      </c>
      <c r="G1" s="27"/>
    </row>
    <row r="2" spans="1:25" x14ac:dyDescent="0.3">
      <c r="A2" s="18"/>
      <c r="B2" s="19"/>
      <c r="C2" s="18"/>
      <c r="D2" s="16"/>
      <c r="E2" s="18"/>
      <c r="F2" s="16"/>
      <c r="G2" s="27"/>
    </row>
    <row r="3" spans="1:25" x14ac:dyDescent="0.3">
      <c r="A3" s="1" t="s">
        <v>18</v>
      </c>
      <c r="B3" s="16"/>
      <c r="C3" s="16"/>
      <c r="D3" s="16"/>
      <c r="E3" s="16"/>
      <c r="F3" s="28"/>
      <c r="G3" s="29"/>
      <c r="L3" s="32"/>
      <c r="M3" s="28"/>
      <c r="N3" s="32"/>
      <c r="O3" s="32"/>
      <c r="P3" s="32"/>
    </row>
    <row r="4" spans="1:25" ht="14.5" thickBot="1" x14ac:dyDescent="0.35">
      <c r="A4" s="33" t="s">
        <v>65</v>
      </c>
      <c r="B4" s="27" t="s">
        <v>7</v>
      </c>
      <c r="C4" s="27"/>
      <c r="D4" s="16"/>
      <c r="E4" s="16"/>
      <c r="G4" s="26"/>
      <c r="J4" s="26"/>
      <c r="L4" s="28"/>
      <c r="M4" s="28"/>
      <c r="N4" s="19"/>
      <c r="O4" s="28"/>
    </row>
    <row r="5" spans="1:25" ht="24.5" thickBot="1" x14ac:dyDescent="0.35">
      <c r="A5" s="7"/>
      <c r="B5" s="8" t="s">
        <v>80</v>
      </c>
      <c r="C5" s="8" t="s">
        <v>20</v>
      </c>
      <c r="D5" s="8" t="s">
        <v>21</v>
      </c>
      <c r="E5" s="8" t="s">
        <v>22</v>
      </c>
      <c r="G5" s="26"/>
      <c r="M5" s="1"/>
      <c r="N5" s="16"/>
    </row>
    <row r="6" spans="1:25" ht="16" thickBot="1" x14ac:dyDescent="0.35">
      <c r="A6" s="9">
        <v>1</v>
      </c>
      <c r="B6" s="10">
        <v>0</v>
      </c>
      <c r="C6" s="10" t="s">
        <v>17</v>
      </c>
      <c r="D6" s="10" t="s">
        <v>17</v>
      </c>
      <c r="E6" s="10" t="s">
        <v>17</v>
      </c>
      <c r="G6" s="26"/>
      <c r="M6" s="31"/>
    </row>
    <row r="7" spans="1:25" ht="14.5" thickBot="1" x14ac:dyDescent="0.35">
      <c r="A7" s="9">
        <v>2</v>
      </c>
      <c r="B7" s="10">
        <v>1</v>
      </c>
      <c r="C7" s="10" t="s">
        <v>17</v>
      </c>
      <c r="D7" s="10" t="s">
        <v>17</v>
      </c>
      <c r="E7" s="10" t="s">
        <v>17</v>
      </c>
      <c r="G7" s="26"/>
    </row>
    <row r="8" spans="1:25" ht="14.5" thickBot="1" x14ac:dyDescent="0.35">
      <c r="A8" s="9">
        <v>3</v>
      </c>
      <c r="B8" s="10">
        <v>2</v>
      </c>
      <c r="C8" s="10">
        <v>0.35759999999999997</v>
      </c>
      <c r="D8" s="10">
        <v>0.37780000000000002</v>
      </c>
      <c r="E8" s="10">
        <v>0.17430000000000001</v>
      </c>
      <c r="G8" s="26"/>
    </row>
    <row r="9" spans="1:25" s="34" customFormat="1" ht="14.5" thickBot="1" x14ac:dyDescent="0.35">
      <c r="A9" s="9">
        <v>4</v>
      </c>
      <c r="B9" s="10">
        <v>3</v>
      </c>
      <c r="C9" s="10">
        <v>0.2364</v>
      </c>
      <c r="D9" s="10">
        <v>0.2</v>
      </c>
      <c r="E9" s="10">
        <v>0.1071</v>
      </c>
      <c r="F9" s="27"/>
      <c r="G9" s="26"/>
    </row>
    <row r="10" spans="1:25" ht="14.5" thickBot="1" x14ac:dyDescent="0.35">
      <c r="A10" s="9">
        <v>5</v>
      </c>
      <c r="B10" s="10">
        <v>4</v>
      </c>
      <c r="C10" s="10" t="s">
        <v>17</v>
      </c>
      <c r="D10" s="10" t="s">
        <v>17</v>
      </c>
      <c r="E10" s="10" t="s">
        <v>17</v>
      </c>
      <c r="G10" s="27"/>
    </row>
    <row r="11" spans="1:25" ht="14.5" thickBot="1" x14ac:dyDescent="0.35">
      <c r="A11" s="9">
        <v>6</v>
      </c>
      <c r="B11" s="10">
        <v>5</v>
      </c>
      <c r="C11" s="10" t="s">
        <v>17</v>
      </c>
      <c r="D11" s="10" t="s">
        <v>17</v>
      </c>
      <c r="E11" s="10" t="s">
        <v>17</v>
      </c>
      <c r="G11" s="26"/>
    </row>
    <row r="12" spans="1:25" ht="14.5" thickBot="1" x14ac:dyDescent="0.35">
      <c r="A12" s="9">
        <v>7</v>
      </c>
      <c r="B12" s="10">
        <v>6</v>
      </c>
      <c r="C12" s="10">
        <v>0.72119999999999995</v>
      </c>
      <c r="D12" s="10">
        <v>0.5111</v>
      </c>
      <c r="E12" s="10">
        <v>0.79120000000000001</v>
      </c>
      <c r="G12" s="26"/>
    </row>
    <row r="13" spans="1:25" ht="14.5" thickBot="1" x14ac:dyDescent="0.35">
      <c r="A13" s="9">
        <v>8</v>
      </c>
      <c r="B13" s="10">
        <v>7</v>
      </c>
      <c r="C13" s="10" t="s">
        <v>17</v>
      </c>
      <c r="D13" s="10" t="s">
        <v>17</v>
      </c>
      <c r="E13" s="10" t="s">
        <v>17</v>
      </c>
      <c r="G13" s="26"/>
    </row>
    <row r="14" spans="1:25" ht="14.5" thickBot="1" x14ac:dyDescent="0.35">
      <c r="A14" s="9">
        <v>9</v>
      </c>
      <c r="B14" s="10">
        <v>8</v>
      </c>
      <c r="C14" s="10" t="s">
        <v>17</v>
      </c>
      <c r="D14" s="10" t="s">
        <v>17</v>
      </c>
      <c r="E14" s="10" t="s">
        <v>17</v>
      </c>
      <c r="G14" s="26"/>
    </row>
    <row r="15" spans="1:25" ht="14.5" thickBot="1" x14ac:dyDescent="0.35">
      <c r="A15" s="9">
        <v>10</v>
      </c>
      <c r="B15" s="10">
        <v>9</v>
      </c>
      <c r="C15" s="10" t="s">
        <v>17</v>
      </c>
      <c r="D15" s="10" t="s">
        <v>17</v>
      </c>
      <c r="E15" s="10" t="s">
        <v>17</v>
      </c>
      <c r="G15" s="26"/>
    </row>
    <row r="16" spans="1:25" x14ac:dyDescent="0.3">
      <c r="A16" s="1" t="s">
        <v>23</v>
      </c>
      <c r="B16" s="16"/>
      <c r="C16" s="16"/>
      <c r="D16" s="16"/>
      <c r="E16" s="16"/>
      <c r="G16" s="26"/>
      <c r="M16" s="1" t="s">
        <v>30</v>
      </c>
      <c r="X16" s="27" t="s">
        <v>33</v>
      </c>
      <c r="Y16" s="27" t="s">
        <v>34</v>
      </c>
    </row>
    <row r="17" spans="1:25" ht="14.5" thickBot="1" x14ac:dyDescent="0.35">
      <c r="A17" s="33" t="s">
        <v>66</v>
      </c>
      <c r="B17" s="26" t="s">
        <v>3</v>
      </c>
      <c r="C17" s="16"/>
      <c r="D17" s="16"/>
      <c r="E17" s="16"/>
      <c r="G17" s="26"/>
      <c r="M17" s="16"/>
      <c r="W17" s="27">
        <v>2022</v>
      </c>
      <c r="X17" s="27">
        <v>8.85</v>
      </c>
      <c r="Y17" s="27" t="s">
        <v>36</v>
      </c>
    </row>
    <row r="18" spans="1:25" ht="24.5" thickBot="1" x14ac:dyDescent="0.35">
      <c r="A18" s="7"/>
      <c r="B18" s="8" t="s">
        <v>80</v>
      </c>
      <c r="C18" s="8" t="s">
        <v>20</v>
      </c>
      <c r="D18" s="8" t="s">
        <v>21</v>
      </c>
      <c r="E18" s="8" t="s">
        <v>22</v>
      </c>
      <c r="G18" s="26"/>
      <c r="M18" s="31"/>
      <c r="W18" s="27">
        <v>2021</v>
      </c>
      <c r="X18" s="27">
        <v>8.1166999999999998</v>
      </c>
      <c r="Y18" s="27">
        <v>0.13</v>
      </c>
    </row>
    <row r="19" spans="1:25" ht="14.5" thickBot="1" x14ac:dyDescent="0.35">
      <c r="A19" s="12">
        <v>1</v>
      </c>
      <c r="B19" s="13">
        <v>0</v>
      </c>
      <c r="C19" s="13">
        <v>0.96179999999999999</v>
      </c>
      <c r="D19" s="13">
        <v>0.89749999999999996</v>
      </c>
      <c r="E19" s="13">
        <v>0.96089999999999998</v>
      </c>
      <c r="G19" s="26"/>
      <c r="W19" s="27">
        <v>2020</v>
      </c>
      <c r="X19" s="27">
        <v>6.35</v>
      </c>
      <c r="Y19" s="27">
        <v>0.13</v>
      </c>
    </row>
    <row r="20" spans="1:25" ht="14.5" thickBot="1" x14ac:dyDescent="0.35">
      <c r="A20" s="9">
        <v>2</v>
      </c>
      <c r="B20" s="10">
        <v>1</v>
      </c>
      <c r="C20" s="10">
        <v>0.78180000000000005</v>
      </c>
      <c r="D20" s="10">
        <v>0.62990000000000002</v>
      </c>
      <c r="E20" s="10">
        <v>0.82230000000000003</v>
      </c>
      <c r="G20" s="26"/>
      <c r="W20" s="27">
        <v>2019</v>
      </c>
      <c r="X20" s="27">
        <v>6.2332999999999998</v>
      </c>
      <c r="Y20" s="27">
        <v>0.12</v>
      </c>
    </row>
    <row r="21" spans="1:25" ht="14.5" thickBot="1" x14ac:dyDescent="0.35">
      <c r="A21" s="9">
        <v>3</v>
      </c>
      <c r="B21" s="10">
        <v>2</v>
      </c>
      <c r="C21" s="10" t="s">
        <v>17</v>
      </c>
      <c r="D21" s="10" t="s">
        <v>17</v>
      </c>
      <c r="E21" s="10" t="s">
        <v>17</v>
      </c>
      <c r="G21" s="26"/>
      <c r="W21" s="27">
        <v>2018</v>
      </c>
      <c r="X21" s="27">
        <v>6.1717000000000004</v>
      </c>
      <c r="Y21" s="27">
        <v>0.12</v>
      </c>
    </row>
    <row r="22" spans="1:25" ht="14.5" thickBot="1" x14ac:dyDescent="0.35">
      <c r="A22" s="9">
        <v>4</v>
      </c>
      <c r="B22" s="10">
        <v>3</v>
      </c>
      <c r="C22" s="10" t="s">
        <v>17</v>
      </c>
      <c r="D22" s="10" t="s">
        <v>17</v>
      </c>
      <c r="E22" s="10" t="s">
        <v>17</v>
      </c>
      <c r="G22" s="26"/>
      <c r="P22" s="35">
        <f>1-0.0007</f>
        <v>0.99929999999999997</v>
      </c>
      <c r="W22" s="27">
        <v>2017</v>
      </c>
      <c r="X22" s="27">
        <v>6.6417000000000002</v>
      </c>
      <c r="Y22" s="27">
        <v>0.13</v>
      </c>
    </row>
    <row r="23" spans="1:25" ht="14.5" thickBot="1" x14ac:dyDescent="0.35">
      <c r="A23" s="9">
        <v>5</v>
      </c>
      <c r="B23" s="10">
        <v>4</v>
      </c>
      <c r="C23" s="10" t="s">
        <v>17</v>
      </c>
      <c r="D23" s="10" t="s">
        <v>17</v>
      </c>
      <c r="E23" s="10" t="s">
        <v>17</v>
      </c>
      <c r="G23" s="26"/>
      <c r="M23" s="1"/>
      <c r="W23" s="27">
        <v>2016</v>
      </c>
      <c r="X23" s="27">
        <v>8.4499999999999993</v>
      </c>
      <c r="Y23" s="27">
        <v>0.14000000000000001</v>
      </c>
    </row>
    <row r="24" spans="1:25" ht="16" thickBot="1" x14ac:dyDescent="0.35">
      <c r="A24" s="9">
        <v>6</v>
      </c>
      <c r="B24" s="10">
        <v>5</v>
      </c>
      <c r="C24" s="10">
        <v>0.1192</v>
      </c>
      <c r="D24" s="10">
        <v>4.8399999999999999E-2</v>
      </c>
      <c r="E24" s="10">
        <v>0.51670000000000005</v>
      </c>
      <c r="G24" s="26"/>
      <c r="M24" s="31"/>
      <c r="W24" s="27">
        <v>2015</v>
      </c>
      <c r="X24" s="27">
        <v>10.7867</v>
      </c>
      <c r="Y24" s="27">
        <v>0.17</v>
      </c>
    </row>
    <row r="25" spans="1:25" ht="14.5" thickBot="1" x14ac:dyDescent="0.35">
      <c r="A25" s="9">
        <v>7</v>
      </c>
      <c r="B25" s="10">
        <v>6</v>
      </c>
      <c r="C25" s="10">
        <v>0.40150000000000002</v>
      </c>
      <c r="D25" s="10">
        <v>0.19350000000000001</v>
      </c>
      <c r="E25" s="10">
        <v>0.73309999999999997</v>
      </c>
      <c r="G25" s="26"/>
      <c r="W25" s="27">
        <v>2014</v>
      </c>
      <c r="X25" s="27">
        <v>12.76</v>
      </c>
      <c r="Y25" s="27">
        <v>0.17</v>
      </c>
    </row>
    <row r="26" spans="1:25" ht="14.5" thickBot="1" x14ac:dyDescent="0.35">
      <c r="A26" s="9">
        <v>8</v>
      </c>
      <c r="B26" s="10">
        <v>7</v>
      </c>
      <c r="C26" s="10">
        <v>0.74650000000000005</v>
      </c>
      <c r="D26" s="10">
        <v>0.58040000000000003</v>
      </c>
      <c r="E26" s="10">
        <v>0.77639999999999998</v>
      </c>
      <c r="G26" s="26"/>
      <c r="K26" s="16"/>
      <c r="W26" s="27">
        <v>2013</v>
      </c>
      <c r="X26" s="27">
        <v>11.503299999999999</v>
      </c>
      <c r="Y26" s="27">
        <v>0.17</v>
      </c>
    </row>
    <row r="27" spans="1:25" ht="14.5" thickBot="1" x14ac:dyDescent="0.35">
      <c r="A27" s="9">
        <v>9</v>
      </c>
      <c r="B27" s="10">
        <v>8</v>
      </c>
      <c r="C27" s="10">
        <v>0.78779999999999994</v>
      </c>
      <c r="D27" s="10">
        <v>0.62860000000000005</v>
      </c>
      <c r="E27" s="10">
        <v>0.71919999999999995</v>
      </c>
      <c r="G27" s="26"/>
    </row>
    <row r="28" spans="1:25" ht="14.5" thickBot="1" x14ac:dyDescent="0.35">
      <c r="A28" s="9">
        <v>10</v>
      </c>
      <c r="B28" s="10">
        <v>9</v>
      </c>
      <c r="C28" s="10">
        <v>0.64639999999999997</v>
      </c>
      <c r="D28" s="10">
        <v>0.52290000000000003</v>
      </c>
      <c r="E28" s="10">
        <v>0.71509999999999996</v>
      </c>
      <c r="G28" s="26"/>
    </row>
    <row r="29" spans="1:25" x14ac:dyDescent="0.3">
      <c r="A29" s="1" t="s">
        <v>24</v>
      </c>
      <c r="B29" s="16"/>
      <c r="C29" s="16"/>
      <c r="D29" s="16"/>
      <c r="E29" s="16"/>
      <c r="G29" s="26"/>
      <c r="M29" s="1" t="s">
        <v>32</v>
      </c>
    </row>
    <row r="30" spans="1:25" ht="14.5" thickBot="1" x14ac:dyDescent="0.35">
      <c r="A30" s="33" t="s">
        <v>67</v>
      </c>
      <c r="B30" s="25" t="s">
        <v>15</v>
      </c>
      <c r="C30" s="16"/>
      <c r="D30" s="16"/>
      <c r="E30" s="16"/>
      <c r="G30" s="26"/>
      <c r="M30" s="16"/>
    </row>
    <row r="31" spans="1:25" ht="24.5" thickBot="1" x14ac:dyDescent="0.35">
      <c r="A31" s="7"/>
      <c r="B31" s="8" t="s">
        <v>80</v>
      </c>
      <c r="C31" s="8" t="s">
        <v>20</v>
      </c>
      <c r="D31" s="8" t="s">
        <v>21</v>
      </c>
      <c r="E31" s="8" t="s">
        <v>22</v>
      </c>
      <c r="G31" s="26"/>
    </row>
    <row r="32" spans="1:25" ht="14.5" thickBot="1" x14ac:dyDescent="0.35">
      <c r="A32" s="9">
        <v>1</v>
      </c>
      <c r="B32" s="10">
        <v>0</v>
      </c>
      <c r="C32" s="10" t="s">
        <v>17</v>
      </c>
      <c r="D32" s="10" t="s">
        <v>17</v>
      </c>
      <c r="E32" s="10" t="s">
        <v>17</v>
      </c>
      <c r="G32" s="26"/>
    </row>
    <row r="33" spans="1:16" ht="14.5" thickBot="1" x14ac:dyDescent="0.35">
      <c r="A33" s="9">
        <v>2</v>
      </c>
      <c r="B33" s="10">
        <v>1</v>
      </c>
      <c r="C33" s="11">
        <v>-0.67230000000000001</v>
      </c>
      <c r="D33" s="11">
        <v>-0.57169999999999999</v>
      </c>
      <c r="E33" s="11">
        <v>-0.87770000000000004</v>
      </c>
      <c r="G33" s="26"/>
    </row>
    <row r="34" spans="1:16" ht="14.5" thickBot="1" x14ac:dyDescent="0.35">
      <c r="A34" s="9">
        <v>3</v>
      </c>
      <c r="B34" s="10">
        <v>2</v>
      </c>
      <c r="C34" s="10" t="s">
        <v>17</v>
      </c>
      <c r="D34" s="10" t="s">
        <v>17</v>
      </c>
      <c r="E34" s="10" t="s">
        <v>17</v>
      </c>
      <c r="G34" s="26"/>
    </row>
    <row r="35" spans="1:16" ht="14.5" thickBot="1" x14ac:dyDescent="0.35">
      <c r="A35" s="9">
        <v>4</v>
      </c>
      <c r="B35" s="10">
        <v>3</v>
      </c>
      <c r="C35" s="10" t="s">
        <v>17</v>
      </c>
      <c r="D35" s="10" t="s">
        <v>17</v>
      </c>
      <c r="E35" s="10" t="s">
        <v>17</v>
      </c>
      <c r="G35" s="26"/>
      <c r="P35" s="35">
        <f>1-0.0074</f>
        <v>0.99260000000000004</v>
      </c>
    </row>
    <row r="36" spans="1:16" ht="14.5" thickBot="1" x14ac:dyDescent="0.35">
      <c r="A36" s="9">
        <v>5</v>
      </c>
      <c r="B36" s="10">
        <v>4</v>
      </c>
      <c r="C36" s="10" t="s">
        <v>17</v>
      </c>
      <c r="D36" s="10" t="s">
        <v>17</v>
      </c>
      <c r="E36" s="10" t="s">
        <v>17</v>
      </c>
      <c r="G36" s="26"/>
    </row>
    <row r="37" spans="1:16" ht="14.5" thickBot="1" x14ac:dyDescent="0.35">
      <c r="A37" s="9">
        <v>6</v>
      </c>
      <c r="B37" s="10">
        <v>5</v>
      </c>
      <c r="C37" s="10" t="s">
        <v>17</v>
      </c>
      <c r="D37" s="10" t="s">
        <v>17</v>
      </c>
      <c r="E37" s="10" t="s">
        <v>17</v>
      </c>
      <c r="G37" s="26"/>
    </row>
    <row r="38" spans="1:16" ht="14.5" thickBot="1" x14ac:dyDescent="0.35">
      <c r="A38" s="9">
        <v>7</v>
      </c>
      <c r="B38" s="10">
        <v>6</v>
      </c>
      <c r="C38" s="10" t="s">
        <v>17</v>
      </c>
      <c r="D38" s="10" t="s">
        <v>17</v>
      </c>
      <c r="E38" s="10" t="s">
        <v>17</v>
      </c>
      <c r="G38" s="26"/>
    </row>
    <row r="39" spans="1:16" ht="14.5" thickBot="1" x14ac:dyDescent="0.35">
      <c r="A39" s="9">
        <v>8</v>
      </c>
      <c r="B39" s="10">
        <v>7</v>
      </c>
      <c r="C39" s="10" t="s">
        <v>17</v>
      </c>
      <c r="D39" s="10" t="s">
        <v>17</v>
      </c>
      <c r="E39" s="10" t="s">
        <v>17</v>
      </c>
      <c r="G39" s="26"/>
    </row>
    <row r="40" spans="1:16" ht="14.5" thickBot="1" x14ac:dyDescent="0.35">
      <c r="A40" s="9">
        <v>9</v>
      </c>
      <c r="B40" s="10">
        <v>8</v>
      </c>
      <c r="C40" s="10" t="s">
        <v>17</v>
      </c>
      <c r="D40" s="10" t="s">
        <v>17</v>
      </c>
      <c r="E40" s="10" t="s">
        <v>17</v>
      </c>
      <c r="G40" s="26"/>
    </row>
    <row r="41" spans="1:16" ht="14.5" thickBot="1" x14ac:dyDescent="0.35">
      <c r="A41" s="9">
        <v>10</v>
      </c>
      <c r="B41" s="10">
        <v>9</v>
      </c>
      <c r="C41" s="10" t="s">
        <v>17</v>
      </c>
      <c r="D41" s="10" t="s">
        <v>17</v>
      </c>
      <c r="E41" s="10" t="s">
        <v>17</v>
      </c>
      <c r="G41" s="26"/>
    </row>
    <row r="42" spans="1:16" x14ac:dyDescent="0.3">
      <c r="A42" s="1" t="s">
        <v>25</v>
      </c>
      <c r="B42" s="16"/>
      <c r="C42" s="16"/>
      <c r="D42" s="16"/>
      <c r="E42" s="16"/>
      <c r="G42" s="26"/>
    </row>
    <row r="43" spans="1:16" ht="14.5" thickBot="1" x14ac:dyDescent="0.35">
      <c r="A43" s="33" t="s">
        <v>68</v>
      </c>
      <c r="B43" s="27" t="s">
        <v>16</v>
      </c>
      <c r="C43" s="16"/>
      <c r="D43" s="16"/>
      <c r="E43" s="16"/>
      <c r="G43" s="26"/>
    </row>
    <row r="44" spans="1:16" ht="24.5" thickBot="1" x14ac:dyDescent="0.35">
      <c r="A44" s="7"/>
      <c r="B44" s="8" t="s">
        <v>80</v>
      </c>
      <c r="C44" s="8" t="s">
        <v>20</v>
      </c>
      <c r="D44" s="8" t="s">
        <v>21</v>
      </c>
      <c r="E44" s="8" t="s">
        <v>22</v>
      </c>
      <c r="G44" s="27"/>
      <c r="L44" s="1"/>
    </row>
    <row r="45" spans="1:16" ht="16" thickBot="1" x14ac:dyDescent="0.35">
      <c r="A45" s="9">
        <v>1</v>
      </c>
      <c r="B45" s="10">
        <v>0</v>
      </c>
      <c r="C45" s="10" t="s">
        <v>17</v>
      </c>
      <c r="D45" s="10" t="s">
        <v>17</v>
      </c>
      <c r="E45" s="10" t="s">
        <v>17</v>
      </c>
      <c r="G45" s="27"/>
      <c r="L45" s="31"/>
    </row>
    <row r="46" spans="1:16" ht="14.5" thickBot="1" x14ac:dyDescent="0.35">
      <c r="A46" s="9">
        <v>2</v>
      </c>
      <c r="B46" s="10">
        <v>1</v>
      </c>
      <c r="C46" s="10" t="s">
        <v>17</v>
      </c>
      <c r="D46" s="10" t="s">
        <v>17</v>
      </c>
      <c r="E46" s="10" t="s">
        <v>17</v>
      </c>
      <c r="G46" s="27"/>
    </row>
    <row r="47" spans="1:16" ht="14.5" thickBot="1" x14ac:dyDescent="0.35">
      <c r="A47" s="9">
        <v>3</v>
      </c>
      <c r="B47" s="10">
        <v>2</v>
      </c>
      <c r="C47" s="10" t="s">
        <v>17</v>
      </c>
      <c r="D47" s="10" t="s">
        <v>17</v>
      </c>
      <c r="E47" s="10" t="s">
        <v>17</v>
      </c>
      <c r="G47" s="27"/>
    </row>
    <row r="48" spans="1:16" ht="14.5" thickBot="1" x14ac:dyDescent="0.35">
      <c r="A48" s="9">
        <v>4</v>
      </c>
      <c r="B48" s="10">
        <v>3</v>
      </c>
      <c r="C48" s="10" t="s">
        <v>17</v>
      </c>
      <c r="D48" s="10" t="s">
        <v>17</v>
      </c>
      <c r="E48" s="10" t="s">
        <v>17</v>
      </c>
      <c r="G48" s="27"/>
    </row>
    <row r="49" spans="1:16" ht="14.5" thickBot="1" x14ac:dyDescent="0.35">
      <c r="A49" s="9">
        <v>5</v>
      </c>
      <c r="B49" s="10">
        <v>4</v>
      </c>
      <c r="C49" s="10" t="s">
        <v>17</v>
      </c>
      <c r="D49" s="10" t="s">
        <v>17</v>
      </c>
      <c r="E49" s="10" t="s">
        <v>17</v>
      </c>
      <c r="G49" s="27"/>
    </row>
    <row r="50" spans="1:16" ht="14.5" thickBot="1" x14ac:dyDescent="0.35">
      <c r="A50" s="9">
        <v>6</v>
      </c>
      <c r="B50" s="10">
        <v>5</v>
      </c>
      <c r="C50" s="10" t="s">
        <v>17</v>
      </c>
      <c r="D50" s="10" t="s">
        <v>17</v>
      </c>
      <c r="E50" s="10" t="s">
        <v>17</v>
      </c>
      <c r="G50" s="27"/>
    </row>
    <row r="51" spans="1:16" ht="14.5" thickBot="1" x14ac:dyDescent="0.35">
      <c r="A51" s="9">
        <v>7</v>
      </c>
      <c r="B51" s="10">
        <v>6</v>
      </c>
      <c r="C51" s="10" t="s">
        <v>17</v>
      </c>
      <c r="D51" s="10" t="s">
        <v>17</v>
      </c>
      <c r="E51" s="10" t="s">
        <v>17</v>
      </c>
      <c r="G51" s="27"/>
      <c r="P51" s="36"/>
    </row>
    <row r="52" spans="1:16" ht="14.5" thickBot="1" x14ac:dyDescent="0.35">
      <c r="A52" s="9">
        <v>8</v>
      </c>
      <c r="B52" s="10">
        <v>7</v>
      </c>
      <c r="C52" s="10" t="s">
        <v>17</v>
      </c>
      <c r="D52" s="10" t="s">
        <v>17</v>
      </c>
      <c r="E52" s="10" t="s">
        <v>17</v>
      </c>
      <c r="G52" s="27"/>
    </row>
    <row r="53" spans="1:16" ht="14.5" thickBot="1" x14ac:dyDescent="0.35">
      <c r="A53" s="9">
        <v>9</v>
      </c>
      <c r="B53" s="10">
        <v>8</v>
      </c>
      <c r="C53" s="10" t="s">
        <v>17</v>
      </c>
      <c r="D53" s="10" t="s">
        <v>17</v>
      </c>
      <c r="E53" s="10" t="s">
        <v>17</v>
      </c>
      <c r="G53" s="27"/>
    </row>
    <row r="54" spans="1:16" ht="14.5" thickBot="1" x14ac:dyDescent="0.35">
      <c r="A54" s="9">
        <v>10</v>
      </c>
      <c r="B54" s="10">
        <v>9</v>
      </c>
      <c r="C54" s="10" t="s">
        <v>17</v>
      </c>
      <c r="D54" s="10" t="s">
        <v>17</v>
      </c>
      <c r="E54" s="10" t="s">
        <v>17</v>
      </c>
      <c r="G54" s="27"/>
    </row>
    <row r="70" spans="2:7" x14ac:dyDescent="0.3">
      <c r="B70" s="26"/>
      <c r="C70" s="27"/>
      <c r="D70" s="27"/>
      <c r="G70" s="26"/>
    </row>
    <row r="71" spans="2:7" x14ac:dyDescent="0.3">
      <c r="B71" s="26"/>
      <c r="C71" s="27"/>
      <c r="D71" s="27"/>
      <c r="G71" s="26"/>
    </row>
    <row r="72" spans="2:7" x14ac:dyDescent="0.3">
      <c r="B72" s="26"/>
      <c r="C72" s="27"/>
      <c r="D72" s="27"/>
      <c r="G72" s="26"/>
    </row>
    <row r="73" spans="2:7" x14ac:dyDescent="0.3">
      <c r="B73" s="26"/>
      <c r="C73" s="27"/>
      <c r="D73" s="27"/>
      <c r="G73" s="26"/>
    </row>
    <row r="74" spans="2:7" x14ac:dyDescent="0.3">
      <c r="B74" s="26"/>
      <c r="C74" s="27"/>
      <c r="D74" s="27"/>
      <c r="G74" s="26"/>
    </row>
    <row r="75" spans="2:7" x14ac:dyDescent="0.3">
      <c r="B75" s="26"/>
      <c r="C75" s="27"/>
      <c r="D75" s="27"/>
      <c r="G75" s="26"/>
    </row>
    <row r="76" spans="2:7" x14ac:dyDescent="0.3">
      <c r="B76" s="26"/>
      <c r="C76" s="27"/>
      <c r="D76" s="27"/>
      <c r="G76" s="26"/>
    </row>
    <row r="77" spans="2:7" x14ac:dyDescent="0.3">
      <c r="B77" s="26"/>
      <c r="C77" s="27"/>
      <c r="D77" s="27"/>
      <c r="G77" s="26"/>
    </row>
    <row r="78" spans="2:7" x14ac:dyDescent="0.3">
      <c r="B78" s="26"/>
      <c r="C78" s="27"/>
      <c r="D78" s="27"/>
      <c r="G78" s="26"/>
    </row>
    <row r="79" spans="2:7" x14ac:dyDescent="0.3">
      <c r="B79" s="26"/>
      <c r="C79" s="27"/>
      <c r="D79" s="27"/>
      <c r="G79" s="26"/>
    </row>
    <row r="80" spans="2:7" x14ac:dyDescent="0.3">
      <c r="B80" s="26"/>
      <c r="C80" s="27"/>
      <c r="D80" s="27"/>
      <c r="G80" s="26"/>
    </row>
    <row r="81" spans="2:7" x14ac:dyDescent="0.3">
      <c r="B81" s="26"/>
      <c r="C81" s="27"/>
      <c r="D81" s="27"/>
      <c r="G81" s="26"/>
    </row>
    <row r="82" spans="2:7" x14ac:dyDescent="0.3">
      <c r="B82" s="26"/>
      <c r="C82" s="27"/>
      <c r="D82" s="27"/>
      <c r="G82" s="26"/>
    </row>
    <row r="83" spans="2:7" x14ac:dyDescent="0.3">
      <c r="B83" s="26"/>
      <c r="C83" s="27"/>
      <c r="D83" s="27"/>
      <c r="G83" s="26"/>
    </row>
    <row r="84" spans="2:7" x14ac:dyDescent="0.3">
      <c r="B84" s="26"/>
      <c r="C84" s="27"/>
      <c r="D84" s="27"/>
      <c r="G84" s="26"/>
    </row>
    <row r="85" spans="2:7" x14ac:dyDescent="0.3">
      <c r="B85" s="26"/>
      <c r="C85" s="27"/>
      <c r="D85" s="27"/>
      <c r="G85" s="26"/>
    </row>
    <row r="86" spans="2:7" x14ac:dyDescent="0.3">
      <c r="B86" s="26"/>
      <c r="C86" s="27"/>
      <c r="D86" s="27"/>
      <c r="G86" s="26"/>
    </row>
    <row r="87" spans="2:7" x14ac:dyDescent="0.3">
      <c r="B87" s="26"/>
      <c r="C87" s="27"/>
      <c r="D87" s="27"/>
      <c r="G87" s="26"/>
    </row>
    <row r="88" spans="2:7" x14ac:dyDescent="0.3">
      <c r="B88" s="26"/>
      <c r="C88" s="27"/>
      <c r="D88" s="27"/>
      <c r="G88" s="26"/>
    </row>
    <row r="89" spans="2:7" x14ac:dyDescent="0.3">
      <c r="B89" s="26"/>
      <c r="C89" s="27"/>
      <c r="D89" s="27"/>
      <c r="G89" s="26"/>
    </row>
    <row r="90" spans="2:7" x14ac:dyDescent="0.3">
      <c r="B90" s="26"/>
      <c r="C90" s="27"/>
      <c r="D90" s="27"/>
      <c r="G90" s="26"/>
    </row>
    <row r="91" spans="2:7" x14ac:dyDescent="0.3">
      <c r="B91" s="26"/>
      <c r="C91" s="27"/>
      <c r="D91" s="27"/>
      <c r="G91" s="26"/>
    </row>
    <row r="92" spans="2:7" x14ac:dyDescent="0.3">
      <c r="B92" s="26"/>
      <c r="C92" s="27"/>
      <c r="D92" s="27"/>
      <c r="G92" s="26"/>
    </row>
    <row r="93" spans="2:7" x14ac:dyDescent="0.3">
      <c r="B93" s="26"/>
      <c r="C93" s="27"/>
      <c r="D93" s="27"/>
      <c r="G93" s="26"/>
    </row>
    <row r="94" spans="2:7" x14ac:dyDescent="0.3">
      <c r="B94" s="26"/>
      <c r="C94" s="27"/>
      <c r="D94" s="27"/>
      <c r="G94" s="26"/>
    </row>
    <row r="95" spans="2:7" x14ac:dyDescent="0.3">
      <c r="B95" s="26"/>
      <c r="C95" s="27"/>
      <c r="D95" s="27"/>
      <c r="G95" s="26"/>
    </row>
    <row r="96" spans="2:7" x14ac:dyDescent="0.3">
      <c r="B96" s="26"/>
      <c r="C96" s="27"/>
      <c r="D96" s="27"/>
      <c r="G96" s="26"/>
    </row>
    <row r="97" spans="2:7" x14ac:dyDescent="0.3">
      <c r="B97" s="26"/>
      <c r="C97" s="27"/>
      <c r="D97" s="27"/>
      <c r="G97" s="26"/>
    </row>
    <row r="98" spans="2:7" x14ac:dyDescent="0.3">
      <c r="B98" s="26"/>
      <c r="C98" s="27"/>
      <c r="D98" s="27"/>
      <c r="G98" s="26"/>
    </row>
    <row r="99" spans="2:7" x14ac:dyDescent="0.3">
      <c r="B99" s="26"/>
      <c r="C99" s="27"/>
      <c r="D99" s="27"/>
      <c r="G99" s="26"/>
    </row>
    <row r="100" spans="2:7" x14ac:dyDescent="0.3">
      <c r="B100" s="26"/>
      <c r="C100" s="27"/>
      <c r="D100" s="27"/>
      <c r="G100" s="26"/>
    </row>
    <row r="101" spans="2:7" x14ac:dyDescent="0.3">
      <c r="B101" s="26"/>
      <c r="C101" s="27"/>
      <c r="D101" s="27"/>
      <c r="G101" s="26"/>
    </row>
    <row r="102" spans="2:7" x14ac:dyDescent="0.3">
      <c r="B102" s="26"/>
      <c r="C102" s="27"/>
      <c r="D102" s="27"/>
      <c r="G102" s="26"/>
    </row>
    <row r="103" spans="2:7" x14ac:dyDescent="0.3">
      <c r="B103" s="26"/>
      <c r="C103" s="27"/>
      <c r="D103" s="27"/>
      <c r="G103" s="26"/>
    </row>
    <row r="104" spans="2:7" x14ac:dyDescent="0.3">
      <c r="B104" s="26"/>
      <c r="C104" s="27"/>
      <c r="D104" s="27"/>
      <c r="G104" s="26"/>
    </row>
    <row r="105" spans="2:7" x14ac:dyDescent="0.3">
      <c r="B105" s="26"/>
      <c r="C105" s="27"/>
      <c r="D105" s="27"/>
      <c r="G105" s="26"/>
    </row>
    <row r="106" spans="2:7" x14ac:dyDescent="0.3">
      <c r="B106" s="26"/>
      <c r="C106" s="27"/>
      <c r="D106" s="27"/>
      <c r="G106" s="26"/>
    </row>
    <row r="107" spans="2:7" x14ac:dyDescent="0.3">
      <c r="B107" s="26"/>
      <c r="C107" s="27"/>
      <c r="D107" s="27"/>
      <c r="G107" s="26"/>
    </row>
    <row r="108" spans="2:7" x14ac:dyDescent="0.3">
      <c r="B108" s="26"/>
      <c r="C108" s="27"/>
      <c r="D108" s="27"/>
      <c r="G108" s="26"/>
    </row>
    <row r="109" spans="2:7" x14ac:dyDescent="0.3">
      <c r="B109" s="26"/>
      <c r="C109" s="27"/>
      <c r="D109" s="27"/>
      <c r="G109" s="26"/>
    </row>
    <row r="110" spans="2:7" x14ac:dyDescent="0.3">
      <c r="B110" s="26"/>
      <c r="C110" s="27"/>
      <c r="D110" s="27"/>
      <c r="G110" s="26"/>
    </row>
    <row r="111" spans="2:7" x14ac:dyDescent="0.3">
      <c r="B111" s="26"/>
      <c r="C111" s="27"/>
      <c r="D111" s="27"/>
      <c r="G111" s="26"/>
    </row>
    <row r="112" spans="2:7" x14ac:dyDescent="0.3">
      <c r="B112" s="26"/>
      <c r="C112" s="27"/>
      <c r="D112" s="27"/>
      <c r="G112" s="26"/>
    </row>
    <row r="113" spans="2:7" x14ac:dyDescent="0.3">
      <c r="B113" s="26"/>
      <c r="C113" s="27"/>
      <c r="D113" s="27"/>
      <c r="G113" s="26"/>
    </row>
    <row r="114" spans="2:7" x14ac:dyDescent="0.3">
      <c r="B114" s="26"/>
      <c r="C114" s="27"/>
      <c r="D114" s="27"/>
      <c r="G114" s="26"/>
    </row>
    <row r="115" spans="2:7" x14ac:dyDescent="0.3">
      <c r="B115" s="26"/>
      <c r="C115" s="27"/>
      <c r="D115" s="27"/>
      <c r="G115" s="26"/>
    </row>
    <row r="116" spans="2:7" x14ac:dyDescent="0.3">
      <c r="B116" s="26"/>
      <c r="C116" s="27"/>
      <c r="D116" s="27"/>
      <c r="G116" s="26"/>
    </row>
    <row r="117" spans="2:7" x14ac:dyDescent="0.3">
      <c r="B117" s="26"/>
      <c r="C117" s="27"/>
      <c r="D117" s="27"/>
      <c r="G117" s="26"/>
    </row>
    <row r="118" spans="2:7" x14ac:dyDescent="0.3">
      <c r="B118" s="26"/>
      <c r="C118" s="27"/>
      <c r="D118" s="27"/>
      <c r="G118" s="26"/>
    </row>
    <row r="119" spans="2:7" x14ac:dyDescent="0.3">
      <c r="B119" s="26"/>
      <c r="C119" s="27"/>
      <c r="D119" s="27"/>
      <c r="G119" s="26"/>
    </row>
    <row r="120" spans="2:7" x14ac:dyDescent="0.3">
      <c r="B120" s="26"/>
      <c r="C120" s="27"/>
      <c r="D120" s="27"/>
      <c r="G120" s="26"/>
    </row>
    <row r="121" spans="2:7" x14ac:dyDescent="0.3">
      <c r="B121" s="26"/>
      <c r="C121" s="27"/>
      <c r="D121" s="27"/>
      <c r="G121" s="26"/>
    </row>
    <row r="122" spans="2:7" x14ac:dyDescent="0.3">
      <c r="B122" s="26"/>
      <c r="C122" s="27"/>
      <c r="D122" s="27"/>
      <c r="G122" s="26"/>
    </row>
    <row r="123" spans="2:7" x14ac:dyDescent="0.3">
      <c r="B123" s="26"/>
      <c r="C123" s="27"/>
      <c r="D123" s="27"/>
      <c r="G123" s="26"/>
    </row>
    <row r="124" spans="2:7" x14ac:dyDescent="0.3">
      <c r="B124" s="26"/>
      <c r="C124" s="27"/>
      <c r="D124" s="27"/>
      <c r="G124" s="26"/>
    </row>
    <row r="125" spans="2:7" x14ac:dyDescent="0.3">
      <c r="B125" s="26"/>
      <c r="C125" s="27"/>
      <c r="D125" s="27"/>
      <c r="G125" s="26"/>
    </row>
    <row r="126" spans="2:7" x14ac:dyDescent="0.3">
      <c r="B126" s="26"/>
      <c r="C126" s="27"/>
      <c r="D126" s="27"/>
      <c r="G126" s="26"/>
    </row>
    <row r="127" spans="2:7" x14ac:dyDescent="0.3">
      <c r="B127" s="26"/>
      <c r="C127" s="27"/>
      <c r="D127" s="27"/>
      <c r="G127" s="26"/>
    </row>
    <row r="128" spans="2:7" x14ac:dyDescent="0.3">
      <c r="B128" s="26"/>
      <c r="C128" s="27"/>
      <c r="D128" s="27"/>
      <c r="G128" s="26"/>
    </row>
    <row r="129" spans="2:7" x14ac:dyDescent="0.3">
      <c r="B129" s="26"/>
      <c r="C129" s="27"/>
      <c r="D129" s="27"/>
      <c r="G129" s="26"/>
    </row>
    <row r="130" spans="2:7" x14ac:dyDescent="0.3">
      <c r="B130" s="26"/>
      <c r="C130" s="27"/>
      <c r="D130" s="27"/>
      <c r="G130" s="26"/>
    </row>
    <row r="131" spans="2:7" x14ac:dyDescent="0.3">
      <c r="B131" s="26"/>
      <c r="C131" s="27"/>
      <c r="D131" s="27"/>
      <c r="G131" s="26"/>
    </row>
    <row r="132" spans="2:7" x14ac:dyDescent="0.3">
      <c r="B132" s="26"/>
      <c r="C132" s="27"/>
      <c r="D132" s="27"/>
      <c r="G132" s="26"/>
    </row>
    <row r="133" spans="2:7" x14ac:dyDescent="0.3">
      <c r="B133" s="26"/>
      <c r="C133" s="27"/>
      <c r="D133" s="27"/>
      <c r="G133" s="26"/>
    </row>
    <row r="134" spans="2:7" x14ac:dyDescent="0.3">
      <c r="B134" s="26"/>
      <c r="C134" s="27"/>
      <c r="D134" s="27"/>
      <c r="G134" s="26"/>
    </row>
    <row r="135" spans="2:7" x14ac:dyDescent="0.3">
      <c r="B135" s="26"/>
      <c r="C135" s="27"/>
      <c r="D135" s="27"/>
      <c r="G135" s="26"/>
    </row>
    <row r="136" spans="2:7" x14ac:dyDescent="0.3">
      <c r="B136" s="26"/>
      <c r="C136" s="27"/>
      <c r="D136" s="27"/>
      <c r="G136" s="26"/>
    </row>
    <row r="137" spans="2:7" x14ac:dyDescent="0.3">
      <c r="B137" s="26"/>
      <c r="C137" s="27"/>
      <c r="D137" s="27"/>
      <c r="G137" s="26"/>
    </row>
    <row r="138" spans="2:7" x14ac:dyDescent="0.3">
      <c r="B138" s="26"/>
      <c r="C138" s="27"/>
      <c r="D138" s="27"/>
      <c r="G138" s="26"/>
    </row>
    <row r="139" spans="2:7" x14ac:dyDescent="0.3">
      <c r="B139" s="26"/>
      <c r="C139" s="27"/>
      <c r="D139" s="27"/>
      <c r="G139" s="26"/>
    </row>
    <row r="140" spans="2:7" x14ac:dyDescent="0.3">
      <c r="B140" s="26"/>
      <c r="C140" s="27"/>
      <c r="D140" s="27"/>
      <c r="G140" s="26"/>
    </row>
    <row r="141" spans="2:7" x14ac:dyDescent="0.3">
      <c r="B141" s="26"/>
      <c r="C141" s="27"/>
      <c r="D141" s="27"/>
      <c r="G141" s="26"/>
    </row>
    <row r="142" spans="2:7" x14ac:dyDescent="0.3">
      <c r="B142" s="26"/>
      <c r="C142" s="27"/>
      <c r="D142" s="27"/>
      <c r="G142" s="26"/>
    </row>
    <row r="143" spans="2:7" x14ac:dyDescent="0.3">
      <c r="B143" s="26"/>
      <c r="C143" s="27"/>
      <c r="D143" s="27"/>
      <c r="G143" s="26"/>
    </row>
    <row r="144" spans="2:7" x14ac:dyDescent="0.3">
      <c r="B144" s="26"/>
      <c r="C144" s="27"/>
      <c r="D144" s="27"/>
      <c r="G144" s="26"/>
    </row>
    <row r="145" spans="2:7" x14ac:dyDescent="0.3">
      <c r="B145" s="26"/>
      <c r="C145" s="27"/>
      <c r="D145" s="27"/>
      <c r="G145" s="26"/>
    </row>
    <row r="146" spans="2:7" x14ac:dyDescent="0.3">
      <c r="B146" s="26"/>
      <c r="C146" s="27"/>
      <c r="D146" s="27"/>
      <c r="G146" s="26"/>
    </row>
    <row r="147" spans="2:7" x14ac:dyDescent="0.3">
      <c r="B147" s="26"/>
      <c r="C147" s="27"/>
      <c r="D147" s="27"/>
      <c r="G147" s="26"/>
    </row>
    <row r="148" spans="2:7" x14ac:dyDescent="0.3">
      <c r="B148" s="26"/>
      <c r="C148" s="27"/>
      <c r="D148" s="27"/>
      <c r="G148" s="26"/>
    </row>
    <row r="149" spans="2:7" x14ac:dyDescent="0.3">
      <c r="B149" s="26"/>
      <c r="C149" s="27"/>
      <c r="D149" s="27"/>
      <c r="G149" s="26"/>
    </row>
    <row r="150" spans="2:7" x14ac:dyDescent="0.3">
      <c r="B150" s="26"/>
      <c r="C150" s="27"/>
      <c r="D150" s="27"/>
      <c r="G150" s="26"/>
    </row>
    <row r="151" spans="2:7" x14ac:dyDescent="0.3">
      <c r="B151" s="26"/>
      <c r="C151" s="27"/>
      <c r="D151" s="27"/>
      <c r="G151" s="26"/>
    </row>
    <row r="152" spans="2:7" x14ac:dyDescent="0.3">
      <c r="B152" s="26"/>
      <c r="C152" s="27"/>
      <c r="D152" s="27"/>
      <c r="G152" s="26"/>
    </row>
    <row r="153" spans="2:7" x14ac:dyDescent="0.3">
      <c r="B153" s="26"/>
      <c r="C153" s="27"/>
      <c r="D153" s="27"/>
      <c r="G153" s="26"/>
    </row>
    <row r="154" spans="2:7" x14ac:dyDescent="0.3">
      <c r="B154" s="26"/>
      <c r="C154" s="27"/>
      <c r="D154" s="27"/>
      <c r="G154" s="26"/>
    </row>
    <row r="155" spans="2:7" x14ac:dyDescent="0.3">
      <c r="B155" s="26"/>
      <c r="C155" s="27"/>
      <c r="D155" s="27"/>
      <c r="G155" s="26"/>
    </row>
    <row r="156" spans="2:7" x14ac:dyDescent="0.3">
      <c r="B156" s="26"/>
      <c r="C156" s="27"/>
      <c r="D156" s="27"/>
      <c r="G156" s="26"/>
    </row>
    <row r="157" spans="2:7" x14ac:dyDescent="0.3">
      <c r="B157" s="26"/>
      <c r="C157" s="27"/>
      <c r="D157" s="27"/>
      <c r="G157" s="26"/>
    </row>
    <row r="158" spans="2:7" x14ac:dyDescent="0.3">
      <c r="B158" s="26"/>
      <c r="C158" s="27"/>
      <c r="D158" s="27"/>
      <c r="G158" s="26"/>
    </row>
    <row r="159" spans="2:7" x14ac:dyDescent="0.3">
      <c r="B159" s="26"/>
      <c r="C159" s="27"/>
      <c r="D159" s="27"/>
      <c r="G159" s="26"/>
    </row>
    <row r="160" spans="2:7" x14ac:dyDescent="0.3">
      <c r="B160" s="26"/>
      <c r="C160" s="27"/>
      <c r="D160" s="27"/>
      <c r="G160" s="26"/>
    </row>
    <row r="161" spans="2:7" x14ac:dyDescent="0.3">
      <c r="B161" s="26"/>
      <c r="C161" s="27"/>
      <c r="D161" s="27"/>
      <c r="G161" s="26"/>
    </row>
    <row r="162" spans="2:7" x14ac:dyDescent="0.3">
      <c r="B162" s="26"/>
      <c r="C162" s="27"/>
      <c r="D162" s="27"/>
      <c r="G162" s="26"/>
    </row>
    <row r="163" spans="2:7" x14ac:dyDescent="0.3">
      <c r="B163" s="26"/>
      <c r="C163" s="27"/>
      <c r="D163" s="27"/>
      <c r="G163" s="26"/>
    </row>
    <row r="164" spans="2:7" x14ac:dyDescent="0.3">
      <c r="B164" s="26"/>
      <c r="C164" s="27"/>
      <c r="D164" s="27"/>
      <c r="G164" s="26"/>
    </row>
    <row r="165" spans="2:7" x14ac:dyDescent="0.3">
      <c r="B165" s="26"/>
      <c r="C165" s="27"/>
      <c r="D165" s="27"/>
      <c r="G165" s="26"/>
    </row>
    <row r="166" spans="2:7" x14ac:dyDescent="0.3">
      <c r="B166" s="26"/>
      <c r="C166" s="27"/>
      <c r="D166" s="27"/>
      <c r="G166" s="26"/>
    </row>
    <row r="167" spans="2:7" x14ac:dyDescent="0.3">
      <c r="B167" s="26"/>
      <c r="C167" s="27"/>
      <c r="D167" s="27"/>
      <c r="G167" s="26"/>
    </row>
    <row r="168" spans="2:7" x14ac:dyDescent="0.3">
      <c r="B168" s="26"/>
      <c r="C168" s="27"/>
      <c r="D168" s="27"/>
      <c r="G168" s="26"/>
    </row>
    <row r="169" spans="2:7" x14ac:dyDescent="0.3">
      <c r="B169" s="26"/>
      <c r="C169" s="27"/>
      <c r="D169" s="27"/>
      <c r="G169" s="26"/>
    </row>
    <row r="170" spans="2:7" x14ac:dyDescent="0.3">
      <c r="B170" s="26"/>
      <c r="C170" s="27"/>
      <c r="D170" s="27"/>
      <c r="G170" s="26"/>
    </row>
    <row r="171" spans="2:7" x14ac:dyDescent="0.3">
      <c r="B171" s="26"/>
      <c r="C171" s="27"/>
      <c r="D171" s="27"/>
      <c r="G171" s="26"/>
    </row>
    <row r="172" spans="2:7" x14ac:dyDescent="0.3">
      <c r="B172" s="26"/>
      <c r="C172" s="27"/>
      <c r="D172" s="27"/>
      <c r="G172" s="26"/>
    </row>
    <row r="173" spans="2:7" x14ac:dyDescent="0.3">
      <c r="B173" s="26"/>
      <c r="C173" s="27"/>
      <c r="D173" s="27"/>
      <c r="G173" s="26"/>
    </row>
    <row r="174" spans="2:7" x14ac:dyDescent="0.3">
      <c r="B174" s="26"/>
      <c r="C174" s="27"/>
      <c r="D174" s="27"/>
      <c r="G174" s="26"/>
    </row>
    <row r="175" spans="2:7" x14ac:dyDescent="0.3">
      <c r="B175" s="26"/>
      <c r="C175" s="27"/>
      <c r="D175" s="27"/>
      <c r="G175" s="26"/>
    </row>
    <row r="176" spans="2:7" x14ac:dyDescent="0.3">
      <c r="B176" s="26"/>
      <c r="C176" s="27"/>
      <c r="D176" s="27"/>
      <c r="G176" s="26"/>
    </row>
    <row r="177" spans="2:7" x14ac:dyDescent="0.3">
      <c r="B177" s="26"/>
      <c r="C177" s="27"/>
      <c r="D177" s="27"/>
      <c r="G177" s="26"/>
    </row>
    <row r="178" spans="2:7" x14ac:dyDescent="0.3">
      <c r="B178" s="26"/>
      <c r="C178" s="27"/>
      <c r="D178" s="27"/>
      <c r="G178" s="26"/>
    </row>
    <row r="179" spans="2:7" x14ac:dyDescent="0.3">
      <c r="B179" s="26"/>
      <c r="C179" s="27"/>
      <c r="D179" s="27"/>
      <c r="G179" s="26"/>
    </row>
    <row r="180" spans="2:7" x14ac:dyDescent="0.3">
      <c r="B180" s="26"/>
      <c r="C180" s="27"/>
      <c r="D180" s="27"/>
      <c r="G180" s="26"/>
    </row>
    <row r="181" spans="2:7" x14ac:dyDescent="0.3">
      <c r="B181" s="26"/>
      <c r="C181" s="27"/>
      <c r="D181" s="27"/>
      <c r="G181" s="26"/>
    </row>
    <row r="182" spans="2:7" x14ac:dyDescent="0.3">
      <c r="B182" s="26"/>
      <c r="C182" s="27"/>
      <c r="D182" s="27"/>
      <c r="G182" s="26"/>
    </row>
    <row r="183" spans="2:7" x14ac:dyDescent="0.3">
      <c r="B183" s="26"/>
      <c r="C183" s="27"/>
      <c r="D183" s="27"/>
      <c r="G183" s="26"/>
    </row>
    <row r="184" spans="2:7" x14ac:dyDescent="0.3">
      <c r="B184" s="26"/>
      <c r="C184" s="27"/>
      <c r="D184" s="27"/>
      <c r="G184" s="26"/>
    </row>
    <row r="185" spans="2:7" x14ac:dyDescent="0.3">
      <c r="B185" s="26"/>
      <c r="C185" s="27"/>
      <c r="D185" s="27"/>
      <c r="G185" s="26"/>
    </row>
    <row r="186" spans="2:7" x14ac:dyDescent="0.3">
      <c r="B186" s="26"/>
      <c r="C186" s="27"/>
      <c r="D186" s="27"/>
      <c r="G186" s="26"/>
    </row>
    <row r="187" spans="2:7" x14ac:dyDescent="0.3">
      <c r="B187" s="26"/>
      <c r="C187" s="27"/>
      <c r="D187" s="27"/>
      <c r="G187" s="26"/>
    </row>
    <row r="188" spans="2:7" x14ac:dyDescent="0.3">
      <c r="B188" s="26"/>
      <c r="C188" s="27"/>
      <c r="D188" s="27"/>
      <c r="G188" s="26"/>
    </row>
    <row r="189" spans="2:7" x14ac:dyDescent="0.3">
      <c r="B189" s="26"/>
      <c r="C189" s="27"/>
      <c r="D189" s="27"/>
      <c r="G189" s="26"/>
    </row>
    <row r="190" spans="2:7" x14ac:dyDescent="0.3">
      <c r="B190" s="26"/>
      <c r="C190" s="27"/>
      <c r="D190" s="27"/>
      <c r="G190" s="26"/>
    </row>
    <row r="191" spans="2:7" x14ac:dyDescent="0.3">
      <c r="B191" s="26"/>
      <c r="C191" s="27"/>
      <c r="D191" s="27"/>
      <c r="G191" s="26"/>
    </row>
    <row r="192" spans="2:7" x14ac:dyDescent="0.3">
      <c r="B192" s="26"/>
      <c r="C192" s="27"/>
      <c r="D192" s="27"/>
      <c r="G192" s="26"/>
    </row>
    <row r="193" spans="2:7" x14ac:dyDescent="0.3">
      <c r="B193" s="26"/>
      <c r="C193" s="27"/>
      <c r="D193" s="27"/>
      <c r="G193" s="26"/>
    </row>
    <row r="194" spans="2:7" x14ac:dyDescent="0.3">
      <c r="B194" s="26"/>
      <c r="C194" s="27"/>
      <c r="D194" s="27"/>
      <c r="G194" s="26"/>
    </row>
    <row r="195" spans="2:7" x14ac:dyDescent="0.3">
      <c r="B195" s="26"/>
      <c r="C195" s="27"/>
      <c r="D195" s="27"/>
      <c r="G195" s="26"/>
    </row>
    <row r="196" spans="2:7" x14ac:dyDescent="0.3">
      <c r="B196" s="26"/>
      <c r="C196" s="27"/>
      <c r="D196" s="27"/>
      <c r="G196" s="26"/>
    </row>
    <row r="197" spans="2:7" x14ac:dyDescent="0.3">
      <c r="B197" s="26"/>
      <c r="C197" s="27"/>
      <c r="D197" s="27"/>
      <c r="G197" s="26"/>
    </row>
    <row r="198" spans="2:7" x14ac:dyDescent="0.3">
      <c r="B198" s="26"/>
      <c r="C198" s="27"/>
      <c r="D198" s="27"/>
      <c r="G198" s="26"/>
    </row>
    <row r="199" spans="2:7" x14ac:dyDescent="0.3">
      <c r="B199" s="26"/>
      <c r="C199" s="27"/>
      <c r="D199" s="27"/>
      <c r="G199" s="26"/>
    </row>
    <row r="200" spans="2:7" x14ac:dyDescent="0.3">
      <c r="B200" s="26"/>
      <c r="C200" s="27"/>
      <c r="D200" s="27"/>
      <c r="G200" s="26"/>
    </row>
    <row r="201" spans="2:7" x14ac:dyDescent="0.3">
      <c r="B201" s="26"/>
      <c r="C201" s="27"/>
      <c r="D201" s="27"/>
      <c r="G201" s="26"/>
    </row>
    <row r="202" spans="2:7" x14ac:dyDescent="0.3">
      <c r="B202" s="26"/>
      <c r="C202" s="27"/>
      <c r="D202" s="27"/>
      <c r="G202" s="26"/>
    </row>
    <row r="203" spans="2:7" x14ac:dyDescent="0.3">
      <c r="B203" s="26"/>
      <c r="C203" s="27"/>
      <c r="D203" s="27"/>
      <c r="G203" s="26"/>
    </row>
    <row r="204" spans="2:7" x14ac:dyDescent="0.3">
      <c r="B204" s="26"/>
      <c r="C204" s="27"/>
      <c r="D204" s="27"/>
      <c r="G204" s="26"/>
    </row>
    <row r="205" spans="2:7" x14ac:dyDescent="0.3">
      <c r="B205" s="26"/>
      <c r="C205" s="27"/>
      <c r="D205" s="27"/>
      <c r="G205" s="26"/>
    </row>
    <row r="206" spans="2:7" x14ac:dyDescent="0.3">
      <c r="B206" s="26"/>
      <c r="C206" s="27"/>
      <c r="D206" s="27"/>
      <c r="G206" s="26"/>
    </row>
    <row r="207" spans="2:7" x14ac:dyDescent="0.3">
      <c r="B207" s="26"/>
      <c r="C207" s="27"/>
      <c r="D207" s="27"/>
      <c r="G207" s="26"/>
    </row>
    <row r="208" spans="2:7" x14ac:dyDescent="0.3">
      <c r="B208" s="26"/>
      <c r="C208" s="27"/>
      <c r="D208" s="27"/>
      <c r="G208" s="26"/>
    </row>
    <row r="209" spans="2:7" x14ac:dyDescent="0.3">
      <c r="B209" s="26"/>
      <c r="C209" s="27"/>
      <c r="D209" s="27"/>
      <c r="G209" s="26"/>
    </row>
    <row r="210" spans="2:7" x14ac:dyDescent="0.3">
      <c r="B210" s="26"/>
      <c r="C210" s="27"/>
      <c r="D210" s="27"/>
      <c r="G210" s="26"/>
    </row>
    <row r="211" spans="2:7" x14ac:dyDescent="0.3">
      <c r="B211" s="26"/>
      <c r="C211" s="27"/>
      <c r="D211" s="27"/>
      <c r="G211" s="26"/>
    </row>
    <row r="212" spans="2:7" x14ac:dyDescent="0.3">
      <c r="B212" s="26"/>
      <c r="C212" s="27"/>
      <c r="D212" s="27"/>
      <c r="G212" s="26"/>
    </row>
    <row r="213" spans="2:7" x14ac:dyDescent="0.3">
      <c r="B213" s="26"/>
      <c r="C213" s="27"/>
      <c r="D213" s="27"/>
      <c r="G213" s="26"/>
    </row>
    <row r="214" spans="2:7" x14ac:dyDescent="0.3">
      <c r="B214" s="26"/>
      <c r="C214" s="27"/>
      <c r="D214" s="27"/>
      <c r="G214" s="26"/>
    </row>
    <row r="215" spans="2:7" x14ac:dyDescent="0.3">
      <c r="B215" s="26"/>
      <c r="C215" s="27"/>
      <c r="D215" s="27"/>
      <c r="G215" s="26"/>
    </row>
    <row r="216" spans="2:7" x14ac:dyDescent="0.3">
      <c r="B216" s="26"/>
      <c r="C216" s="27"/>
      <c r="D216" s="27"/>
      <c r="G216" s="26"/>
    </row>
    <row r="217" spans="2:7" x14ac:dyDescent="0.3">
      <c r="B217" s="26"/>
      <c r="C217" s="27"/>
      <c r="D217" s="27"/>
      <c r="G217" s="26"/>
    </row>
    <row r="218" spans="2:7" x14ac:dyDescent="0.3">
      <c r="B218" s="26"/>
      <c r="C218" s="27"/>
      <c r="D218" s="27"/>
      <c r="G218" s="26"/>
    </row>
    <row r="219" spans="2:7" x14ac:dyDescent="0.3">
      <c r="B219" s="26"/>
      <c r="C219" s="27"/>
      <c r="D219" s="27"/>
      <c r="G219" s="26"/>
    </row>
    <row r="220" spans="2:7" x14ac:dyDescent="0.3">
      <c r="B220" s="26"/>
      <c r="C220" s="27"/>
      <c r="D220" s="27"/>
      <c r="G220" s="26"/>
    </row>
    <row r="221" spans="2:7" x14ac:dyDescent="0.3">
      <c r="B221" s="26"/>
      <c r="C221" s="27"/>
      <c r="D221" s="27"/>
      <c r="G221" s="26"/>
    </row>
    <row r="222" spans="2:7" x14ac:dyDescent="0.3">
      <c r="B222" s="26"/>
      <c r="C222" s="27"/>
      <c r="D222" s="27"/>
      <c r="G222" s="26"/>
    </row>
    <row r="223" spans="2:7" x14ac:dyDescent="0.3">
      <c r="B223" s="26"/>
      <c r="C223" s="27"/>
      <c r="D223" s="27"/>
      <c r="G223" s="26"/>
    </row>
    <row r="224" spans="2:7" x14ac:dyDescent="0.3">
      <c r="B224" s="26"/>
      <c r="C224" s="27"/>
      <c r="D224" s="27"/>
      <c r="G224" s="26"/>
    </row>
    <row r="225" spans="2:7" x14ac:dyDescent="0.3">
      <c r="B225" s="26"/>
      <c r="C225" s="27"/>
      <c r="D225" s="27"/>
      <c r="G225" s="26"/>
    </row>
    <row r="226" spans="2:7" x14ac:dyDescent="0.3">
      <c r="B226" s="26"/>
      <c r="C226" s="27"/>
      <c r="D226" s="27"/>
      <c r="G226" s="26"/>
    </row>
    <row r="227" spans="2:7" x14ac:dyDescent="0.3">
      <c r="B227" s="26"/>
      <c r="C227" s="27"/>
      <c r="D227" s="27"/>
      <c r="G227" s="26"/>
    </row>
    <row r="228" spans="2:7" x14ac:dyDescent="0.3">
      <c r="B228" s="26"/>
      <c r="C228" s="27"/>
      <c r="D228" s="27"/>
      <c r="G228" s="26"/>
    </row>
    <row r="229" spans="2:7" x14ac:dyDescent="0.3">
      <c r="B229" s="26"/>
      <c r="C229" s="27"/>
      <c r="D229" s="27"/>
      <c r="G229" s="26"/>
    </row>
    <row r="230" spans="2:7" x14ac:dyDescent="0.3">
      <c r="B230" s="26"/>
      <c r="C230" s="27"/>
      <c r="D230" s="27"/>
      <c r="G230" s="26"/>
    </row>
    <row r="231" spans="2:7" x14ac:dyDescent="0.3">
      <c r="B231" s="26"/>
      <c r="C231" s="27"/>
      <c r="D231" s="27"/>
      <c r="G231" s="26"/>
    </row>
    <row r="232" spans="2:7" x14ac:dyDescent="0.3">
      <c r="B232" s="26"/>
      <c r="C232" s="27"/>
      <c r="D232" s="27"/>
      <c r="G232" s="26"/>
    </row>
    <row r="233" spans="2:7" x14ac:dyDescent="0.3">
      <c r="B233" s="26"/>
      <c r="C233" s="27"/>
      <c r="D233" s="27"/>
      <c r="G233" s="26"/>
    </row>
    <row r="234" spans="2:7" x14ac:dyDescent="0.3">
      <c r="B234" s="26"/>
      <c r="C234" s="27"/>
      <c r="D234" s="27"/>
      <c r="G234" s="26"/>
    </row>
    <row r="235" spans="2:7" x14ac:dyDescent="0.3">
      <c r="B235" s="26"/>
      <c r="C235" s="27"/>
      <c r="D235" s="27"/>
      <c r="G235" s="26"/>
    </row>
    <row r="236" spans="2:7" x14ac:dyDescent="0.3">
      <c r="B236" s="26"/>
      <c r="C236" s="27"/>
      <c r="D236" s="27"/>
      <c r="G236" s="26"/>
    </row>
    <row r="237" spans="2:7" x14ac:dyDescent="0.3">
      <c r="B237" s="26"/>
      <c r="C237" s="27"/>
      <c r="D237" s="27"/>
      <c r="G237" s="26"/>
    </row>
    <row r="238" spans="2:7" x14ac:dyDescent="0.3">
      <c r="B238" s="26"/>
      <c r="C238" s="27"/>
      <c r="D238" s="27"/>
      <c r="G238" s="26"/>
    </row>
    <row r="239" spans="2:7" x14ac:dyDescent="0.3">
      <c r="B239" s="26"/>
      <c r="C239" s="27"/>
      <c r="D239" s="27"/>
      <c r="G239" s="26"/>
    </row>
    <row r="240" spans="2:7" x14ac:dyDescent="0.3">
      <c r="B240" s="26"/>
      <c r="C240" s="27"/>
      <c r="D240" s="27"/>
      <c r="G240" s="26"/>
    </row>
    <row r="241" spans="2:7" x14ac:dyDescent="0.3">
      <c r="B241" s="26"/>
      <c r="C241" s="27"/>
      <c r="D241" s="27"/>
      <c r="G241" s="26"/>
    </row>
    <row r="242" spans="2:7" x14ac:dyDescent="0.3">
      <c r="B242" s="26"/>
      <c r="C242" s="27"/>
      <c r="D242" s="27"/>
      <c r="G242" s="26"/>
    </row>
    <row r="243" spans="2:7" x14ac:dyDescent="0.3">
      <c r="B243" s="26"/>
      <c r="C243" s="27"/>
      <c r="D243" s="27"/>
      <c r="G243" s="26"/>
    </row>
    <row r="244" spans="2:7" x14ac:dyDescent="0.3">
      <c r="B244" s="26"/>
      <c r="C244" s="27"/>
      <c r="D244" s="27"/>
      <c r="G244" s="26"/>
    </row>
    <row r="245" spans="2:7" x14ac:dyDescent="0.3">
      <c r="B245" s="26"/>
      <c r="C245" s="27"/>
      <c r="D245" s="27"/>
      <c r="G245" s="26"/>
    </row>
    <row r="246" spans="2:7" x14ac:dyDescent="0.3">
      <c r="B246" s="26"/>
      <c r="C246" s="27"/>
      <c r="D246" s="27"/>
      <c r="G246" s="26"/>
    </row>
    <row r="247" spans="2:7" x14ac:dyDescent="0.3">
      <c r="B247" s="26"/>
      <c r="C247" s="27"/>
      <c r="D247" s="27"/>
      <c r="G247" s="26"/>
    </row>
    <row r="248" spans="2:7" x14ac:dyDescent="0.3">
      <c r="B248" s="26"/>
      <c r="C248" s="27"/>
      <c r="D248" s="27"/>
      <c r="G248" s="26"/>
    </row>
    <row r="249" spans="2:7" x14ac:dyDescent="0.3">
      <c r="B249" s="26"/>
      <c r="C249" s="27"/>
      <c r="D249" s="27"/>
      <c r="G249" s="26"/>
    </row>
    <row r="250" spans="2:7" x14ac:dyDescent="0.3">
      <c r="B250" s="26"/>
      <c r="C250" s="27"/>
      <c r="D250" s="27"/>
      <c r="G250" s="26"/>
    </row>
    <row r="251" spans="2:7" x14ac:dyDescent="0.3">
      <c r="B251" s="26"/>
      <c r="C251" s="27"/>
      <c r="D251" s="27"/>
      <c r="G251" s="26"/>
    </row>
    <row r="252" spans="2:7" x14ac:dyDescent="0.3">
      <c r="B252" s="26"/>
      <c r="C252" s="27"/>
      <c r="D252" s="27"/>
      <c r="G252" s="26"/>
    </row>
    <row r="253" spans="2:7" x14ac:dyDescent="0.3">
      <c r="B253" s="26"/>
      <c r="C253" s="27"/>
      <c r="D253" s="27"/>
      <c r="G253" s="26"/>
    </row>
    <row r="254" spans="2:7" x14ac:dyDescent="0.3">
      <c r="B254" s="26"/>
      <c r="C254" s="27"/>
      <c r="D254" s="27"/>
      <c r="G254" s="26"/>
    </row>
    <row r="255" spans="2:7" x14ac:dyDescent="0.3">
      <c r="B255" s="26"/>
      <c r="C255" s="27"/>
      <c r="D255" s="27"/>
      <c r="G255" s="26"/>
    </row>
    <row r="256" spans="2:7" x14ac:dyDescent="0.3">
      <c r="B256" s="26"/>
      <c r="C256" s="27"/>
      <c r="D256" s="27"/>
      <c r="G256" s="26"/>
    </row>
    <row r="257" spans="2:7" x14ac:dyDescent="0.3">
      <c r="B257" s="26"/>
      <c r="C257" s="27"/>
      <c r="D257" s="27"/>
      <c r="G257" s="26"/>
    </row>
    <row r="258" spans="2:7" x14ac:dyDescent="0.3">
      <c r="B258" s="26"/>
      <c r="C258" s="27"/>
      <c r="D258" s="27"/>
      <c r="G258" s="26"/>
    </row>
    <row r="259" spans="2:7" x14ac:dyDescent="0.3">
      <c r="B259" s="26"/>
      <c r="C259" s="27"/>
      <c r="D259" s="27"/>
      <c r="G259" s="26"/>
    </row>
    <row r="260" spans="2:7" x14ac:dyDescent="0.3">
      <c r="B260" s="26"/>
      <c r="C260" s="27"/>
      <c r="D260" s="27"/>
      <c r="G260" s="26"/>
    </row>
    <row r="261" spans="2:7" x14ac:dyDescent="0.3">
      <c r="B261" s="26"/>
      <c r="C261" s="27"/>
      <c r="D261" s="27"/>
      <c r="G261" s="26"/>
    </row>
    <row r="262" spans="2:7" x14ac:dyDescent="0.3">
      <c r="B262" s="26"/>
      <c r="C262" s="27"/>
      <c r="D262" s="27"/>
      <c r="G262" s="26"/>
    </row>
    <row r="263" spans="2:7" x14ac:dyDescent="0.3">
      <c r="B263" s="26"/>
      <c r="C263" s="27"/>
      <c r="D263" s="27"/>
      <c r="G263" s="26"/>
    </row>
    <row r="264" spans="2:7" x14ac:dyDescent="0.3">
      <c r="B264" s="26"/>
      <c r="C264" s="27"/>
      <c r="D264" s="27"/>
      <c r="G264" s="26"/>
    </row>
    <row r="265" spans="2:7" x14ac:dyDescent="0.3">
      <c r="B265" s="26"/>
      <c r="C265" s="27"/>
      <c r="D265" s="27"/>
      <c r="G265" s="26"/>
    </row>
    <row r="266" spans="2:7" x14ac:dyDescent="0.3">
      <c r="B266" s="26"/>
      <c r="C266" s="27"/>
      <c r="D266" s="27"/>
      <c r="G266" s="26"/>
    </row>
    <row r="267" spans="2:7" x14ac:dyDescent="0.3">
      <c r="B267" s="26"/>
      <c r="C267" s="27"/>
      <c r="D267" s="27"/>
      <c r="G267" s="26"/>
    </row>
    <row r="268" spans="2:7" x14ac:dyDescent="0.3">
      <c r="B268" s="26"/>
      <c r="C268" s="27"/>
      <c r="D268" s="27"/>
      <c r="G268" s="26"/>
    </row>
    <row r="269" spans="2:7" x14ac:dyDescent="0.3">
      <c r="B269" s="26"/>
      <c r="C269" s="27"/>
      <c r="D269" s="27"/>
      <c r="G269" s="26"/>
    </row>
    <row r="270" spans="2:7" x14ac:dyDescent="0.3">
      <c r="B270" s="26"/>
      <c r="C270" s="27"/>
      <c r="D270" s="27"/>
      <c r="G270" s="26"/>
    </row>
    <row r="271" spans="2:7" x14ac:dyDescent="0.3">
      <c r="B271" s="26"/>
      <c r="C271" s="27"/>
      <c r="D271" s="27"/>
      <c r="G271" s="26"/>
    </row>
    <row r="272" spans="2:7" x14ac:dyDescent="0.3">
      <c r="B272" s="26"/>
      <c r="C272" s="27"/>
      <c r="D272" s="27"/>
      <c r="G272" s="26"/>
    </row>
    <row r="273" spans="2:7" x14ac:dyDescent="0.3">
      <c r="B273" s="26"/>
      <c r="C273" s="27"/>
      <c r="D273" s="27"/>
      <c r="G273" s="26"/>
    </row>
    <row r="274" spans="2:7" x14ac:dyDescent="0.3">
      <c r="B274" s="26"/>
      <c r="C274" s="27"/>
      <c r="D274" s="27"/>
      <c r="G274" s="26"/>
    </row>
    <row r="275" spans="2:7" x14ac:dyDescent="0.3">
      <c r="B275" s="26"/>
      <c r="C275" s="27"/>
      <c r="D275" s="27"/>
      <c r="G275" s="26"/>
    </row>
    <row r="276" spans="2:7" x14ac:dyDescent="0.3">
      <c r="B276" s="26"/>
      <c r="C276" s="27"/>
      <c r="D276" s="27"/>
      <c r="G276" s="26"/>
    </row>
    <row r="277" spans="2:7" x14ac:dyDescent="0.3">
      <c r="B277" s="26"/>
      <c r="C277" s="27"/>
      <c r="D277" s="27"/>
      <c r="G277" s="26"/>
    </row>
    <row r="278" spans="2:7" x14ac:dyDescent="0.3">
      <c r="B278" s="26"/>
      <c r="C278" s="27"/>
      <c r="D278" s="27"/>
      <c r="G278" s="26"/>
    </row>
    <row r="279" spans="2:7" x14ac:dyDescent="0.3">
      <c r="B279" s="26"/>
      <c r="C279" s="27"/>
      <c r="D279" s="27"/>
      <c r="G279" s="26"/>
    </row>
    <row r="280" spans="2:7" x14ac:dyDescent="0.3">
      <c r="B280" s="26"/>
      <c r="C280" s="27"/>
      <c r="D280" s="27"/>
      <c r="G280" s="26"/>
    </row>
    <row r="281" spans="2:7" x14ac:dyDescent="0.3">
      <c r="B281" s="26"/>
      <c r="C281" s="27"/>
      <c r="D281" s="27"/>
      <c r="G281" s="26"/>
    </row>
    <row r="282" spans="2:7" x14ac:dyDescent="0.3">
      <c r="B282" s="26"/>
      <c r="C282" s="27"/>
      <c r="D282" s="27"/>
      <c r="G282" s="26"/>
    </row>
    <row r="283" spans="2:7" x14ac:dyDescent="0.3">
      <c r="B283" s="26"/>
      <c r="C283" s="27"/>
      <c r="D283" s="27"/>
      <c r="G283" s="26"/>
    </row>
    <row r="284" spans="2:7" x14ac:dyDescent="0.3">
      <c r="B284" s="26"/>
      <c r="C284" s="27"/>
      <c r="D284" s="27"/>
      <c r="G284" s="26"/>
    </row>
    <row r="285" spans="2:7" x14ac:dyDescent="0.3">
      <c r="B285" s="26"/>
      <c r="C285" s="27"/>
      <c r="D285" s="27"/>
      <c r="G285" s="26"/>
    </row>
    <row r="286" spans="2:7" x14ac:dyDescent="0.3">
      <c r="B286" s="26"/>
      <c r="C286" s="27"/>
      <c r="D286" s="27"/>
      <c r="G286" s="26"/>
    </row>
    <row r="287" spans="2:7" x14ac:dyDescent="0.3">
      <c r="B287" s="26"/>
      <c r="C287" s="27"/>
      <c r="D287" s="27"/>
      <c r="G287" s="26"/>
    </row>
    <row r="288" spans="2:7" x14ac:dyDescent="0.3">
      <c r="B288" s="26"/>
      <c r="C288" s="27"/>
      <c r="D288" s="27"/>
      <c r="G288" s="26"/>
    </row>
    <row r="289" spans="2:7" x14ac:dyDescent="0.3">
      <c r="B289" s="26"/>
      <c r="C289" s="27"/>
      <c r="D289" s="27"/>
      <c r="G289" s="26"/>
    </row>
    <row r="290" spans="2:7" x14ac:dyDescent="0.3">
      <c r="B290" s="26"/>
      <c r="C290" s="27"/>
      <c r="D290" s="27"/>
      <c r="G290" s="26"/>
    </row>
    <row r="291" spans="2:7" x14ac:dyDescent="0.3">
      <c r="B291" s="26"/>
      <c r="C291" s="27"/>
      <c r="D291" s="27"/>
      <c r="G291" s="26"/>
    </row>
    <row r="292" spans="2:7" x14ac:dyDescent="0.3">
      <c r="B292" s="26"/>
      <c r="C292" s="27"/>
      <c r="D292" s="27"/>
      <c r="G292" s="26"/>
    </row>
    <row r="293" spans="2:7" x14ac:dyDescent="0.3">
      <c r="B293" s="26"/>
      <c r="C293" s="27"/>
      <c r="D293" s="27"/>
      <c r="G293" s="26"/>
    </row>
    <row r="294" spans="2:7" x14ac:dyDescent="0.3">
      <c r="B294" s="26"/>
      <c r="C294" s="27"/>
      <c r="D294" s="27"/>
      <c r="G294" s="26"/>
    </row>
    <row r="295" spans="2:7" x14ac:dyDescent="0.3">
      <c r="B295" s="26"/>
      <c r="C295" s="27"/>
      <c r="D295" s="27"/>
      <c r="G295" s="26"/>
    </row>
    <row r="296" spans="2:7" x14ac:dyDescent="0.3">
      <c r="B296" s="26"/>
      <c r="C296" s="27"/>
      <c r="D296" s="27"/>
      <c r="G296" s="26"/>
    </row>
    <row r="297" spans="2:7" x14ac:dyDescent="0.3">
      <c r="B297" s="26"/>
      <c r="C297" s="27"/>
      <c r="D297" s="27"/>
      <c r="G297" s="26"/>
    </row>
    <row r="298" spans="2:7" x14ac:dyDescent="0.3">
      <c r="B298" s="26"/>
      <c r="C298" s="27"/>
      <c r="D298" s="27"/>
      <c r="G298" s="26"/>
    </row>
    <row r="299" spans="2:7" x14ac:dyDescent="0.3">
      <c r="B299" s="26"/>
      <c r="C299" s="27"/>
      <c r="D299" s="27"/>
      <c r="G299" s="26"/>
    </row>
    <row r="300" spans="2:7" x14ac:dyDescent="0.3">
      <c r="B300" s="26"/>
      <c r="C300" s="27"/>
      <c r="D300" s="27"/>
      <c r="G300" s="26"/>
    </row>
    <row r="301" spans="2:7" x14ac:dyDescent="0.3">
      <c r="B301" s="26"/>
      <c r="C301" s="27"/>
      <c r="D301" s="27"/>
      <c r="G301" s="26"/>
    </row>
    <row r="302" spans="2:7" x14ac:dyDescent="0.3">
      <c r="B302" s="26"/>
      <c r="C302" s="27"/>
      <c r="D302" s="27"/>
      <c r="G302" s="26"/>
    </row>
    <row r="303" spans="2:7" x14ac:dyDescent="0.3">
      <c r="B303" s="26"/>
      <c r="C303" s="27"/>
      <c r="D303" s="27"/>
      <c r="G303" s="26"/>
    </row>
    <row r="304" spans="2:7" x14ac:dyDescent="0.3">
      <c r="B304" s="26"/>
      <c r="C304" s="27"/>
      <c r="D304" s="27"/>
      <c r="G304" s="26"/>
    </row>
    <row r="305" spans="2:7" x14ac:dyDescent="0.3">
      <c r="B305" s="26"/>
      <c r="C305" s="27"/>
      <c r="D305" s="27"/>
      <c r="G305" s="26"/>
    </row>
    <row r="306" spans="2:7" x14ac:dyDescent="0.3">
      <c r="B306" s="26"/>
      <c r="C306" s="27"/>
      <c r="D306" s="27"/>
      <c r="G306" s="26"/>
    </row>
    <row r="307" spans="2:7" x14ac:dyDescent="0.3">
      <c r="B307" s="26"/>
      <c r="C307" s="27"/>
      <c r="D307" s="27"/>
      <c r="G307" s="26"/>
    </row>
    <row r="308" spans="2:7" x14ac:dyDescent="0.3">
      <c r="B308" s="26"/>
      <c r="C308" s="27"/>
      <c r="D308" s="27"/>
      <c r="G308" s="26"/>
    </row>
    <row r="309" spans="2:7" x14ac:dyDescent="0.3">
      <c r="B309" s="26"/>
      <c r="C309" s="27"/>
      <c r="D309" s="27"/>
      <c r="G309" s="26"/>
    </row>
    <row r="310" spans="2:7" x14ac:dyDescent="0.3">
      <c r="B310" s="26"/>
      <c r="C310" s="27"/>
      <c r="D310" s="27"/>
      <c r="G310" s="26"/>
    </row>
    <row r="311" spans="2:7" x14ac:dyDescent="0.3">
      <c r="B311" s="26"/>
      <c r="C311" s="27"/>
      <c r="D311" s="27"/>
      <c r="G311" s="26"/>
    </row>
    <row r="312" spans="2:7" x14ac:dyDescent="0.3">
      <c r="B312" s="26"/>
      <c r="C312" s="27"/>
      <c r="D312" s="27"/>
      <c r="G312" s="26"/>
    </row>
    <row r="313" spans="2:7" x14ac:dyDescent="0.3">
      <c r="B313" s="26"/>
      <c r="C313" s="27"/>
      <c r="D313" s="27"/>
      <c r="G313" s="26"/>
    </row>
    <row r="314" spans="2:7" x14ac:dyDescent="0.3">
      <c r="B314" s="26"/>
      <c r="C314" s="27"/>
      <c r="D314" s="27"/>
      <c r="G314" s="26"/>
    </row>
    <row r="315" spans="2:7" x14ac:dyDescent="0.3">
      <c r="B315" s="26"/>
      <c r="C315" s="27"/>
      <c r="D315" s="27"/>
      <c r="G315" s="26"/>
    </row>
    <row r="316" spans="2:7" x14ac:dyDescent="0.3">
      <c r="B316" s="26"/>
      <c r="C316" s="27"/>
      <c r="D316" s="27"/>
      <c r="G316" s="26"/>
    </row>
    <row r="317" spans="2:7" x14ac:dyDescent="0.3">
      <c r="B317" s="26"/>
      <c r="C317" s="27"/>
      <c r="D317" s="27"/>
      <c r="G317" s="26"/>
    </row>
    <row r="318" spans="2:7" x14ac:dyDescent="0.3">
      <c r="B318" s="26"/>
      <c r="C318" s="27"/>
      <c r="D318" s="27"/>
      <c r="G318" s="26"/>
    </row>
    <row r="319" spans="2:7" x14ac:dyDescent="0.3">
      <c r="B319" s="26"/>
      <c r="C319" s="27"/>
      <c r="D319" s="27"/>
      <c r="G319" s="26"/>
    </row>
    <row r="320" spans="2:7" x14ac:dyDescent="0.3">
      <c r="B320" s="26"/>
      <c r="C320" s="27"/>
      <c r="D320" s="27"/>
      <c r="G320" s="26"/>
    </row>
    <row r="321" spans="2:7" x14ac:dyDescent="0.3">
      <c r="B321" s="26"/>
      <c r="C321" s="27"/>
      <c r="D321" s="27"/>
      <c r="G321" s="26"/>
    </row>
    <row r="322" spans="2:7" x14ac:dyDescent="0.3">
      <c r="B322" s="26"/>
      <c r="C322" s="27"/>
      <c r="D322" s="27"/>
      <c r="G322" s="26"/>
    </row>
    <row r="323" spans="2:7" x14ac:dyDescent="0.3">
      <c r="B323" s="26"/>
      <c r="C323" s="27"/>
      <c r="D323" s="27"/>
      <c r="G323" s="26"/>
    </row>
    <row r="324" spans="2:7" x14ac:dyDescent="0.3">
      <c r="B324" s="26"/>
      <c r="C324" s="27"/>
      <c r="D324" s="27"/>
      <c r="G324" s="26"/>
    </row>
    <row r="325" spans="2:7" x14ac:dyDescent="0.3">
      <c r="B325" s="26"/>
      <c r="C325" s="27"/>
      <c r="D325" s="27"/>
      <c r="G325" s="26"/>
    </row>
    <row r="326" spans="2:7" x14ac:dyDescent="0.3">
      <c r="B326" s="26"/>
      <c r="C326" s="27"/>
      <c r="D326" s="27"/>
      <c r="G326" s="26"/>
    </row>
    <row r="327" spans="2:7" x14ac:dyDescent="0.3">
      <c r="B327" s="26"/>
      <c r="C327" s="27"/>
      <c r="D327" s="27"/>
      <c r="G327" s="26"/>
    </row>
    <row r="328" spans="2:7" x14ac:dyDescent="0.3">
      <c r="B328" s="26"/>
      <c r="C328" s="27"/>
      <c r="D328" s="27"/>
      <c r="G328" s="26"/>
    </row>
    <row r="329" spans="2:7" x14ac:dyDescent="0.3">
      <c r="B329" s="26"/>
      <c r="C329" s="27"/>
      <c r="D329" s="27"/>
      <c r="G329" s="26"/>
    </row>
    <row r="330" spans="2:7" x14ac:dyDescent="0.3">
      <c r="B330" s="26"/>
      <c r="C330" s="27"/>
      <c r="D330" s="27"/>
      <c r="G330" s="26"/>
    </row>
    <row r="331" spans="2:7" x14ac:dyDescent="0.3">
      <c r="B331" s="26"/>
      <c r="C331" s="27"/>
      <c r="D331" s="27"/>
      <c r="G331" s="26"/>
    </row>
    <row r="332" spans="2:7" x14ac:dyDescent="0.3">
      <c r="B332" s="26"/>
      <c r="C332" s="27"/>
      <c r="D332" s="27"/>
      <c r="G332" s="26"/>
    </row>
    <row r="333" spans="2:7" x14ac:dyDescent="0.3">
      <c r="B333" s="26"/>
      <c r="C333" s="27"/>
      <c r="D333" s="27"/>
      <c r="G333" s="26"/>
    </row>
    <row r="334" spans="2:7" x14ac:dyDescent="0.3">
      <c r="B334" s="26"/>
      <c r="C334" s="27"/>
      <c r="D334" s="27"/>
      <c r="G334" s="26"/>
    </row>
    <row r="335" spans="2:7" x14ac:dyDescent="0.3">
      <c r="B335" s="26"/>
      <c r="C335" s="27"/>
      <c r="D335" s="27"/>
      <c r="G335" s="26"/>
    </row>
    <row r="336" spans="2:7" x14ac:dyDescent="0.3">
      <c r="B336" s="26"/>
      <c r="C336" s="27"/>
      <c r="D336" s="27"/>
      <c r="G336" s="26"/>
    </row>
    <row r="337" spans="2:7" x14ac:dyDescent="0.3">
      <c r="B337" s="26"/>
      <c r="C337" s="27"/>
      <c r="D337" s="27"/>
      <c r="G337" s="26"/>
    </row>
    <row r="338" spans="2:7" x14ac:dyDescent="0.3">
      <c r="B338" s="26"/>
      <c r="C338" s="27"/>
      <c r="D338" s="27"/>
      <c r="G338" s="26"/>
    </row>
    <row r="339" spans="2:7" x14ac:dyDescent="0.3">
      <c r="B339" s="26"/>
      <c r="C339" s="27"/>
      <c r="D339" s="27"/>
      <c r="G339" s="26"/>
    </row>
    <row r="340" spans="2:7" x14ac:dyDescent="0.3">
      <c r="B340" s="26"/>
      <c r="C340" s="27"/>
      <c r="D340" s="27"/>
      <c r="G340" s="26"/>
    </row>
    <row r="341" spans="2:7" x14ac:dyDescent="0.3">
      <c r="B341" s="26"/>
      <c r="C341" s="27"/>
      <c r="D341" s="27"/>
      <c r="G341" s="26"/>
    </row>
    <row r="342" spans="2:7" x14ac:dyDescent="0.3">
      <c r="B342" s="26"/>
      <c r="C342" s="27"/>
      <c r="D342" s="27"/>
      <c r="G342" s="26"/>
    </row>
    <row r="343" spans="2:7" x14ac:dyDescent="0.3">
      <c r="B343" s="26"/>
      <c r="C343" s="27"/>
      <c r="D343" s="27"/>
      <c r="G343" s="26"/>
    </row>
    <row r="344" spans="2:7" x14ac:dyDescent="0.3">
      <c r="B344" s="26"/>
      <c r="C344" s="27"/>
      <c r="D344" s="27"/>
      <c r="G344" s="26"/>
    </row>
    <row r="345" spans="2:7" x14ac:dyDescent="0.3">
      <c r="B345" s="26"/>
      <c r="C345" s="27"/>
      <c r="D345" s="27"/>
      <c r="G345" s="26"/>
    </row>
    <row r="346" spans="2:7" x14ac:dyDescent="0.3">
      <c r="B346" s="26"/>
      <c r="C346" s="27"/>
      <c r="D346" s="27"/>
      <c r="G346" s="26"/>
    </row>
    <row r="347" spans="2:7" x14ac:dyDescent="0.3">
      <c r="B347" s="26"/>
      <c r="C347" s="27"/>
      <c r="D347" s="27"/>
      <c r="G347" s="26"/>
    </row>
    <row r="348" spans="2:7" x14ac:dyDescent="0.3">
      <c r="B348" s="26"/>
      <c r="C348" s="27"/>
      <c r="D348" s="27"/>
      <c r="G348" s="26"/>
    </row>
    <row r="349" spans="2:7" x14ac:dyDescent="0.3">
      <c r="B349" s="26"/>
      <c r="C349" s="27"/>
      <c r="D349" s="27"/>
      <c r="G349" s="26"/>
    </row>
    <row r="350" spans="2:7" x14ac:dyDescent="0.3">
      <c r="B350" s="26"/>
      <c r="C350" s="27"/>
      <c r="D350" s="27"/>
      <c r="G350" s="26"/>
    </row>
    <row r="351" spans="2:7" x14ac:dyDescent="0.3">
      <c r="B351" s="26"/>
      <c r="C351" s="27"/>
      <c r="D351" s="27"/>
      <c r="G351" s="26"/>
    </row>
    <row r="352" spans="2:7" x14ac:dyDescent="0.3">
      <c r="B352" s="26"/>
      <c r="C352" s="27"/>
      <c r="D352" s="27"/>
      <c r="G352" s="26"/>
    </row>
    <row r="353" spans="2:7" x14ac:dyDescent="0.3">
      <c r="B353" s="26"/>
      <c r="C353" s="27"/>
      <c r="D353" s="27"/>
      <c r="G353" s="26"/>
    </row>
    <row r="354" spans="2:7" x14ac:dyDescent="0.3">
      <c r="B354" s="26"/>
      <c r="C354" s="27"/>
      <c r="D354" s="27"/>
      <c r="G354" s="26"/>
    </row>
    <row r="355" spans="2:7" x14ac:dyDescent="0.3">
      <c r="B355" s="26"/>
      <c r="C355" s="27"/>
      <c r="D355" s="27"/>
      <c r="G355" s="26"/>
    </row>
    <row r="356" spans="2:7" x14ac:dyDescent="0.3">
      <c r="B356" s="26"/>
      <c r="C356" s="27"/>
      <c r="D356" s="27"/>
      <c r="G356" s="26"/>
    </row>
    <row r="357" spans="2:7" x14ac:dyDescent="0.3">
      <c r="B357" s="26"/>
      <c r="C357" s="27"/>
      <c r="D357" s="27"/>
      <c r="G357" s="26"/>
    </row>
    <row r="358" spans="2:7" x14ac:dyDescent="0.3">
      <c r="B358" s="26"/>
      <c r="C358" s="27"/>
      <c r="D358" s="27"/>
      <c r="G358" s="26"/>
    </row>
    <row r="359" spans="2:7" x14ac:dyDescent="0.3">
      <c r="B359" s="26"/>
      <c r="C359" s="27"/>
      <c r="D359" s="27"/>
      <c r="G359" s="26"/>
    </row>
    <row r="360" spans="2:7" x14ac:dyDescent="0.3">
      <c r="B360" s="26"/>
      <c r="C360" s="27"/>
      <c r="D360" s="27"/>
      <c r="G360" s="26"/>
    </row>
    <row r="361" spans="2:7" x14ac:dyDescent="0.3">
      <c r="B361" s="26"/>
      <c r="C361" s="27"/>
      <c r="D361" s="27"/>
      <c r="G361" s="26"/>
    </row>
    <row r="362" spans="2:7" x14ac:dyDescent="0.3">
      <c r="B362" s="26"/>
      <c r="C362" s="27"/>
      <c r="D362" s="27"/>
      <c r="G362" s="26"/>
    </row>
    <row r="363" spans="2:7" x14ac:dyDescent="0.3">
      <c r="B363" s="26"/>
      <c r="C363" s="27"/>
      <c r="D363" s="27"/>
      <c r="G363" s="26"/>
    </row>
    <row r="364" spans="2:7" x14ac:dyDescent="0.3">
      <c r="B364" s="26"/>
      <c r="C364" s="27"/>
      <c r="D364" s="27"/>
      <c r="G364" s="26"/>
    </row>
    <row r="365" spans="2:7" x14ac:dyDescent="0.3">
      <c r="B365" s="26"/>
      <c r="C365" s="27"/>
      <c r="D365" s="27"/>
      <c r="G365" s="26"/>
    </row>
    <row r="366" spans="2:7" x14ac:dyDescent="0.3">
      <c r="B366" s="26"/>
      <c r="C366" s="27"/>
      <c r="D366" s="27"/>
      <c r="G366" s="26"/>
    </row>
    <row r="367" spans="2:7" x14ac:dyDescent="0.3">
      <c r="B367" s="26"/>
      <c r="C367" s="27"/>
      <c r="D367" s="27"/>
      <c r="G367" s="26"/>
    </row>
    <row r="368" spans="2:7" x14ac:dyDescent="0.3">
      <c r="B368" s="26"/>
      <c r="C368" s="27"/>
      <c r="D368" s="27"/>
      <c r="G368" s="26"/>
    </row>
    <row r="369" spans="2:7" x14ac:dyDescent="0.3">
      <c r="B369" s="26"/>
      <c r="C369" s="27"/>
      <c r="D369" s="27"/>
      <c r="G369" s="26"/>
    </row>
    <row r="370" spans="2:7" x14ac:dyDescent="0.3">
      <c r="B370" s="26"/>
      <c r="C370" s="27"/>
      <c r="D370" s="27"/>
      <c r="G370" s="26"/>
    </row>
    <row r="371" spans="2:7" x14ac:dyDescent="0.3">
      <c r="B371" s="26"/>
      <c r="C371" s="27"/>
      <c r="D371" s="27"/>
      <c r="G371" s="26"/>
    </row>
    <row r="372" spans="2:7" x14ac:dyDescent="0.3">
      <c r="B372" s="26"/>
      <c r="C372" s="27"/>
      <c r="D372" s="27"/>
      <c r="G372" s="26"/>
    </row>
    <row r="373" spans="2:7" x14ac:dyDescent="0.3">
      <c r="B373" s="26"/>
      <c r="C373" s="27"/>
      <c r="D373" s="27"/>
      <c r="G373" s="26"/>
    </row>
    <row r="374" spans="2:7" x14ac:dyDescent="0.3">
      <c r="B374" s="26"/>
      <c r="C374" s="27"/>
      <c r="D374" s="27"/>
      <c r="G374" s="26"/>
    </row>
    <row r="375" spans="2:7" x14ac:dyDescent="0.3">
      <c r="B375" s="26"/>
      <c r="C375" s="27"/>
      <c r="D375" s="27"/>
      <c r="G375" s="26"/>
    </row>
    <row r="376" spans="2:7" x14ac:dyDescent="0.3">
      <c r="B376" s="26"/>
      <c r="C376" s="27"/>
      <c r="D376" s="27"/>
      <c r="G376" s="26"/>
    </row>
    <row r="377" spans="2:7" x14ac:dyDescent="0.3">
      <c r="B377" s="26"/>
      <c r="C377" s="27"/>
      <c r="D377" s="27"/>
      <c r="G377" s="26"/>
    </row>
    <row r="378" spans="2:7" x14ac:dyDescent="0.3">
      <c r="B378" s="26"/>
      <c r="C378" s="27"/>
      <c r="D378" s="27"/>
      <c r="G378" s="26"/>
    </row>
    <row r="379" spans="2:7" x14ac:dyDescent="0.3">
      <c r="B379" s="26"/>
      <c r="C379" s="27"/>
      <c r="D379" s="27"/>
      <c r="G379" s="26"/>
    </row>
    <row r="380" spans="2:7" x14ac:dyDescent="0.3">
      <c r="B380" s="26"/>
      <c r="C380" s="27"/>
      <c r="D380" s="27"/>
      <c r="G380" s="26"/>
    </row>
    <row r="381" spans="2:7" x14ac:dyDescent="0.3">
      <c r="B381" s="26"/>
      <c r="C381" s="27"/>
      <c r="D381" s="27"/>
      <c r="G381" s="26"/>
    </row>
    <row r="382" spans="2:7" x14ac:dyDescent="0.3">
      <c r="B382" s="26"/>
      <c r="C382" s="27"/>
      <c r="D382" s="27"/>
      <c r="G382" s="26"/>
    </row>
    <row r="383" spans="2:7" x14ac:dyDescent="0.3">
      <c r="B383" s="26"/>
      <c r="C383" s="27"/>
      <c r="D383" s="27"/>
      <c r="G383" s="26"/>
    </row>
    <row r="384" spans="2:7" x14ac:dyDescent="0.3">
      <c r="B384" s="26"/>
      <c r="C384" s="27"/>
      <c r="D384" s="27"/>
      <c r="G384" s="26"/>
    </row>
    <row r="385" spans="2:7" x14ac:dyDescent="0.3">
      <c r="B385" s="26"/>
      <c r="C385" s="27"/>
      <c r="D385" s="27"/>
      <c r="G385" s="26"/>
    </row>
    <row r="386" spans="2:7" x14ac:dyDescent="0.3">
      <c r="B386" s="26"/>
      <c r="C386" s="27"/>
      <c r="D386" s="27"/>
      <c r="G386" s="26"/>
    </row>
    <row r="387" spans="2:7" x14ac:dyDescent="0.3">
      <c r="B387" s="26"/>
      <c r="C387" s="27"/>
      <c r="D387" s="27"/>
      <c r="G387" s="26"/>
    </row>
    <row r="388" spans="2:7" x14ac:dyDescent="0.3">
      <c r="B388" s="26"/>
      <c r="C388" s="27"/>
      <c r="D388" s="27"/>
      <c r="G388" s="26"/>
    </row>
    <row r="389" spans="2:7" x14ac:dyDescent="0.3">
      <c r="B389" s="26"/>
      <c r="C389" s="27"/>
      <c r="D389" s="27"/>
      <c r="G389" s="26"/>
    </row>
    <row r="390" spans="2:7" x14ac:dyDescent="0.3">
      <c r="B390" s="26"/>
      <c r="C390" s="27"/>
      <c r="D390" s="27"/>
      <c r="G390" s="26"/>
    </row>
    <row r="391" spans="2:7" x14ac:dyDescent="0.3">
      <c r="B391" s="26"/>
      <c r="C391" s="27"/>
      <c r="D391" s="27"/>
      <c r="G391" s="26"/>
    </row>
    <row r="392" spans="2:7" x14ac:dyDescent="0.3">
      <c r="B392" s="26"/>
      <c r="C392" s="27"/>
      <c r="D392" s="27"/>
      <c r="G392" s="26"/>
    </row>
    <row r="393" spans="2:7" x14ac:dyDescent="0.3">
      <c r="B393" s="26"/>
      <c r="C393" s="27"/>
      <c r="D393" s="27"/>
      <c r="G393" s="26"/>
    </row>
    <row r="394" spans="2:7" x14ac:dyDescent="0.3">
      <c r="B394" s="26"/>
      <c r="C394" s="27"/>
      <c r="D394" s="27"/>
      <c r="G394" s="26"/>
    </row>
    <row r="395" spans="2:7" x14ac:dyDescent="0.3">
      <c r="B395" s="26"/>
      <c r="C395" s="27"/>
      <c r="D395" s="27"/>
      <c r="G395" s="26"/>
    </row>
    <row r="396" spans="2:7" x14ac:dyDescent="0.3">
      <c r="B396" s="26"/>
      <c r="C396" s="27"/>
      <c r="D396" s="27"/>
      <c r="G396" s="26"/>
    </row>
    <row r="397" spans="2:7" x14ac:dyDescent="0.3">
      <c r="B397" s="26"/>
      <c r="C397" s="27"/>
      <c r="D397" s="27"/>
      <c r="G397" s="26"/>
    </row>
    <row r="398" spans="2:7" x14ac:dyDescent="0.3">
      <c r="B398" s="26"/>
      <c r="C398" s="27"/>
      <c r="D398" s="27"/>
      <c r="G398" s="26"/>
    </row>
    <row r="399" spans="2:7" x14ac:dyDescent="0.3">
      <c r="B399" s="26"/>
      <c r="C399" s="27"/>
      <c r="D399" s="27"/>
      <c r="G399" s="26"/>
    </row>
    <row r="400" spans="2:7" x14ac:dyDescent="0.3">
      <c r="B400" s="26"/>
      <c r="C400" s="27"/>
      <c r="D400" s="27"/>
      <c r="G400" s="26"/>
    </row>
    <row r="401" spans="2:7" x14ac:dyDescent="0.3">
      <c r="B401" s="26"/>
      <c r="C401" s="27"/>
      <c r="D401" s="27"/>
      <c r="G401" s="26"/>
    </row>
    <row r="402" spans="2:7" x14ac:dyDescent="0.3">
      <c r="B402" s="26"/>
      <c r="C402" s="27"/>
      <c r="D402" s="27"/>
      <c r="G402" s="26"/>
    </row>
    <row r="403" spans="2:7" x14ac:dyDescent="0.3">
      <c r="B403" s="26"/>
      <c r="C403" s="27"/>
      <c r="D403" s="27"/>
      <c r="G403" s="26"/>
    </row>
    <row r="404" spans="2:7" x14ac:dyDescent="0.3">
      <c r="B404" s="26"/>
      <c r="C404" s="27"/>
      <c r="D404" s="27"/>
      <c r="G404" s="26"/>
    </row>
    <row r="405" spans="2:7" x14ac:dyDescent="0.3">
      <c r="B405" s="26"/>
      <c r="C405" s="27"/>
      <c r="D405" s="27"/>
      <c r="G405" s="26"/>
    </row>
    <row r="406" spans="2:7" x14ac:dyDescent="0.3">
      <c r="B406" s="26"/>
      <c r="C406" s="27"/>
      <c r="D406" s="27"/>
      <c r="G406" s="26"/>
    </row>
    <row r="407" spans="2:7" x14ac:dyDescent="0.3">
      <c r="B407" s="26"/>
      <c r="C407" s="27"/>
      <c r="D407" s="27"/>
      <c r="G407" s="26"/>
    </row>
    <row r="408" spans="2:7" x14ac:dyDescent="0.3">
      <c r="B408" s="26"/>
      <c r="C408" s="27"/>
      <c r="D408" s="27"/>
      <c r="G408" s="26"/>
    </row>
    <row r="409" spans="2:7" x14ac:dyDescent="0.3">
      <c r="B409" s="26"/>
      <c r="C409" s="27"/>
      <c r="D409" s="27"/>
      <c r="G409" s="26"/>
    </row>
    <row r="410" spans="2:7" x14ac:dyDescent="0.3">
      <c r="B410" s="26"/>
      <c r="C410" s="27"/>
      <c r="D410" s="27"/>
      <c r="G410" s="26"/>
    </row>
    <row r="411" spans="2:7" x14ac:dyDescent="0.3">
      <c r="B411" s="26"/>
      <c r="C411" s="27"/>
      <c r="D411" s="27"/>
      <c r="G411" s="26"/>
    </row>
    <row r="412" spans="2:7" x14ac:dyDescent="0.3">
      <c r="B412" s="26"/>
      <c r="C412" s="27"/>
      <c r="D412" s="27"/>
      <c r="G412" s="26"/>
    </row>
    <row r="413" spans="2:7" x14ac:dyDescent="0.3">
      <c r="B413" s="26"/>
      <c r="C413" s="27"/>
      <c r="D413" s="27"/>
      <c r="G413" s="26"/>
    </row>
    <row r="414" spans="2:7" x14ac:dyDescent="0.3">
      <c r="B414" s="26"/>
      <c r="C414" s="27"/>
      <c r="D414" s="27"/>
      <c r="G414" s="26"/>
    </row>
    <row r="415" spans="2:7" x14ac:dyDescent="0.3">
      <c r="B415" s="26"/>
      <c r="C415" s="27"/>
      <c r="D415" s="27"/>
      <c r="G415" s="26"/>
    </row>
    <row r="416" spans="2:7" x14ac:dyDescent="0.3">
      <c r="B416" s="26"/>
      <c r="C416" s="27"/>
      <c r="D416" s="27"/>
      <c r="G416" s="26"/>
    </row>
    <row r="417" spans="2:7" x14ac:dyDescent="0.3">
      <c r="B417" s="26"/>
      <c r="C417" s="27"/>
      <c r="D417" s="27"/>
      <c r="G417" s="26"/>
    </row>
    <row r="418" spans="2:7" x14ac:dyDescent="0.3">
      <c r="B418" s="26"/>
      <c r="C418" s="27"/>
      <c r="D418" s="27"/>
      <c r="G418" s="26"/>
    </row>
    <row r="419" spans="2:7" x14ac:dyDescent="0.3">
      <c r="B419" s="26"/>
      <c r="C419" s="27"/>
      <c r="D419" s="27"/>
      <c r="G419" s="26"/>
    </row>
    <row r="420" spans="2:7" x14ac:dyDescent="0.3">
      <c r="B420" s="26"/>
      <c r="C420" s="27"/>
      <c r="D420" s="27"/>
      <c r="G420" s="26"/>
    </row>
    <row r="421" spans="2:7" x14ac:dyDescent="0.3">
      <c r="B421" s="26"/>
      <c r="C421" s="27"/>
      <c r="D421" s="27"/>
      <c r="G421" s="26"/>
    </row>
    <row r="422" spans="2:7" x14ac:dyDescent="0.3">
      <c r="B422" s="26"/>
      <c r="C422" s="27"/>
      <c r="D422" s="27"/>
      <c r="G422" s="26"/>
    </row>
    <row r="423" spans="2:7" x14ac:dyDescent="0.3">
      <c r="B423" s="26"/>
      <c r="C423" s="27"/>
      <c r="D423" s="27"/>
      <c r="G423" s="26"/>
    </row>
    <row r="424" spans="2:7" x14ac:dyDescent="0.3">
      <c r="B424" s="26"/>
      <c r="C424" s="27"/>
      <c r="D424" s="27"/>
      <c r="G424" s="26"/>
    </row>
    <row r="425" spans="2:7" x14ac:dyDescent="0.3">
      <c r="B425" s="26"/>
      <c r="C425" s="27"/>
      <c r="D425" s="27"/>
      <c r="G425" s="26"/>
    </row>
    <row r="426" spans="2:7" x14ac:dyDescent="0.3">
      <c r="B426" s="26"/>
      <c r="C426" s="27"/>
      <c r="D426" s="27"/>
      <c r="G426" s="26"/>
    </row>
    <row r="427" spans="2:7" x14ac:dyDescent="0.3">
      <c r="B427" s="26"/>
      <c r="C427" s="27"/>
      <c r="D427" s="27"/>
      <c r="G427" s="26"/>
    </row>
    <row r="428" spans="2:7" x14ac:dyDescent="0.3">
      <c r="B428" s="26"/>
      <c r="C428" s="27"/>
      <c r="D428" s="27"/>
      <c r="G428" s="26"/>
    </row>
    <row r="429" spans="2:7" x14ac:dyDescent="0.3">
      <c r="B429" s="26"/>
      <c r="C429" s="27"/>
      <c r="D429" s="27"/>
      <c r="G429" s="26"/>
    </row>
    <row r="430" spans="2:7" x14ac:dyDescent="0.3">
      <c r="B430" s="26"/>
      <c r="C430" s="27"/>
      <c r="D430" s="27"/>
      <c r="G430" s="26"/>
    </row>
    <row r="431" spans="2:7" x14ac:dyDescent="0.3">
      <c r="B431" s="26"/>
      <c r="C431" s="27"/>
      <c r="D431" s="27"/>
      <c r="G431" s="26"/>
    </row>
    <row r="432" spans="2:7" x14ac:dyDescent="0.3">
      <c r="B432" s="26"/>
      <c r="C432" s="27"/>
      <c r="D432" s="27"/>
      <c r="G432" s="26"/>
    </row>
    <row r="433" spans="2:7" x14ac:dyDescent="0.3">
      <c r="B433" s="26"/>
      <c r="C433" s="27"/>
      <c r="D433" s="27"/>
      <c r="G433" s="26"/>
    </row>
    <row r="434" spans="2:7" x14ac:dyDescent="0.3">
      <c r="B434" s="26"/>
      <c r="C434" s="27"/>
      <c r="D434" s="27"/>
      <c r="G434" s="26"/>
    </row>
    <row r="435" spans="2:7" x14ac:dyDescent="0.3">
      <c r="B435" s="26"/>
      <c r="C435" s="27"/>
      <c r="D435" s="27"/>
      <c r="G435" s="26"/>
    </row>
    <row r="436" spans="2:7" x14ac:dyDescent="0.3">
      <c r="B436" s="26"/>
      <c r="C436" s="27"/>
      <c r="D436" s="27"/>
      <c r="G436" s="26"/>
    </row>
    <row r="437" spans="2:7" x14ac:dyDescent="0.3">
      <c r="B437" s="26"/>
      <c r="C437" s="27"/>
      <c r="D437" s="27"/>
      <c r="G437" s="26"/>
    </row>
    <row r="438" spans="2:7" x14ac:dyDescent="0.3">
      <c r="B438" s="26"/>
      <c r="C438" s="27"/>
      <c r="D438" s="27"/>
      <c r="G438" s="26"/>
    </row>
    <row r="439" spans="2:7" x14ac:dyDescent="0.3">
      <c r="B439" s="26"/>
      <c r="C439" s="27"/>
      <c r="D439" s="27"/>
      <c r="G439" s="26"/>
    </row>
    <row r="440" spans="2:7" x14ac:dyDescent="0.3">
      <c r="B440" s="26"/>
      <c r="C440" s="27"/>
      <c r="D440" s="27"/>
      <c r="G440" s="26"/>
    </row>
    <row r="441" spans="2:7" x14ac:dyDescent="0.3">
      <c r="B441" s="26"/>
      <c r="C441" s="27"/>
      <c r="D441" s="27"/>
      <c r="G441" s="26"/>
    </row>
    <row r="442" spans="2:7" x14ac:dyDescent="0.3">
      <c r="B442" s="26"/>
      <c r="C442" s="27"/>
      <c r="D442" s="27"/>
      <c r="G442" s="26"/>
    </row>
    <row r="443" spans="2:7" x14ac:dyDescent="0.3">
      <c r="B443" s="26"/>
      <c r="C443" s="27"/>
      <c r="D443" s="27"/>
      <c r="G443" s="26"/>
    </row>
    <row r="444" spans="2:7" x14ac:dyDescent="0.3">
      <c r="B444" s="26"/>
      <c r="C444" s="27"/>
      <c r="D444" s="27"/>
      <c r="G444" s="26"/>
    </row>
    <row r="445" spans="2:7" x14ac:dyDescent="0.3">
      <c r="B445" s="26"/>
      <c r="C445" s="27"/>
      <c r="D445" s="27"/>
      <c r="G445" s="26"/>
    </row>
    <row r="446" spans="2:7" x14ac:dyDescent="0.3">
      <c r="B446" s="26"/>
      <c r="C446" s="27"/>
      <c r="D446" s="27"/>
      <c r="G446" s="26"/>
    </row>
    <row r="447" spans="2:7" x14ac:dyDescent="0.3">
      <c r="B447" s="26"/>
      <c r="C447" s="27"/>
      <c r="D447" s="27"/>
      <c r="G447" s="26"/>
    </row>
    <row r="448" spans="2:7" x14ac:dyDescent="0.3">
      <c r="B448" s="26"/>
      <c r="C448" s="27"/>
      <c r="D448" s="27"/>
      <c r="G448" s="26"/>
    </row>
    <row r="449" spans="2:7" x14ac:dyDescent="0.3">
      <c r="B449" s="26"/>
      <c r="C449" s="27"/>
      <c r="D449" s="27"/>
      <c r="G449" s="26"/>
    </row>
    <row r="450" spans="2:7" x14ac:dyDescent="0.3">
      <c r="B450" s="26"/>
      <c r="C450" s="27"/>
      <c r="D450" s="27"/>
      <c r="G450" s="26"/>
    </row>
    <row r="451" spans="2:7" x14ac:dyDescent="0.3">
      <c r="B451" s="26"/>
      <c r="C451" s="27"/>
      <c r="D451" s="27"/>
      <c r="G451" s="26"/>
    </row>
    <row r="452" spans="2:7" x14ac:dyDescent="0.3">
      <c r="B452" s="26"/>
      <c r="C452" s="27"/>
      <c r="D452" s="27"/>
      <c r="G452" s="26"/>
    </row>
    <row r="453" spans="2:7" x14ac:dyDescent="0.3">
      <c r="B453" s="26"/>
      <c r="C453" s="27"/>
      <c r="D453" s="27"/>
      <c r="G453" s="26"/>
    </row>
    <row r="454" spans="2:7" x14ac:dyDescent="0.3">
      <c r="B454" s="26"/>
      <c r="C454" s="27"/>
      <c r="D454" s="27"/>
      <c r="G454" s="26"/>
    </row>
    <row r="455" spans="2:7" x14ac:dyDescent="0.3">
      <c r="B455" s="26"/>
      <c r="C455" s="27"/>
      <c r="D455" s="27"/>
      <c r="G455" s="26"/>
    </row>
    <row r="456" spans="2:7" x14ac:dyDescent="0.3">
      <c r="B456" s="26"/>
      <c r="C456" s="27"/>
      <c r="D456" s="27"/>
      <c r="G456" s="26"/>
    </row>
    <row r="457" spans="2:7" x14ac:dyDescent="0.3">
      <c r="B457" s="26"/>
      <c r="C457" s="27"/>
      <c r="D457" s="27"/>
      <c r="G457" s="26"/>
    </row>
    <row r="458" spans="2:7" x14ac:dyDescent="0.3">
      <c r="B458" s="26"/>
      <c r="C458" s="27"/>
      <c r="D458" s="27"/>
      <c r="G458" s="26"/>
    </row>
    <row r="459" spans="2:7" x14ac:dyDescent="0.3">
      <c r="B459" s="26"/>
      <c r="C459" s="27"/>
      <c r="D459" s="27"/>
      <c r="G459" s="26"/>
    </row>
    <row r="460" spans="2:7" x14ac:dyDescent="0.3">
      <c r="B460" s="26"/>
      <c r="C460" s="27"/>
      <c r="D460" s="27"/>
      <c r="G460" s="26"/>
    </row>
    <row r="461" spans="2:7" x14ac:dyDescent="0.3">
      <c r="B461" s="26"/>
      <c r="C461" s="27"/>
      <c r="D461" s="27"/>
      <c r="G461" s="26"/>
    </row>
    <row r="462" spans="2:7" x14ac:dyDescent="0.3">
      <c r="B462" s="26"/>
      <c r="C462" s="27"/>
      <c r="D462" s="27"/>
      <c r="G462" s="26"/>
    </row>
    <row r="463" spans="2:7" x14ac:dyDescent="0.3">
      <c r="B463" s="26"/>
      <c r="C463" s="27"/>
      <c r="D463" s="27"/>
      <c r="G463" s="26"/>
    </row>
    <row r="464" spans="2:7" x14ac:dyDescent="0.3">
      <c r="B464" s="26"/>
      <c r="C464" s="27"/>
      <c r="D464" s="27"/>
      <c r="G464" s="26"/>
    </row>
    <row r="465" spans="2:7" x14ac:dyDescent="0.3">
      <c r="B465" s="26"/>
      <c r="C465" s="27"/>
      <c r="D465" s="27"/>
      <c r="G465" s="26"/>
    </row>
    <row r="466" spans="2:7" x14ac:dyDescent="0.3">
      <c r="B466" s="26"/>
      <c r="C466" s="27"/>
      <c r="D466" s="27"/>
      <c r="G466" s="26"/>
    </row>
    <row r="467" spans="2:7" x14ac:dyDescent="0.3">
      <c r="B467" s="26"/>
      <c r="C467" s="27"/>
      <c r="D467" s="27"/>
      <c r="G467" s="26"/>
    </row>
    <row r="468" spans="2:7" x14ac:dyDescent="0.3">
      <c r="B468" s="26"/>
      <c r="C468" s="27"/>
      <c r="D468" s="27"/>
      <c r="G468" s="26"/>
    </row>
    <row r="469" spans="2:7" x14ac:dyDescent="0.3">
      <c r="B469" s="26"/>
      <c r="C469" s="27"/>
      <c r="D469" s="27"/>
      <c r="G469" s="26"/>
    </row>
    <row r="470" spans="2:7" x14ac:dyDescent="0.3">
      <c r="B470" s="26"/>
      <c r="C470" s="27"/>
      <c r="D470" s="27"/>
      <c r="G470" s="26"/>
    </row>
    <row r="471" spans="2:7" x14ac:dyDescent="0.3">
      <c r="B471" s="26"/>
      <c r="C471" s="27"/>
      <c r="D471" s="27"/>
      <c r="G471" s="26"/>
    </row>
    <row r="472" spans="2:7" x14ac:dyDescent="0.3">
      <c r="B472" s="26"/>
      <c r="C472" s="27"/>
      <c r="D472" s="27"/>
      <c r="G472" s="26"/>
    </row>
    <row r="473" spans="2:7" x14ac:dyDescent="0.3">
      <c r="B473" s="26"/>
      <c r="C473" s="27"/>
      <c r="D473" s="27"/>
      <c r="G473" s="26"/>
    </row>
    <row r="474" spans="2:7" x14ac:dyDescent="0.3">
      <c r="B474" s="26"/>
      <c r="C474" s="27"/>
      <c r="D474" s="27"/>
      <c r="G474" s="26"/>
    </row>
    <row r="475" spans="2:7" x14ac:dyDescent="0.3">
      <c r="B475" s="26"/>
      <c r="C475" s="27"/>
      <c r="D475" s="27"/>
      <c r="G475" s="26"/>
    </row>
    <row r="476" spans="2:7" x14ac:dyDescent="0.3">
      <c r="B476" s="26"/>
      <c r="C476" s="27"/>
      <c r="D476" s="27"/>
      <c r="G476" s="26"/>
    </row>
    <row r="477" spans="2:7" x14ac:dyDescent="0.3">
      <c r="B477" s="26"/>
      <c r="C477" s="27"/>
      <c r="D477" s="27"/>
      <c r="G477" s="26"/>
    </row>
    <row r="478" spans="2:7" x14ac:dyDescent="0.3">
      <c r="B478" s="26"/>
      <c r="C478" s="27"/>
      <c r="D478" s="27"/>
      <c r="G478" s="26"/>
    </row>
    <row r="479" spans="2:7" x14ac:dyDescent="0.3">
      <c r="B479" s="26"/>
      <c r="C479" s="27"/>
      <c r="D479" s="27"/>
      <c r="G479" s="26"/>
    </row>
    <row r="480" spans="2:7" x14ac:dyDescent="0.3">
      <c r="B480" s="26"/>
      <c r="C480" s="27"/>
      <c r="D480" s="27"/>
      <c r="G480" s="26"/>
    </row>
    <row r="481" spans="2:7" x14ac:dyDescent="0.3">
      <c r="B481" s="26"/>
      <c r="C481" s="27"/>
      <c r="D481" s="27"/>
      <c r="G481" s="26"/>
    </row>
    <row r="482" spans="2:7" x14ac:dyDescent="0.3">
      <c r="B482" s="26"/>
      <c r="C482" s="27"/>
      <c r="D482" s="27"/>
      <c r="G482" s="26"/>
    </row>
    <row r="483" spans="2:7" x14ac:dyDescent="0.3">
      <c r="B483" s="26"/>
      <c r="C483" s="27"/>
      <c r="D483" s="27"/>
      <c r="G483" s="26"/>
    </row>
    <row r="484" spans="2:7" x14ac:dyDescent="0.3">
      <c r="B484" s="26"/>
      <c r="C484" s="27"/>
      <c r="D484" s="27"/>
      <c r="G484" s="26"/>
    </row>
    <row r="485" spans="2:7" x14ac:dyDescent="0.3">
      <c r="B485" s="26"/>
      <c r="C485" s="27"/>
      <c r="D485" s="27"/>
      <c r="G485" s="26"/>
    </row>
    <row r="486" spans="2:7" x14ac:dyDescent="0.3">
      <c r="B486" s="26"/>
      <c r="C486" s="27"/>
      <c r="D486" s="27"/>
      <c r="G486" s="26"/>
    </row>
    <row r="487" spans="2:7" x14ac:dyDescent="0.3">
      <c r="B487" s="26"/>
      <c r="C487" s="27"/>
      <c r="D487" s="27"/>
      <c r="G487" s="26"/>
    </row>
    <row r="488" spans="2:7" x14ac:dyDescent="0.3">
      <c r="B488" s="26"/>
      <c r="C488" s="27"/>
      <c r="D488" s="27"/>
      <c r="G488" s="26"/>
    </row>
    <row r="489" spans="2:7" x14ac:dyDescent="0.3">
      <c r="B489" s="26"/>
      <c r="C489" s="27"/>
      <c r="D489" s="27"/>
      <c r="G489" s="26"/>
    </row>
    <row r="490" spans="2:7" x14ac:dyDescent="0.3">
      <c r="B490" s="26"/>
      <c r="C490" s="27"/>
      <c r="D490" s="27"/>
      <c r="G490" s="26"/>
    </row>
    <row r="491" spans="2:7" x14ac:dyDescent="0.3">
      <c r="B491" s="26"/>
      <c r="C491" s="27"/>
      <c r="D491" s="27"/>
      <c r="G491" s="26"/>
    </row>
    <row r="492" spans="2:7" x14ac:dyDescent="0.3">
      <c r="B492" s="26"/>
      <c r="C492" s="27"/>
      <c r="D492" s="27"/>
      <c r="G492" s="26"/>
    </row>
    <row r="493" spans="2:7" x14ac:dyDescent="0.3">
      <c r="B493" s="26"/>
      <c r="C493" s="27"/>
      <c r="D493" s="27"/>
      <c r="G493" s="26"/>
    </row>
    <row r="494" spans="2:7" x14ac:dyDescent="0.3">
      <c r="B494" s="26"/>
      <c r="C494" s="27"/>
      <c r="D494" s="27"/>
      <c r="G494" s="26"/>
    </row>
    <row r="495" spans="2:7" x14ac:dyDescent="0.3">
      <c r="B495" s="26"/>
      <c r="C495" s="27"/>
      <c r="D495" s="27"/>
      <c r="G495" s="26"/>
    </row>
    <row r="496" spans="2:7" x14ac:dyDescent="0.3">
      <c r="B496" s="26"/>
      <c r="C496" s="27"/>
      <c r="D496" s="27"/>
      <c r="G496" s="26"/>
    </row>
    <row r="497" spans="2:7" x14ac:dyDescent="0.3">
      <c r="B497" s="26"/>
      <c r="C497" s="27"/>
      <c r="D497" s="27"/>
      <c r="G497" s="26"/>
    </row>
    <row r="498" spans="2:7" x14ac:dyDescent="0.3">
      <c r="B498" s="26"/>
      <c r="C498" s="27"/>
      <c r="D498" s="27"/>
      <c r="G498" s="26"/>
    </row>
    <row r="499" spans="2:7" x14ac:dyDescent="0.3">
      <c r="B499" s="26"/>
      <c r="C499" s="27"/>
      <c r="D499" s="27"/>
      <c r="G499" s="26"/>
    </row>
    <row r="500" spans="2:7" x14ac:dyDescent="0.3">
      <c r="B500" s="26"/>
      <c r="C500" s="27"/>
      <c r="D500" s="27"/>
      <c r="G500" s="26"/>
    </row>
    <row r="501" spans="2:7" x14ac:dyDescent="0.3">
      <c r="B501" s="26"/>
      <c r="C501" s="27"/>
      <c r="D501" s="27"/>
      <c r="G501" s="26"/>
    </row>
    <row r="502" spans="2:7" x14ac:dyDescent="0.3">
      <c r="B502" s="26"/>
      <c r="C502" s="27"/>
      <c r="D502" s="27"/>
      <c r="G502" s="26"/>
    </row>
    <row r="503" spans="2:7" x14ac:dyDescent="0.3">
      <c r="B503" s="26"/>
      <c r="C503" s="27"/>
      <c r="D503" s="27"/>
      <c r="G503" s="26"/>
    </row>
    <row r="504" spans="2:7" x14ac:dyDescent="0.3">
      <c r="B504" s="26"/>
      <c r="C504" s="27"/>
      <c r="D504" s="27"/>
      <c r="G504" s="26"/>
    </row>
    <row r="505" spans="2:7" x14ac:dyDescent="0.3">
      <c r="B505" s="26"/>
      <c r="C505" s="27"/>
      <c r="D505" s="27"/>
      <c r="G505" s="26"/>
    </row>
    <row r="506" spans="2:7" x14ac:dyDescent="0.3">
      <c r="B506" s="26"/>
      <c r="C506" s="27"/>
      <c r="D506" s="27"/>
      <c r="G506" s="26"/>
    </row>
    <row r="507" spans="2:7" x14ac:dyDescent="0.3">
      <c r="B507" s="26"/>
      <c r="C507" s="27"/>
      <c r="D507" s="27"/>
      <c r="G507" s="26"/>
    </row>
    <row r="508" spans="2:7" x14ac:dyDescent="0.3">
      <c r="B508" s="26"/>
      <c r="C508" s="27"/>
      <c r="D508" s="27"/>
      <c r="G508" s="26"/>
    </row>
    <row r="509" spans="2:7" x14ac:dyDescent="0.3">
      <c r="B509" s="26"/>
      <c r="C509" s="27"/>
      <c r="D509" s="27"/>
      <c r="G509" s="26"/>
    </row>
    <row r="510" spans="2:7" x14ac:dyDescent="0.3">
      <c r="B510" s="26"/>
      <c r="C510" s="27"/>
      <c r="D510" s="27"/>
      <c r="G510" s="26"/>
    </row>
    <row r="511" spans="2:7" x14ac:dyDescent="0.3">
      <c r="B511" s="26"/>
      <c r="C511" s="27"/>
      <c r="D511" s="27"/>
      <c r="G511" s="26"/>
    </row>
    <row r="512" spans="2:7" x14ac:dyDescent="0.3">
      <c r="B512" s="26"/>
      <c r="C512" s="27"/>
      <c r="D512" s="27"/>
      <c r="G512" s="26"/>
    </row>
    <row r="513" spans="2:7" x14ac:dyDescent="0.3">
      <c r="B513" s="26"/>
      <c r="C513" s="27"/>
      <c r="D513" s="27"/>
      <c r="G513" s="26"/>
    </row>
    <row r="514" spans="2:7" x14ac:dyDescent="0.3">
      <c r="B514" s="26"/>
      <c r="C514" s="27"/>
      <c r="D514" s="27"/>
      <c r="G514" s="26"/>
    </row>
    <row r="515" spans="2:7" x14ac:dyDescent="0.3">
      <c r="B515" s="26"/>
      <c r="C515" s="27"/>
      <c r="D515" s="27"/>
      <c r="G515" s="26"/>
    </row>
    <row r="516" spans="2:7" x14ac:dyDescent="0.3">
      <c r="B516" s="26"/>
      <c r="C516" s="27"/>
      <c r="D516" s="27"/>
      <c r="G516" s="26"/>
    </row>
    <row r="517" spans="2:7" x14ac:dyDescent="0.3">
      <c r="B517" s="26"/>
      <c r="C517" s="27"/>
      <c r="D517" s="27"/>
      <c r="G517" s="26"/>
    </row>
    <row r="518" spans="2:7" x14ac:dyDescent="0.3">
      <c r="B518" s="26"/>
      <c r="C518" s="27"/>
      <c r="D518" s="27"/>
      <c r="G518" s="26"/>
    </row>
    <row r="519" spans="2:7" x14ac:dyDescent="0.3">
      <c r="B519" s="26"/>
      <c r="C519" s="27"/>
      <c r="D519" s="27"/>
      <c r="G519" s="26"/>
    </row>
    <row r="520" spans="2:7" x14ac:dyDescent="0.3">
      <c r="B520" s="26"/>
      <c r="C520" s="27"/>
      <c r="D520" s="27"/>
      <c r="G520" s="26"/>
    </row>
    <row r="521" spans="2:7" x14ac:dyDescent="0.3">
      <c r="B521" s="26"/>
      <c r="C521" s="27"/>
      <c r="D521" s="27"/>
      <c r="G521" s="26"/>
    </row>
    <row r="522" spans="2:7" x14ac:dyDescent="0.3">
      <c r="B522" s="26"/>
      <c r="C522" s="27"/>
      <c r="D522" s="27"/>
      <c r="G522" s="26"/>
    </row>
    <row r="523" spans="2:7" x14ac:dyDescent="0.3">
      <c r="B523" s="26"/>
      <c r="C523" s="27"/>
      <c r="D523" s="27"/>
      <c r="G523" s="26"/>
    </row>
    <row r="524" spans="2:7" x14ac:dyDescent="0.3">
      <c r="B524" s="26"/>
      <c r="C524" s="27"/>
      <c r="D524" s="27"/>
      <c r="G524" s="26"/>
    </row>
    <row r="525" spans="2:7" x14ac:dyDescent="0.3">
      <c r="B525" s="26"/>
      <c r="C525" s="27"/>
      <c r="D525" s="27"/>
      <c r="G525" s="26"/>
    </row>
    <row r="526" spans="2:7" x14ac:dyDescent="0.3">
      <c r="B526" s="26"/>
      <c r="C526" s="27"/>
      <c r="D526" s="27"/>
      <c r="G526" s="26"/>
    </row>
    <row r="527" spans="2:7" x14ac:dyDescent="0.3">
      <c r="B527" s="26"/>
      <c r="C527" s="27"/>
      <c r="D527" s="27"/>
      <c r="G527" s="26"/>
    </row>
    <row r="528" spans="2:7" x14ac:dyDescent="0.3">
      <c r="B528" s="26"/>
      <c r="C528" s="27"/>
      <c r="D528" s="27"/>
      <c r="G528" s="26"/>
    </row>
    <row r="529" spans="2:7" x14ac:dyDescent="0.3">
      <c r="B529" s="26"/>
      <c r="C529" s="27"/>
      <c r="D529" s="27"/>
      <c r="G529" s="26"/>
    </row>
    <row r="530" spans="2:7" x14ac:dyDescent="0.3">
      <c r="B530" s="26"/>
      <c r="C530" s="27"/>
      <c r="D530" s="27"/>
      <c r="G530" s="26"/>
    </row>
    <row r="531" spans="2:7" x14ac:dyDescent="0.3">
      <c r="B531" s="26"/>
      <c r="C531" s="27"/>
      <c r="D531" s="27"/>
      <c r="G531" s="26"/>
    </row>
    <row r="532" spans="2:7" x14ac:dyDescent="0.3">
      <c r="B532" s="26"/>
      <c r="C532" s="27"/>
      <c r="D532" s="27"/>
      <c r="G532" s="26"/>
    </row>
    <row r="533" spans="2:7" x14ac:dyDescent="0.3">
      <c r="B533" s="26"/>
      <c r="C533" s="27"/>
      <c r="D533" s="27"/>
      <c r="G533" s="26"/>
    </row>
    <row r="534" spans="2:7" x14ac:dyDescent="0.3">
      <c r="B534" s="26"/>
      <c r="C534" s="27"/>
      <c r="D534" s="27"/>
      <c r="G534" s="26"/>
    </row>
    <row r="535" spans="2:7" x14ac:dyDescent="0.3">
      <c r="B535" s="26"/>
      <c r="C535" s="27"/>
      <c r="D535" s="27"/>
      <c r="G535" s="26"/>
    </row>
    <row r="536" spans="2:7" x14ac:dyDescent="0.3">
      <c r="B536" s="26"/>
      <c r="C536" s="27"/>
      <c r="D536" s="27"/>
      <c r="G536" s="26"/>
    </row>
    <row r="537" spans="2:7" x14ac:dyDescent="0.3">
      <c r="B537" s="26"/>
      <c r="C537" s="27"/>
      <c r="D537" s="27"/>
      <c r="G537" s="26"/>
    </row>
    <row r="538" spans="2:7" x14ac:dyDescent="0.3">
      <c r="B538" s="26"/>
      <c r="C538" s="27"/>
      <c r="D538" s="27"/>
      <c r="G538" s="26"/>
    </row>
    <row r="539" spans="2:7" x14ac:dyDescent="0.3">
      <c r="B539" s="26"/>
      <c r="C539" s="27"/>
      <c r="D539" s="27"/>
      <c r="G539" s="26"/>
    </row>
    <row r="540" spans="2:7" x14ac:dyDescent="0.3">
      <c r="B540" s="26"/>
      <c r="C540" s="27"/>
      <c r="D540" s="27"/>
      <c r="G540" s="26"/>
    </row>
    <row r="541" spans="2:7" x14ac:dyDescent="0.3">
      <c r="B541" s="26"/>
      <c r="C541" s="27"/>
      <c r="D541" s="27"/>
      <c r="G541" s="26"/>
    </row>
    <row r="542" spans="2:7" x14ac:dyDescent="0.3">
      <c r="B542" s="26"/>
      <c r="C542" s="27"/>
      <c r="D542" s="27"/>
      <c r="G542" s="26"/>
    </row>
    <row r="543" spans="2:7" x14ac:dyDescent="0.3">
      <c r="B543" s="26"/>
      <c r="C543" s="27"/>
      <c r="D543" s="27"/>
      <c r="G543" s="26"/>
    </row>
    <row r="544" spans="2:7" x14ac:dyDescent="0.3">
      <c r="B544" s="26"/>
      <c r="C544" s="27"/>
      <c r="D544" s="27"/>
      <c r="G544" s="26"/>
    </row>
    <row r="545" spans="2:7" x14ac:dyDescent="0.3">
      <c r="B545" s="26"/>
      <c r="C545" s="27"/>
      <c r="D545" s="27"/>
      <c r="G545" s="26"/>
    </row>
    <row r="546" spans="2:7" x14ac:dyDescent="0.3">
      <c r="B546" s="26"/>
      <c r="C546" s="27"/>
      <c r="D546" s="27"/>
      <c r="G546" s="26"/>
    </row>
    <row r="547" spans="2:7" x14ac:dyDescent="0.3">
      <c r="B547" s="26"/>
      <c r="C547" s="27"/>
      <c r="D547" s="27"/>
      <c r="G547" s="26"/>
    </row>
    <row r="548" spans="2:7" x14ac:dyDescent="0.3">
      <c r="B548" s="26"/>
      <c r="C548" s="27"/>
      <c r="D548" s="27"/>
      <c r="G548" s="26"/>
    </row>
    <row r="549" spans="2:7" x14ac:dyDescent="0.3">
      <c r="B549" s="26"/>
      <c r="C549" s="27"/>
      <c r="D549" s="27"/>
      <c r="G549" s="26"/>
    </row>
    <row r="550" spans="2:7" x14ac:dyDescent="0.3">
      <c r="B550" s="26"/>
      <c r="C550" s="27"/>
      <c r="D550" s="27"/>
      <c r="G550" s="26"/>
    </row>
    <row r="551" spans="2:7" x14ac:dyDescent="0.3">
      <c r="B551" s="26"/>
      <c r="C551" s="27"/>
      <c r="D551" s="27"/>
      <c r="G551" s="26"/>
    </row>
    <row r="552" spans="2:7" x14ac:dyDescent="0.3">
      <c r="B552" s="26"/>
      <c r="C552" s="27"/>
      <c r="D552" s="27"/>
      <c r="G552" s="26"/>
    </row>
    <row r="553" spans="2:7" x14ac:dyDescent="0.3">
      <c r="B553" s="26"/>
      <c r="C553" s="27"/>
      <c r="D553" s="27"/>
      <c r="G553" s="26"/>
    </row>
    <row r="554" spans="2:7" x14ac:dyDescent="0.3">
      <c r="B554" s="26"/>
      <c r="C554" s="27"/>
      <c r="D554" s="27"/>
      <c r="G554" s="26"/>
    </row>
    <row r="555" spans="2:7" x14ac:dyDescent="0.3">
      <c r="B555" s="26"/>
      <c r="C555" s="27"/>
      <c r="D555" s="27"/>
      <c r="G555" s="26"/>
    </row>
    <row r="556" spans="2:7" x14ac:dyDescent="0.3">
      <c r="B556" s="26"/>
      <c r="C556" s="27"/>
      <c r="D556" s="27"/>
      <c r="G556" s="26"/>
    </row>
    <row r="557" spans="2:7" x14ac:dyDescent="0.3">
      <c r="B557" s="26"/>
      <c r="C557" s="27"/>
      <c r="D557" s="27"/>
      <c r="G557" s="26"/>
    </row>
    <row r="558" spans="2:7" x14ac:dyDescent="0.3">
      <c r="B558" s="26"/>
      <c r="C558" s="27"/>
      <c r="D558" s="27"/>
      <c r="G558" s="26"/>
    </row>
    <row r="559" spans="2:7" x14ac:dyDescent="0.3">
      <c r="B559" s="26"/>
      <c r="C559" s="27"/>
      <c r="D559" s="27"/>
      <c r="G559" s="26"/>
    </row>
    <row r="560" spans="2:7" x14ac:dyDescent="0.3">
      <c r="B560" s="26"/>
      <c r="C560" s="27"/>
      <c r="D560" s="27"/>
      <c r="G560" s="26"/>
    </row>
    <row r="561" spans="2:7" x14ac:dyDescent="0.3">
      <c r="B561" s="26"/>
      <c r="C561" s="27"/>
      <c r="D561" s="27"/>
      <c r="G561" s="26"/>
    </row>
    <row r="562" spans="2:7" x14ac:dyDescent="0.3">
      <c r="B562" s="26"/>
      <c r="C562" s="27"/>
      <c r="D562" s="27"/>
      <c r="G562" s="26"/>
    </row>
    <row r="563" spans="2:7" x14ac:dyDescent="0.3">
      <c r="B563" s="26"/>
      <c r="C563" s="27"/>
      <c r="D563" s="27"/>
      <c r="G563" s="26"/>
    </row>
    <row r="564" spans="2:7" x14ac:dyDescent="0.3">
      <c r="B564" s="26"/>
      <c r="C564" s="27"/>
      <c r="D564" s="27"/>
      <c r="G564" s="26"/>
    </row>
    <row r="565" spans="2:7" x14ac:dyDescent="0.3">
      <c r="B565" s="26"/>
      <c r="C565" s="27"/>
      <c r="D565" s="27"/>
      <c r="G565" s="26"/>
    </row>
    <row r="566" spans="2:7" x14ac:dyDescent="0.3">
      <c r="B566" s="26"/>
      <c r="C566" s="27"/>
      <c r="D566" s="27"/>
      <c r="G566" s="26"/>
    </row>
    <row r="567" spans="2:7" x14ac:dyDescent="0.3">
      <c r="B567" s="26"/>
      <c r="C567" s="27"/>
      <c r="D567" s="27"/>
      <c r="G567" s="26"/>
    </row>
    <row r="568" spans="2:7" x14ac:dyDescent="0.3">
      <c r="B568" s="26"/>
      <c r="C568" s="27"/>
      <c r="D568" s="27"/>
      <c r="G568" s="26"/>
    </row>
    <row r="569" spans="2:7" x14ac:dyDescent="0.3">
      <c r="B569" s="26"/>
      <c r="C569" s="27"/>
      <c r="D569" s="27"/>
      <c r="G569" s="26"/>
    </row>
    <row r="570" spans="2:7" x14ac:dyDescent="0.3">
      <c r="B570" s="26"/>
      <c r="C570" s="27"/>
      <c r="D570" s="27"/>
      <c r="G570" s="26"/>
    </row>
    <row r="571" spans="2:7" x14ac:dyDescent="0.3">
      <c r="B571" s="26"/>
      <c r="C571" s="27"/>
      <c r="D571" s="27"/>
      <c r="G571" s="26"/>
    </row>
    <row r="572" spans="2:7" x14ac:dyDescent="0.3">
      <c r="B572" s="26"/>
      <c r="C572" s="27"/>
      <c r="D572" s="27"/>
      <c r="G572" s="26"/>
    </row>
    <row r="573" spans="2:7" x14ac:dyDescent="0.3">
      <c r="B573" s="26"/>
      <c r="C573" s="27"/>
      <c r="D573" s="27"/>
      <c r="G573" s="26"/>
    </row>
    <row r="574" spans="2:7" x14ac:dyDescent="0.3">
      <c r="B574" s="26"/>
      <c r="C574" s="27"/>
      <c r="D574" s="27"/>
      <c r="G574" s="26"/>
    </row>
    <row r="575" spans="2:7" x14ac:dyDescent="0.3">
      <c r="B575" s="26"/>
      <c r="C575" s="27"/>
      <c r="D575" s="27"/>
      <c r="G575" s="26"/>
    </row>
    <row r="576" spans="2:7" x14ac:dyDescent="0.3">
      <c r="B576" s="26"/>
      <c r="C576" s="27"/>
      <c r="D576" s="27"/>
      <c r="G576" s="26"/>
    </row>
    <row r="577" spans="2:7" x14ac:dyDescent="0.3">
      <c r="B577" s="26"/>
      <c r="C577" s="27"/>
      <c r="D577" s="27"/>
      <c r="G577" s="26"/>
    </row>
    <row r="578" spans="2:7" x14ac:dyDescent="0.3">
      <c r="B578" s="26"/>
      <c r="C578" s="27"/>
      <c r="D578" s="27"/>
      <c r="G578" s="26"/>
    </row>
    <row r="579" spans="2:7" x14ac:dyDescent="0.3">
      <c r="B579" s="26"/>
      <c r="C579" s="27"/>
      <c r="D579" s="27"/>
      <c r="G579" s="26"/>
    </row>
    <row r="580" spans="2:7" x14ac:dyDescent="0.3">
      <c r="B580" s="26"/>
      <c r="C580" s="27"/>
      <c r="D580" s="27"/>
      <c r="G580" s="26"/>
    </row>
    <row r="581" spans="2:7" x14ac:dyDescent="0.3">
      <c r="B581" s="26"/>
      <c r="C581" s="27"/>
      <c r="D581" s="27"/>
      <c r="G581" s="26"/>
    </row>
    <row r="582" spans="2:7" x14ac:dyDescent="0.3">
      <c r="B582" s="26"/>
      <c r="C582" s="27"/>
      <c r="D582" s="27"/>
      <c r="G582" s="26"/>
    </row>
    <row r="583" spans="2:7" x14ac:dyDescent="0.3">
      <c r="B583" s="26"/>
      <c r="C583" s="27"/>
      <c r="D583" s="27"/>
      <c r="G583" s="26"/>
    </row>
    <row r="584" spans="2:7" x14ac:dyDescent="0.3">
      <c r="B584" s="26"/>
      <c r="C584" s="27"/>
      <c r="D584" s="27"/>
      <c r="G584" s="26"/>
    </row>
    <row r="585" spans="2:7" x14ac:dyDescent="0.3">
      <c r="B585" s="26"/>
      <c r="C585" s="27"/>
      <c r="D585" s="27"/>
      <c r="G585" s="26"/>
    </row>
    <row r="586" spans="2:7" x14ac:dyDescent="0.3">
      <c r="B586" s="26"/>
      <c r="C586" s="27"/>
      <c r="D586" s="27"/>
      <c r="G586" s="26"/>
    </row>
    <row r="587" spans="2:7" x14ac:dyDescent="0.3">
      <c r="B587" s="26"/>
      <c r="C587" s="27"/>
      <c r="D587" s="27"/>
      <c r="G587" s="26"/>
    </row>
    <row r="588" spans="2:7" x14ac:dyDescent="0.3">
      <c r="B588" s="26"/>
      <c r="C588" s="27"/>
      <c r="D588" s="27"/>
      <c r="G588" s="26"/>
    </row>
    <row r="589" spans="2:7" x14ac:dyDescent="0.3">
      <c r="B589" s="26"/>
      <c r="C589" s="27"/>
      <c r="D589" s="27"/>
      <c r="G589" s="26"/>
    </row>
    <row r="590" spans="2:7" x14ac:dyDescent="0.3">
      <c r="B590" s="26"/>
      <c r="C590" s="27"/>
      <c r="D590" s="27"/>
      <c r="G590" s="26"/>
    </row>
    <row r="591" spans="2:7" x14ac:dyDescent="0.3">
      <c r="B591" s="26"/>
      <c r="C591" s="27"/>
      <c r="D591" s="27"/>
      <c r="G591" s="26"/>
    </row>
    <row r="592" spans="2:7" x14ac:dyDescent="0.3">
      <c r="B592" s="26"/>
      <c r="C592" s="27"/>
      <c r="D592" s="27"/>
      <c r="G592" s="26"/>
    </row>
    <row r="593" spans="2:7" x14ac:dyDescent="0.3">
      <c r="B593" s="26"/>
      <c r="C593" s="27"/>
      <c r="D593" s="27"/>
      <c r="G593" s="26"/>
    </row>
    <row r="594" spans="2:7" x14ac:dyDescent="0.3">
      <c r="B594" s="26"/>
      <c r="C594" s="27"/>
      <c r="D594" s="27"/>
      <c r="G594" s="26"/>
    </row>
    <row r="595" spans="2:7" x14ac:dyDescent="0.3">
      <c r="B595" s="26"/>
      <c r="C595" s="27"/>
      <c r="D595" s="27"/>
      <c r="G595" s="26"/>
    </row>
    <row r="596" spans="2:7" x14ac:dyDescent="0.3">
      <c r="B596" s="26"/>
      <c r="C596" s="27"/>
      <c r="D596" s="27"/>
      <c r="G596" s="26"/>
    </row>
    <row r="597" spans="2:7" x14ac:dyDescent="0.3">
      <c r="B597" s="26"/>
      <c r="C597" s="27"/>
      <c r="D597" s="27"/>
      <c r="G597" s="26"/>
    </row>
    <row r="598" spans="2:7" x14ac:dyDescent="0.3">
      <c r="B598" s="26"/>
      <c r="C598" s="27"/>
      <c r="D598" s="27"/>
      <c r="G598" s="26"/>
    </row>
    <row r="599" spans="2:7" x14ac:dyDescent="0.3">
      <c r="B599" s="26"/>
      <c r="C599" s="27"/>
      <c r="D599" s="27"/>
      <c r="G599" s="26"/>
    </row>
    <row r="600" spans="2:7" x14ac:dyDescent="0.3">
      <c r="B600" s="26"/>
      <c r="C600" s="27"/>
      <c r="D600" s="27"/>
      <c r="G600" s="26"/>
    </row>
    <row r="601" spans="2:7" x14ac:dyDescent="0.3">
      <c r="B601" s="26"/>
      <c r="C601" s="27"/>
      <c r="D601" s="27"/>
      <c r="G601" s="26"/>
    </row>
    <row r="602" spans="2:7" x14ac:dyDescent="0.3">
      <c r="B602" s="26"/>
      <c r="C602" s="27"/>
      <c r="D602" s="27"/>
      <c r="G602" s="26"/>
    </row>
    <row r="603" spans="2:7" x14ac:dyDescent="0.3">
      <c r="B603" s="26"/>
      <c r="C603" s="27"/>
      <c r="D603" s="27"/>
      <c r="G603" s="26"/>
    </row>
    <row r="604" spans="2:7" x14ac:dyDescent="0.3">
      <c r="B604" s="26"/>
      <c r="C604" s="27"/>
      <c r="D604" s="27"/>
      <c r="G604" s="26"/>
    </row>
    <row r="605" spans="2:7" x14ac:dyDescent="0.3">
      <c r="B605" s="26"/>
      <c r="C605" s="27"/>
      <c r="D605" s="27"/>
      <c r="G605" s="26"/>
    </row>
    <row r="606" spans="2:7" x14ac:dyDescent="0.3">
      <c r="B606" s="26"/>
      <c r="C606" s="27"/>
      <c r="D606" s="27"/>
      <c r="G606" s="26"/>
    </row>
    <row r="607" spans="2:7" x14ac:dyDescent="0.3">
      <c r="B607" s="26"/>
      <c r="C607" s="27"/>
      <c r="D607" s="27"/>
      <c r="G607" s="26"/>
    </row>
    <row r="608" spans="2:7" x14ac:dyDescent="0.3">
      <c r="B608" s="26"/>
      <c r="C608" s="27"/>
      <c r="D608" s="27"/>
      <c r="G608" s="26"/>
    </row>
    <row r="609" spans="2:7" x14ac:dyDescent="0.3">
      <c r="B609" s="26"/>
      <c r="C609" s="27"/>
      <c r="D609" s="27"/>
      <c r="G609" s="26"/>
    </row>
    <row r="610" spans="2:7" x14ac:dyDescent="0.3">
      <c r="B610" s="26"/>
      <c r="C610" s="27"/>
      <c r="D610" s="27"/>
      <c r="G610" s="26"/>
    </row>
    <row r="611" spans="2:7" x14ac:dyDescent="0.3">
      <c r="B611" s="26"/>
      <c r="C611" s="27"/>
      <c r="D611" s="27"/>
      <c r="G611" s="26"/>
    </row>
    <row r="612" spans="2:7" x14ac:dyDescent="0.3">
      <c r="B612" s="26"/>
      <c r="C612" s="27"/>
      <c r="D612" s="27"/>
      <c r="G612" s="26"/>
    </row>
    <row r="613" spans="2:7" x14ac:dyDescent="0.3">
      <c r="B613" s="26"/>
      <c r="C613" s="27"/>
      <c r="D613" s="27"/>
      <c r="G613" s="26"/>
    </row>
    <row r="614" spans="2:7" x14ac:dyDescent="0.3">
      <c r="B614" s="26"/>
      <c r="C614" s="27"/>
      <c r="D614" s="27"/>
      <c r="G614" s="26"/>
    </row>
    <row r="615" spans="2:7" x14ac:dyDescent="0.3">
      <c r="B615" s="26"/>
      <c r="C615" s="27"/>
      <c r="D615" s="27"/>
      <c r="G615" s="26"/>
    </row>
    <row r="616" spans="2:7" x14ac:dyDescent="0.3">
      <c r="B616" s="26"/>
      <c r="C616" s="27"/>
      <c r="D616" s="27"/>
      <c r="G616" s="26"/>
    </row>
    <row r="617" spans="2:7" x14ac:dyDescent="0.3">
      <c r="B617" s="26"/>
      <c r="C617" s="27"/>
      <c r="D617" s="27"/>
      <c r="G617" s="26"/>
    </row>
    <row r="618" spans="2:7" x14ac:dyDescent="0.3">
      <c r="B618" s="26"/>
      <c r="C618" s="27"/>
      <c r="D618" s="27"/>
      <c r="G618" s="26"/>
    </row>
    <row r="619" spans="2:7" x14ac:dyDescent="0.3">
      <c r="B619" s="26"/>
      <c r="C619" s="27"/>
      <c r="D619" s="27"/>
      <c r="G619" s="26"/>
    </row>
    <row r="620" spans="2:7" x14ac:dyDescent="0.3">
      <c r="B620" s="26"/>
      <c r="C620" s="27"/>
      <c r="D620" s="27"/>
      <c r="G620" s="26"/>
    </row>
    <row r="621" spans="2:7" x14ac:dyDescent="0.3">
      <c r="B621" s="26"/>
      <c r="C621" s="27"/>
      <c r="D621" s="27"/>
      <c r="G621" s="26"/>
    </row>
    <row r="622" spans="2:7" x14ac:dyDescent="0.3">
      <c r="B622" s="26"/>
      <c r="C622" s="27"/>
      <c r="D622" s="27"/>
      <c r="G622" s="26"/>
    </row>
    <row r="623" spans="2:7" x14ac:dyDescent="0.3">
      <c r="B623" s="26"/>
      <c r="C623" s="27"/>
      <c r="D623" s="27"/>
      <c r="G623" s="26"/>
    </row>
    <row r="624" spans="2:7" x14ac:dyDescent="0.3">
      <c r="B624" s="26"/>
      <c r="C624" s="27"/>
      <c r="D624" s="27"/>
      <c r="G624" s="26"/>
    </row>
    <row r="625" spans="2:7" x14ac:dyDescent="0.3">
      <c r="B625" s="26"/>
      <c r="C625" s="27"/>
      <c r="D625" s="27"/>
      <c r="G625" s="26"/>
    </row>
    <row r="626" spans="2:7" x14ac:dyDescent="0.3">
      <c r="B626" s="26"/>
      <c r="C626" s="27"/>
      <c r="D626" s="27"/>
      <c r="G626" s="26"/>
    </row>
    <row r="627" spans="2:7" x14ac:dyDescent="0.3">
      <c r="B627" s="26"/>
      <c r="C627" s="27"/>
      <c r="D627" s="27"/>
      <c r="G627" s="26"/>
    </row>
    <row r="628" spans="2:7" x14ac:dyDescent="0.3">
      <c r="B628" s="26"/>
      <c r="C628" s="27"/>
      <c r="D628" s="27"/>
      <c r="G628" s="26"/>
    </row>
    <row r="629" spans="2:7" x14ac:dyDescent="0.3">
      <c r="B629" s="26"/>
      <c r="C629" s="27"/>
      <c r="D629" s="27"/>
      <c r="G629" s="26"/>
    </row>
    <row r="630" spans="2:7" x14ac:dyDescent="0.3">
      <c r="B630" s="26"/>
      <c r="C630" s="27"/>
      <c r="D630" s="27"/>
      <c r="G630" s="26"/>
    </row>
    <row r="631" spans="2:7" x14ac:dyDescent="0.3">
      <c r="B631" s="26"/>
      <c r="C631" s="27"/>
      <c r="D631" s="27"/>
      <c r="G631" s="26"/>
    </row>
    <row r="632" spans="2:7" x14ac:dyDescent="0.3">
      <c r="B632" s="26"/>
      <c r="C632" s="27"/>
      <c r="D632" s="27"/>
      <c r="G632" s="26"/>
    </row>
    <row r="633" spans="2:7" x14ac:dyDescent="0.3">
      <c r="B633" s="26"/>
      <c r="C633" s="27"/>
      <c r="D633" s="27"/>
      <c r="G633" s="26"/>
    </row>
    <row r="634" spans="2:7" x14ac:dyDescent="0.3">
      <c r="B634" s="26"/>
      <c r="C634" s="27"/>
      <c r="D634" s="27"/>
      <c r="G634" s="26"/>
    </row>
    <row r="635" spans="2:7" x14ac:dyDescent="0.3">
      <c r="B635" s="26"/>
      <c r="C635" s="27"/>
      <c r="D635" s="27"/>
      <c r="G635" s="26"/>
    </row>
    <row r="636" spans="2:7" x14ac:dyDescent="0.3">
      <c r="B636" s="26"/>
      <c r="C636" s="27"/>
      <c r="D636" s="27"/>
      <c r="G636" s="26"/>
    </row>
    <row r="637" spans="2:7" x14ac:dyDescent="0.3">
      <c r="B637" s="26"/>
      <c r="C637" s="27"/>
      <c r="D637" s="27"/>
      <c r="G637" s="26"/>
    </row>
    <row r="638" spans="2:7" x14ac:dyDescent="0.3">
      <c r="B638" s="26"/>
      <c r="C638" s="27"/>
      <c r="D638" s="27"/>
      <c r="G638" s="26"/>
    </row>
    <row r="639" spans="2:7" x14ac:dyDescent="0.3">
      <c r="B639" s="26"/>
      <c r="C639" s="27"/>
      <c r="D639" s="27"/>
      <c r="G639" s="26"/>
    </row>
    <row r="640" spans="2:7" x14ac:dyDescent="0.3">
      <c r="B640" s="26"/>
      <c r="C640" s="27"/>
      <c r="D640" s="27"/>
      <c r="G640" s="26"/>
    </row>
    <row r="641" spans="2:7" x14ac:dyDescent="0.3">
      <c r="B641" s="26"/>
      <c r="C641" s="27"/>
      <c r="D641" s="27"/>
      <c r="G641" s="26"/>
    </row>
    <row r="642" spans="2:7" x14ac:dyDescent="0.3">
      <c r="B642" s="26"/>
      <c r="C642" s="27"/>
      <c r="D642" s="27"/>
      <c r="G642" s="26"/>
    </row>
    <row r="643" spans="2:7" x14ac:dyDescent="0.3">
      <c r="B643" s="26"/>
      <c r="C643" s="27"/>
      <c r="D643" s="27"/>
      <c r="G643" s="26"/>
    </row>
    <row r="644" spans="2:7" x14ac:dyDescent="0.3">
      <c r="B644" s="26"/>
      <c r="C644" s="27"/>
      <c r="D644" s="27"/>
      <c r="G644" s="26"/>
    </row>
    <row r="645" spans="2:7" x14ac:dyDescent="0.3">
      <c r="B645" s="26"/>
      <c r="C645" s="27"/>
      <c r="D645" s="27"/>
      <c r="G645" s="26"/>
    </row>
    <row r="646" spans="2:7" x14ac:dyDescent="0.3">
      <c r="B646" s="26"/>
      <c r="C646" s="27"/>
      <c r="D646" s="27"/>
      <c r="G646" s="26"/>
    </row>
    <row r="647" spans="2:7" x14ac:dyDescent="0.3">
      <c r="B647" s="26"/>
      <c r="C647" s="27"/>
      <c r="D647" s="27"/>
      <c r="G647" s="26"/>
    </row>
    <row r="648" spans="2:7" x14ac:dyDescent="0.3">
      <c r="B648" s="26"/>
      <c r="C648" s="27"/>
      <c r="D648" s="27"/>
      <c r="G648" s="26"/>
    </row>
    <row r="649" spans="2:7" x14ac:dyDescent="0.3">
      <c r="B649" s="26"/>
      <c r="C649" s="27"/>
      <c r="D649" s="27"/>
      <c r="G649" s="26"/>
    </row>
    <row r="650" spans="2:7" x14ac:dyDescent="0.3">
      <c r="B650" s="26"/>
      <c r="C650" s="27"/>
      <c r="D650" s="27"/>
      <c r="G650" s="26"/>
    </row>
    <row r="651" spans="2:7" x14ac:dyDescent="0.3">
      <c r="B651" s="26"/>
      <c r="C651" s="27"/>
      <c r="D651" s="27"/>
      <c r="G651" s="26"/>
    </row>
    <row r="652" spans="2:7" x14ac:dyDescent="0.3">
      <c r="B652" s="26"/>
      <c r="C652" s="27"/>
      <c r="D652" s="27"/>
      <c r="G652" s="26"/>
    </row>
    <row r="653" spans="2:7" x14ac:dyDescent="0.3">
      <c r="B653" s="26"/>
      <c r="C653" s="27"/>
      <c r="D653" s="27"/>
      <c r="G653" s="26"/>
    </row>
    <row r="654" spans="2:7" x14ac:dyDescent="0.3">
      <c r="B654" s="26"/>
      <c r="C654" s="27"/>
      <c r="D654" s="27"/>
      <c r="G654" s="26"/>
    </row>
    <row r="655" spans="2:7" x14ac:dyDescent="0.3">
      <c r="B655" s="26"/>
      <c r="C655" s="27"/>
      <c r="D655" s="27"/>
      <c r="G655" s="26"/>
    </row>
    <row r="656" spans="2:7" x14ac:dyDescent="0.3">
      <c r="B656" s="26"/>
      <c r="C656" s="27"/>
      <c r="D656" s="27"/>
      <c r="G656" s="26"/>
    </row>
    <row r="657" spans="2:7" x14ac:dyDescent="0.3">
      <c r="B657" s="26"/>
      <c r="C657" s="27"/>
      <c r="D657" s="27"/>
      <c r="G657" s="26"/>
    </row>
    <row r="658" spans="2:7" x14ac:dyDescent="0.3">
      <c r="B658" s="26"/>
      <c r="C658" s="27"/>
      <c r="D658" s="27"/>
      <c r="G658" s="26"/>
    </row>
    <row r="659" spans="2:7" x14ac:dyDescent="0.3">
      <c r="B659" s="26"/>
      <c r="C659" s="27"/>
      <c r="D659" s="27"/>
      <c r="G659" s="26"/>
    </row>
    <row r="660" spans="2:7" x14ac:dyDescent="0.3">
      <c r="B660" s="26"/>
      <c r="C660" s="27"/>
      <c r="D660" s="27"/>
      <c r="G660" s="26"/>
    </row>
    <row r="661" spans="2:7" x14ac:dyDescent="0.3">
      <c r="B661" s="26"/>
      <c r="C661" s="27"/>
      <c r="D661" s="27"/>
      <c r="G661" s="26"/>
    </row>
    <row r="662" spans="2:7" x14ac:dyDescent="0.3">
      <c r="B662" s="26"/>
      <c r="C662" s="27"/>
      <c r="D662" s="27"/>
      <c r="G662" s="26"/>
    </row>
    <row r="663" spans="2:7" x14ac:dyDescent="0.3">
      <c r="B663" s="26"/>
      <c r="C663" s="27"/>
      <c r="D663" s="27"/>
      <c r="G663" s="26"/>
    </row>
    <row r="664" spans="2:7" x14ac:dyDescent="0.3">
      <c r="B664" s="26"/>
      <c r="C664" s="27"/>
      <c r="D664" s="27"/>
      <c r="G664" s="26"/>
    </row>
    <row r="665" spans="2:7" x14ac:dyDescent="0.3">
      <c r="B665" s="26"/>
      <c r="C665" s="27"/>
      <c r="D665" s="27"/>
      <c r="G665" s="26"/>
    </row>
    <row r="666" spans="2:7" x14ac:dyDescent="0.3">
      <c r="B666" s="26"/>
      <c r="C666" s="27"/>
      <c r="D666" s="27"/>
      <c r="G666" s="26"/>
    </row>
    <row r="667" spans="2:7" x14ac:dyDescent="0.3">
      <c r="B667" s="26"/>
      <c r="C667" s="27"/>
      <c r="D667" s="27"/>
      <c r="G667" s="26"/>
    </row>
    <row r="668" spans="2:7" x14ac:dyDescent="0.3">
      <c r="B668" s="26"/>
      <c r="C668" s="27"/>
      <c r="D668" s="27"/>
      <c r="G668" s="26"/>
    </row>
    <row r="669" spans="2:7" x14ac:dyDescent="0.3">
      <c r="B669" s="26"/>
      <c r="C669" s="27"/>
      <c r="D669" s="27"/>
      <c r="G669" s="26"/>
    </row>
    <row r="670" spans="2:7" x14ac:dyDescent="0.3">
      <c r="B670" s="26"/>
      <c r="C670" s="27"/>
      <c r="D670" s="27"/>
      <c r="G670" s="26"/>
    </row>
    <row r="671" spans="2:7" x14ac:dyDescent="0.3">
      <c r="B671" s="26"/>
      <c r="C671" s="27"/>
      <c r="D671" s="27"/>
      <c r="G671" s="26"/>
    </row>
    <row r="672" spans="2:7" x14ac:dyDescent="0.3">
      <c r="B672" s="26"/>
      <c r="C672" s="27"/>
      <c r="D672" s="27"/>
      <c r="G672" s="26"/>
    </row>
    <row r="673" spans="2:7" x14ac:dyDescent="0.3">
      <c r="B673" s="26"/>
      <c r="C673" s="27"/>
      <c r="D673" s="27"/>
      <c r="G673" s="26"/>
    </row>
    <row r="674" spans="2:7" x14ac:dyDescent="0.3">
      <c r="B674" s="26"/>
      <c r="C674" s="27"/>
      <c r="D674" s="27"/>
      <c r="G674" s="26"/>
    </row>
    <row r="675" spans="2:7" x14ac:dyDescent="0.3">
      <c r="B675" s="26"/>
      <c r="C675" s="27"/>
      <c r="D675" s="27"/>
      <c r="G675" s="26"/>
    </row>
    <row r="676" spans="2:7" x14ac:dyDescent="0.3">
      <c r="B676" s="26"/>
      <c r="C676" s="27"/>
      <c r="D676" s="27"/>
      <c r="G676" s="26"/>
    </row>
    <row r="677" spans="2:7" x14ac:dyDescent="0.3">
      <c r="B677" s="26"/>
      <c r="C677" s="27"/>
      <c r="D677" s="27"/>
      <c r="G677" s="26"/>
    </row>
    <row r="678" spans="2:7" x14ac:dyDescent="0.3">
      <c r="B678" s="26"/>
      <c r="C678" s="27"/>
      <c r="D678" s="27"/>
      <c r="G678" s="26"/>
    </row>
    <row r="679" spans="2:7" x14ac:dyDescent="0.3">
      <c r="B679" s="26"/>
      <c r="C679" s="27"/>
      <c r="D679" s="27"/>
      <c r="G679" s="26"/>
    </row>
    <row r="680" spans="2:7" x14ac:dyDescent="0.3">
      <c r="B680" s="26"/>
      <c r="C680" s="27"/>
      <c r="D680" s="27"/>
      <c r="G680" s="26"/>
    </row>
    <row r="681" spans="2:7" x14ac:dyDescent="0.3">
      <c r="B681" s="26"/>
      <c r="C681" s="27"/>
      <c r="D681" s="27"/>
      <c r="G681" s="26"/>
    </row>
    <row r="682" spans="2:7" x14ac:dyDescent="0.3">
      <c r="B682" s="26"/>
      <c r="C682" s="27"/>
      <c r="D682" s="27"/>
      <c r="G682" s="26"/>
    </row>
    <row r="683" spans="2:7" x14ac:dyDescent="0.3">
      <c r="B683" s="26"/>
      <c r="C683" s="27"/>
      <c r="D683" s="27"/>
      <c r="G683" s="26"/>
    </row>
    <row r="684" spans="2:7" x14ac:dyDescent="0.3">
      <c r="B684" s="26"/>
      <c r="C684" s="27"/>
      <c r="D684" s="27"/>
      <c r="G684" s="26"/>
    </row>
    <row r="685" spans="2:7" x14ac:dyDescent="0.3">
      <c r="B685" s="26"/>
      <c r="C685" s="27"/>
      <c r="D685" s="27"/>
      <c r="G685" s="26"/>
    </row>
    <row r="686" spans="2:7" x14ac:dyDescent="0.3">
      <c r="B686" s="26"/>
      <c r="C686" s="27"/>
      <c r="D686" s="27"/>
      <c r="G686" s="26"/>
    </row>
    <row r="687" spans="2:7" x14ac:dyDescent="0.3">
      <c r="B687" s="26"/>
      <c r="C687" s="27"/>
      <c r="D687" s="27"/>
      <c r="G687" s="26"/>
    </row>
    <row r="688" spans="2:7" x14ac:dyDescent="0.3">
      <c r="B688" s="26"/>
      <c r="C688" s="27"/>
      <c r="D688" s="27"/>
      <c r="G688" s="26"/>
    </row>
    <row r="689" spans="2:7" x14ac:dyDescent="0.3">
      <c r="B689" s="26"/>
      <c r="C689" s="27"/>
      <c r="D689" s="27"/>
      <c r="G689" s="26"/>
    </row>
    <row r="690" spans="2:7" x14ac:dyDescent="0.3">
      <c r="B690" s="26"/>
      <c r="C690" s="27"/>
      <c r="D690" s="27"/>
      <c r="G690" s="26"/>
    </row>
    <row r="691" spans="2:7" x14ac:dyDescent="0.3">
      <c r="B691" s="26"/>
      <c r="C691" s="27"/>
      <c r="D691" s="27"/>
      <c r="G691" s="26"/>
    </row>
    <row r="692" spans="2:7" x14ac:dyDescent="0.3">
      <c r="B692" s="26"/>
      <c r="C692" s="27"/>
      <c r="D692" s="27"/>
      <c r="G692" s="26"/>
    </row>
    <row r="693" spans="2:7" x14ac:dyDescent="0.3">
      <c r="B693" s="26"/>
      <c r="C693" s="27"/>
      <c r="D693" s="27"/>
      <c r="G693" s="26"/>
    </row>
    <row r="694" spans="2:7" x14ac:dyDescent="0.3">
      <c r="B694" s="26"/>
      <c r="C694" s="27"/>
      <c r="D694" s="27"/>
      <c r="G694" s="26"/>
    </row>
    <row r="695" spans="2:7" x14ac:dyDescent="0.3">
      <c r="B695" s="26"/>
      <c r="C695" s="27"/>
      <c r="D695" s="27"/>
      <c r="G695" s="26"/>
    </row>
    <row r="696" spans="2:7" x14ac:dyDescent="0.3">
      <c r="B696" s="26"/>
      <c r="C696" s="27"/>
      <c r="D696" s="27"/>
      <c r="G696" s="26"/>
    </row>
    <row r="697" spans="2:7" x14ac:dyDescent="0.3">
      <c r="B697" s="26"/>
      <c r="C697" s="27"/>
      <c r="D697" s="27"/>
      <c r="G697" s="26"/>
    </row>
    <row r="698" spans="2:7" x14ac:dyDescent="0.3">
      <c r="B698" s="26"/>
      <c r="C698" s="27"/>
      <c r="D698" s="27"/>
      <c r="G698" s="26"/>
    </row>
    <row r="699" spans="2:7" x14ac:dyDescent="0.3">
      <c r="B699" s="26"/>
      <c r="C699" s="27"/>
      <c r="D699" s="27"/>
      <c r="G699" s="26"/>
    </row>
    <row r="700" spans="2:7" x14ac:dyDescent="0.3">
      <c r="B700" s="26"/>
      <c r="C700" s="27"/>
      <c r="D700" s="27"/>
      <c r="G700" s="26"/>
    </row>
    <row r="701" spans="2:7" x14ac:dyDescent="0.3">
      <c r="B701" s="26"/>
      <c r="C701" s="27"/>
      <c r="D701" s="27"/>
      <c r="G701" s="26"/>
    </row>
    <row r="702" spans="2:7" x14ac:dyDescent="0.3">
      <c r="B702" s="26"/>
      <c r="C702" s="27"/>
      <c r="D702" s="27"/>
      <c r="G702" s="26"/>
    </row>
    <row r="703" spans="2:7" x14ac:dyDescent="0.3">
      <c r="B703" s="26"/>
      <c r="C703" s="27"/>
      <c r="D703" s="27"/>
      <c r="G703" s="26"/>
    </row>
    <row r="704" spans="2:7" x14ac:dyDescent="0.3">
      <c r="B704" s="26"/>
      <c r="C704" s="27"/>
      <c r="D704" s="27"/>
      <c r="G704" s="26"/>
    </row>
    <row r="705" spans="2:7" x14ac:dyDescent="0.3">
      <c r="B705" s="26"/>
      <c r="C705" s="27"/>
      <c r="D705" s="27"/>
      <c r="G705" s="26"/>
    </row>
    <row r="706" spans="2:7" x14ac:dyDescent="0.3">
      <c r="B706" s="26"/>
      <c r="C706" s="27"/>
      <c r="D706" s="27"/>
      <c r="G706" s="26"/>
    </row>
    <row r="707" spans="2:7" x14ac:dyDescent="0.3">
      <c r="B707" s="26"/>
      <c r="C707" s="27"/>
      <c r="D707" s="27"/>
      <c r="G707" s="26"/>
    </row>
    <row r="708" spans="2:7" x14ac:dyDescent="0.3">
      <c r="B708" s="26"/>
      <c r="C708" s="27"/>
      <c r="D708" s="27"/>
      <c r="G708" s="26"/>
    </row>
    <row r="709" spans="2:7" x14ac:dyDescent="0.3">
      <c r="B709" s="26"/>
      <c r="C709" s="27"/>
      <c r="D709" s="27"/>
      <c r="G709" s="26"/>
    </row>
    <row r="710" spans="2:7" x14ac:dyDescent="0.3">
      <c r="B710" s="26"/>
      <c r="C710" s="27"/>
      <c r="D710" s="27"/>
      <c r="G710" s="26"/>
    </row>
    <row r="711" spans="2:7" x14ac:dyDescent="0.3">
      <c r="B711" s="26"/>
      <c r="C711" s="27"/>
      <c r="D711" s="27"/>
      <c r="G711" s="26"/>
    </row>
    <row r="712" spans="2:7" x14ac:dyDescent="0.3">
      <c r="B712" s="26"/>
      <c r="C712" s="27"/>
      <c r="D712" s="27"/>
      <c r="G712" s="26"/>
    </row>
    <row r="713" spans="2:7" x14ac:dyDescent="0.3">
      <c r="B713" s="26"/>
      <c r="C713" s="27"/>
      <c r="D713" s="27"/>
      <c r="G713" s="26"/>
    </row>
    <row r="714" spans="2:7" x14ac:dyDescent="0.3">
      <c r="B714" s="26"/>
      <c r="C714" s="27"/>
      <c r="D714" s="27"/>
      <c r="G714" s="26"/>
    </row>
    <row r="715" spans="2:7" x14ac:dyDescent="0.3">
      <c r="B715" s="26"/>
      <c r="C715" s="27"/>
      <c r="D715" s="27"/>
      <c r="G715" s="26"/>
    </row>
    <row r="716" spans="2:7" x14ac:dyDescent="0.3">
      <c r="B716" s="26"/>
      <c r="C716" s="27"/>
      <c r="D716" s="27"/>
      <c r="G716" s="26"/>
    </row>
    <row r="717" spans="2:7" x14ac:dyDescent="0.3">
      <c r="B717" s="26"/>
      <c r="C717" s="27"/>
      <c r="D717" s="27"/>
      <c r="G717" s="26"/>
    </row>
    <row r="718" spans="2:7" x14ac:dyDescent="0.3">
      <c r="B718" s="26"/>
      <c r="C718" s="27"/>
      <c r="D718" s="27"/>
      <c r="G718" s="26"/>
    </row>
    <row r="719" spans="2:7" x14ac:dyDescent="0.3">
      <c r="B719" s="26"/>
      <c r="C719" s="27"/>
      <c r="D719" s="27"/>
      <c r="G719" s="26"/>
    </row>
    <row r="720" spans="2:7" x14ac:dyDescent="0.3">
      <c r="B720" s="26"/>
      <c r="C720" s="27"/>
      <c r="D720" s="27"/>
      <c r="G720" s="26"/>
    </row>
    <row r="721" spans="2:7" x14ac:dyDescent="0.3">
      <c r="B721" s="26"/>
      <c r="C721" s="27"/>
      <c r="D721" s="27"/>
      <c r="G721" s="26"/>
    </row>
    <row r="722" spans="2:7" x14ac:dyDescent="0.3">
      <c r="B722" s="26"/>
      <c r="C722" s="27"/>
      <c r="D722" s="27"/>
      <c r="G722" s="26"/>
    </row>
    <row r="723" spans="2:7" x14ac:dyDescent="0.3">
      <c r="B723" s="26"/>
      <c r="C723" s="27"/>
      <c r="D723" s="27"/>
      <c r="G723" s="26"/>
    </row>
    <row r="724" spans="2:7" x14ac:dyDescent="0.3">
      <c r="B724" s="26"/>
      <c r="C724" s="27"/>
      <c r="D724" s="27"/>
      <c r="G724" s="26"/>
    </row>
    <row r="725" spans="2:7" x14ac:dyDescent="0.3">
      <c r="B725" s="26"/>
      <c r="C725" s="27"/>
      <c r="D725" s="27"/>
      <c r="G725" s="26"/>
    </row>
    <row r="726" spans="2:7" x14ac:dyDescent="0.3">
      <c r="B726" s="26"/>
      <c r="C726" s="27"/>
      <c r="D726" s="27"/>
      <c r="G726" s="26"/>
    </row>
    <row r="727" spans="2:7" x14ac:dyDescent="0.3">
      <c r="B727" s="26"/>
      <c r="C727" s="27"/>
      <c r="D727" s="27"/>
      <c r="G727" s="26"/>
    </row>
    <row r="728" spans="2:7" x14ac:dyDescent="0.3">
      <c r="B728" s="26"/>
      <c r="C728" s="27"/>
      <c r="D728" s="27"/>
      <c r="G728" s="26"/>
    </row>
    <row r="729" spans="2:7" x14ac:dyDescent="0.3">
      <c r="B729" s="26"/>
      <c r="C729" s="27"/>
      <c r="D729" s="27"/>
      <c r="G729" s="26"/>
    </row>
    <row r="730" spans="2:7" x14ac:dyDescent="0.3">
      <c r="B730" s="26"/>
      <c r="C730" s="27"/>
      <c r="D730" s="27"/>
      <c r="G730" s="26"/>
    </row>
    <row r="731" spans="2:7" x14ac:dyDescent="0.3">
      <c r="B731" s="26"/>
      <c r="C731" s="27"/>
      <c r="D731" s="27"/>
      <c r="G731" s="26"/>
    </row>
    <row r="732" spans="2:7" x14ac:dyDescent="0.3">
      <c r="B732" s="26"/>
      <c r="C732" s="27"/>
      <c r="D732" s="27"/>
      <c r="G732" s="26"/>
    </row>
    <row r="733" spans="2:7" x14ac:dyDescent="0.3">
      <c r="B733" s="26"/>
      <c r="C733" s="27"/>
      <c r="D733" s="27"/>
      <c r="G733" s="26"/>
    </row>
    <row r="734" spans="2:7" x14ac:dyDescent="0.3">
      <c r="B734" s="26"/>
      <c r="C734" s="27"/>
      <c r="D734" s="27"/>
      <c r="G734" s="26"/>
    </row>
    <row r="735" spans="2:7" x14ac:dyDescent="0.3">
      <c r="B735" s="26"/>
      <c r="C735" s="27"/>
      <c r="D735" s="27"/>
      <c r="G735" s="26"/>
    </row>
    <row r="736" spans="2:7" x14ac:dyDescent="0.3">
      <c r="B736" s="26"/>
      <c r="C736" s="27"/>
      <c r="D736" s="27"/>
      <c r="G736" s="26"/>
    </row>
    <row r="737" spans="2:7" x14ac:dyDescent="0.3">
      <c r="B737" s="26"/>
      <c r="C737" s="27"/>
      <c r="D737" s="27"/>
      <c r="G737" s="26"/>
    </row>
    <row r="738" spans="2:7" x14ac:dyDescent="0.3">
      <c r="B738" s="26"/>
      <c r="C738" s="27"/>
      <c r="D738" s="27"/>
      <c r="G738" s="26"/>
    </row>
    <row r="739" spans="2:7" x14ac:dyDescent="0.3">
      <c r="B739" s="26"/>
      <c r="C739" s="27"/>
      <c r="D739" s="27"/>
      <c r="G739" s="26"/>
    </row>
    <row r="740" spans="2:7" x14ac:dyDescent="0.3">
      <c r="B740" s="26"/>
      <c r="C740" s="27"/>
      <c r="D740" s="27"/>
      <c r="G740" s="26"/>
    </row>
    <row r="741" spans="2:7" x14ac:dyDescent="0.3">
      <c r="B741" s="26"/>
      <c r="C741" s="27"/>
      <c r="D741" s="27"/>
      <c r="G741" s="26"/>
    </row>
    <row r="742" spans="2:7" x14ac:dyDescent="0.3">
      <c r="B742" s="26"/>
      <c r="C742" s="27"/>
      <c r="D742" s="27"/>
      <c r="G742" s="26"/>
    </row>
    <row r="743" spans="2:7" x14ac:dyDescent="0.3">
      <c r="B743" s="26"/>
      <c r="C743" s="27"/>
      <c r="D743" s="27"/>
      <c r="G743" s="26"/>
    </row>
    <row r="744" spans="2:7" x14ac:dyDescent="0.3">
      <c r="B744" s="26"/>
      <c r="C744" s="27"/>
      <c r="D744" s="27"/>
      <c r="G744" s="26"/>
    </row>
    <row r="745" spans="2:7" x14ac:dyDescent="0.3">
      <c r="B745" s="26"/>
      <c r="C745" s="27"/>
      <c r="D745" s="27"/>
      <c r="G745" s="26"/>
    </row>
    <row r="746" spans="2:7" x14ac:dyDescent="0.3">
      <c r="B746" s="26"/>
      <c r="C746" s="27"/>
      <c r="D746" s="27"/>
      <c r="G746" s="26"/>
    </row>
    <row r="747" spans="2:7" x14ac:dyDescent="0.3">
      <c r="B747" s="26"/>
      <c r="C747" s="27"/>
      <c r="D747" s="27"/>
      <c r="G747" s="26"/>
    </row>
    <row r="748" spans="2:7" x14ac:dyDescent="0.3">
      <c r="B748" s="26"/>
      <c r="C748" s="27"/>
      <c r="D748" s="27"/>
      <c r="G748" s="26"/>
    </row>
    <row r="749" spans="2:7" x14ac:dyDescent="0.3">
      <c r="B749" s="26"/>
      <c r="C749" s="27"/>
      <c r="D749" s="27"/>
      <c r="G749" s="26"/>
    </row>
    <row r="750" spans="2:7" x14ac:dyDescent="0.3">
      <c r="B750" s="26"/>
      <c r="C750" s="27"/>
      <c r="D750" s="27"/>
      <c r="G750" s="26"/>
    </row>
    <row r="751" spans="2:7" x14ac:dyDescent="0.3">
      <c r="B751" s="26"/>
      <c r="C751" s="27"/>
      <c r="D751" s="27"/>
      <c r="G751" s="26"/>
    </row>
    <row r="752" spans="2:7" x14ac:dyDescent="0.3">
      <c r="B752" s="26"/>
      <c r="C752" s="27"/>
      <c r="D752" s="27"/>
      <c r="G752" s="26"/>
    </row>
    <row r="753" spans="2:7" x14ac:dyDescent="0.3">
      <c r="B753" s="26"/>
      <c r="C753" s="27"/>
      <c r="D753" s="27"/>
      <c r="G753" s="26"/>
    </row>
    <row r="754" spans="2:7" x14ac:dyDescent="0.3">
      <c r="B754" s="26"/>
      <c r="C754" s="27"/>
      <c r="D754" s="27"/>
      <c r="G754" s="26"/>
    </row>
    <row r="755" spans="2:7" x14ac:dyDescent="0.3">
      <c r="B755" s="26"/>
      <c r="C755" s="27"/>
      <c r="D755" s="27"/>
      <c r="G755" s="26"/>
    </row>
    <row r="756" spans="2:7" x14ac:dyDescent="0.3">
      <c r="B756" s="26"/>
      <c r="C756" s="27"/>
      <c r="D756" s="27"/>
      <c r="G756" s="26"/>
    </row>
    <row r="757" spans="2:7" x14ac:dyDescent="0.3">
      <c r="B757" s="26"/>
      <c r="C757" s="27"/>
      <c r="D757" s="27"/>
      <c r="G757" s="26"/>
    </row>
    <row r="758" spans="2:7" x14ac:dyDescent="0.3">
      <c r="B758" s="26"/>
      <c r="C758" s="27"/>
      <c r="D758" s="27"/>
      <c r="G758" s="26"/>
    </row>
    <row r="759" spans="2:7" x14ac:dyDescent="0.3">
      <c r="B759" s="26"/>
      <c r="C759" s="27"/>
      <c r="D759" s="27"/>
      <c r="G759" s="26"/>
    </row>
    <row r="760" spans="2:7" x14ac:dyDescent="0.3">
      <c r="B760" s="26"/>
      <c r="C760" s="27"/>
      <c r="D760" s="27"/>
      <c r="G760" s="26"/>
    </row>
    <row r="761" spans="2:7" x14ac:dyDescent="0.3">
      <c r="B761" s="26"/>
      <c r="C761" s="27"/>
      <c r="D761" s="27"/>
      <c r="G761" s="26"/>
    </row>
    <row r="762" spans="2:7" x14ac:dyDescent="0.3">
      <c r="B762" s="26"/>
      <c r="C762" s="27"/>
      <c r="D762" s="27"/>
      <c r="G762" s="26"/>
    </row>
    <row r="763" spans="2:7" x14ac:dyDescent="0.3">
      <c r="B763" s="26"/>
      <c r="C763" s="27"/>
      <c r="D763" s="27"/>
      <c r="G763" s="26"/>
    </row>
    <row r="764" spans="2:7" x14ac:dyDescent="0.3">
      <c r="B764" s="26"/>
      <c r="C764" s="27"/>
      <c r="D764" s="27"/>
      <c r="G764" s="26"/>
    </row>
    <row r="765" spans="2:7" x14ac:dyDescent="0.3">
      <c r="B765" s="26"/>
      <c r="C765" s="27"/>
      <c r="D765" s="27"/>
      <c r="G765" s="26"/>
    </row>
    <row r="766" spans="2:7" x14ac:dyDescent="0.3">
      <c r="B766" s="26"/>
      <c r="C766" s="27"/>
      <c r="D766" s="27"/>
      <c r="G766" s="26"/>
    </row>
    <row r="767" spans="2:7" x14ac:dyDescent="0.3">
      <c r="B767" s="26"/>
      <c r="C767" s="27"/>
      <c r="D767" s="27"/>
      <c r="G767" s="26"/>
    </row>
    <row r="768" spans="2:7" x14ac:dyDescent="0.3">
      <c r="B768" s="26"/>
      <c r="C768" s="27"/>
      <c r="D768" s="27"/>
      <c r="G768" s="26"/>
    </row>
    <row r="769" spans="2:7" x14ac:dyDescent="0.3">
      <c r="B769" s="26"/>
      <c r="C769" s="27"/>
      <c r="D769" s="27"/>
      <c r="G769" s="26"/>
    </row>
    <row r="770" spans="2:7" x14ac:dyDescent="0.3">
      <c r="B770" s="26"/>
      <c r="C770" s="27"/>
      <c r="D770" s="27"/>
      <c r="G770" s="26"/>
    </row>
    <row r="771" spans="2:7" x14ac:dyDescent="0.3">
      <c r="B771" s="26"/>
      <c r="C771" s="27"/>
      <c r="D771" s="27"/>
      <c r="G771" s="26"/>
    </row>
    <row r="772" spans="2:7" x14ac:dyDescent="0.3">
      <c r="B772" s="26"/>
      <c r="C772" s="27"/>
      <c r="D772" s="27"/>
      <c r="G772" s="26"/>
    </row>
    <row r="773" spans="2:7" x14ac:dyDescent="0.3">
      <c r="B773" s="26"/>
      <c r="C773" s="27"/>
      <c r="D773" s="27"/>
      <c r="G773" s="26"/>
    </row>
    <row r="774" spans="2:7" x14ac:dyDescent="0.3">
      <c r="B774" s="26"/>
      <c r="C774" s="27"/>
      <c r="D774" s="27"/>
      <c r="G774" s="26"/>
    </row>
    <row r="775" spans="2:7" x14ac:dyDescent="0.3">
      <c r="B775" s="26"/>
      <c r="C775" s="27"/>
      <c r="D775" s="27"/>
      <c r="G775" s="26"/>
    </row>
    <row r="776" spans="2:7" x14ac:dyDescent="0.3">
      <c r="B776" s="26"/>
      <c r="C776" s="27"/>
      <c r="D776" s="27"/>
      <c r="G776" s="26"/>
    </row>
    <row r="777" spans="2:7" x14ac:dyDescent="0.3">
      <c r="B777" s="26"/>
      <c r="C777" s="27"/>
      <c r="D777" s="27"/>
      <c r="G777" s="26"/>
    </row>
    <row r="778" spans="2:7" x14ac:dyDescent="0.3">
      <c r="B778" s="26"/>
      <c r="C778" s="27"/>
      <c r="D778" s="27"/>
      <c r="G778" s="26"/>
    </row>
    <row r="779" spans="2:7" x14ac:dyDescent="0.3">
      <c r="B779" s="26"/>
      <c r="C779" s="27"/>
      <c r="D779" s="27"/>
      <c r="G779" s="26"/>
    </row>
    <row r="780" spans="2:7" x14ac:dyDescent="0.3">
      <c r="B780" s="26"/>
      <c r="C780" s="27"/>
      <c r="D780" s="27"/>
      <c r="G780" s="26"/>
    </row>
    <row r="781" spans="2:7" x14ac:dyDescent="0.3">
      <c r="B781" s="26"/>
      <c r="C781" s="27"/>
      <c r="D781" s="27"/>
      <c r="G781" s="26"/>
    </row>
    <row r="782" spans="2:7" x14ac:dyDescent="0.3">
      <c r="B782" s="26"/>
      <c r="C782" s="27"/>
      <c r="D782" s="27"/>
      <c r="G782" s="26"/>
    </row>
    <row r="783" spans="2:7" x14ac:dyDescent="0.3">
      <c r="B783" s="26"/>
      <c r="C783" s="27"/>
      <c r="D783" s="27"/>
      <c r="G783" s="26"/>
    </row>
    <row r="784" spans="2:7" x14ac:dyDescent="0.3">
      <c r="B784" s="26"/>
      <c r="C784" s="27"/>
      <c r="D784" s="27"/>
      <c r="G784" s="26"/>
    </row>
    <row r="785" spans="2:7" x14ac:dyDescent="0.3">
      <c r="B785" s="26"/>
      <c r="C785" s="27"/>
      <c r="D785" s="27"/>
      <c r="G785" s="26"/>
    </row>
    <row r="786" spans="2:7" x14ac:dyDescent="0.3">
      <c r="B786" s="26"/>
      <c r="C786" s="27"/>
      <c r="D786" s="27"/>
      <c r="G786" s="26"/>
    </row>
    <row r="787" spans="2:7" x14ac:dyDescent="0.3">
      <c r="B787" s="26"/>
      <c r="C787" s="27"/>
      <c r="D787" s="27"/>
      <c r="G787" s="26"/>
    </row>
    <row r="788" spans="2:7" x14ac:dyDescent="0.3">
      <c r="B788" s="26"/>
      <c r="C788" s="27"/>
      <c r="D788" s="27"/>
      <c r="G788" s="26"/>
    </row>
    <row r="789" spans="2:7" x14ac:dyDescent="0.3">
      <c r="B789" s="26"/>
      <c r="C789" s="27"/>
      <c r="D789" s="27"/>
      <c r="G789" s="26"/>
    </row>
    <row r="790" spans="2:7" x14ac:dyDescent="0.3">
      <c r="B790" s="26"/>
      <c r="C790" s="27"/>
      <c r="D790" s="27"/>
      <c r="G790" s="26"/>
    </row>
    <row r="791" spans="2:7" x14ac:dyDescent="0.3">
      <c r="B791" s="26"/>
      <c r="C791" s="27"/>
      <c r="D791" s="27"/>
      <c r="G791" s="26"/>
    </row>
    <row r="792" spans="2:7" x14ac:dyDescent="0.3">
      <c r="B792" s="26"/>
      <c r="C792" s="27"/>
      <c r="D792" s="27"/>
      <c r="G792" s="26"/>
    </row>
    <row r="793" spans="2:7" x14ac:dyDescent="0.3">
      <c r="B793" s="26"/>
      <c r="C793" s="27"/>
      <c r="D793" s="27"/>
      <c r="G793" s="26"/>
    </row>
    <row r="794" spans="2:7" x14ac:dyDescent="0.3">
      <c r="B794" s="26"/>
      <c r="C794" s="27"/>
      <c r="D794" s="27"/>
      <c r="G794" s="26"/>
    </row>
    <row r="795" spans="2:7" x14ac:dyDescent="0.3">
      <c r="B795" s="26"/>
      <c r="C795" s="27"/>
      <c r="D795" s="27"/>
      <c r="G795" s="26"/>
    </row>
    <row r="796" spans="2:7" x14ac:dyDescent="0.3">
      <c r="B796" s="26"/>
      <c r="C796" s="27"/>
      <c r="D796" s="27"/>
      <c r="G796" s="26"/>
    </row>
    <row r="797" spans="2:7" x14ac:dyDescent="0.3">
      <c r="B797" s="26"/>
      <c r="C797" s="27"/>
      <c r="D797" s="27"/>
      <c r="G797" s="26"/>
    </row>
    <row r="798" spans="2:7" x14ac:dyDescent="0.3">
      <c r="B798" s="26"/>
      <c r="C798" s="27"/>
      <c r="D798" s="27"/>
      <c r="G798" s="26"/>
    </row>
    <row r="799" spans="2:7" x14ac:dyDescent="0.3">
      <c r="B799" s="26"/>
      <c r="C799" s="27"/>
      <c r="D799" s="27"/>
      <c r="G799" s="26"/>
    </row>
    <row r="800" spans="2:7" x14ac:dyDescent="0.3">
      <c r="B800" s="26"/>
      <c r="C800" s="27"/>
      <c r="D800" s="27"/>
      <c r="G800" s="26"/>
    </row>
    <row r="801" spans="2:7" x14ac:dyDescent="0.3">
      <c r="B801" s="26"/>
      <c r="C801" s="27"/>
      <c r="D801" s="27"/>
      <c r="G801" s="26"/>
    </row>
    <row r="802" spans="2:7" x14ac:dyDescent="0.3">
      <c r="B802" s="26"/>
      <c r="C802" s="27"/>
      <c r="D802" s="27"/>
      <c r="G802" s="26"/>
    </row>
    <row r="803" spans="2:7" x14ac:dyDescent="0.3">
      <c r="B803" s="26"/>
      <c r="C803" s="27"/>
      <c r="D803" s="27"/>
      <c r="G803" s="26"/>
    </row>
    <row r="804" spans="2:7" x14ac:dyDescent="0.3">
      <c r="B804" s="26"/>
      <c r="C804" s="27"/>
      <c r="D804" s="27"/>
      <c r="G804" s="26"/>
    </row>
    <row r="805" spans="2:7" x14ac:dyDescent="0.3">
      <c r="B805" s="26"/>
      <c r="C805" s="27"/>
      <c r="D805" s="27"/>
      <c r="G805" s="26"/>
    </row>
    <row r="806" spans="2:7" x14ac:dyDescent="0.3">
      <c r="B806" s="26"/>
      <c r="C806" s="27"/>
      <c r="D806" s="27"/>
      <c r="G806" s="26"/>
    </row>
    <row r="807" spans="2:7" x14ac:dyDescent="0.3">
      <c r="B807" s="26"/>
      <c r="C807" s="27"/>
      <c r="D807" s="27"/>
      <c r="G807" s="26"/>
    </row>
    <row r="808" spans="2:7" x14ac:dyDescent="0.3">
      <c r="B808" s="26"/>
      <c r="C808" s="27"/>
      <c r="D808" s="27"/>
      <c r="G808" s="26"/>
    </row>
    <row r="809" spans="2:7" x14ac:dyDescent="0.3">
      <c r="B809" s="26"/>
      <c r="C809" s="27"/>
      <c r="D809" s="27"/>
      <c r="G809" s="26"/>
    </row>
    <row r="810" spans="2:7" x14ac:dyDescent="0.3">
      <c r="B810" s="26"/>
      <c r="C810" s="27"/>
      <c r="D810" s="27"/>
      <c r="G810" s="26"/>
    </row>
    <row r="811" spans="2:7" x14ac:dyDescent="0.3">
      <c r="B811" s="26"/>
      <c r="C811" s="27"/>
      <c r="D811" s="27"/>
      <c r="G811" s="26"/>
    </row>
    <row r="812" spans="2:7" x14ac:dyDescent="0.3">
      <c r="B812" s="26"/>
      <c r="C812" s="27"/>
      <c r="D812" s="27"/>
      <c r="G812" s="26"/>
    </row>
    <row r="813" spans="2:7" x14ac:dyDescent="0.3">
      <c r="B813" s="26"/>
      <c r="C813" s="27"/>
      <c r="D813" s="27"/>
      <c r="G813" s="26"/>
    </row>
    <row r="814" spans="2:7" x14ac:dyDescent="0.3">
      <c r="B814" s="26"/>
      <c r="C814" s="27"/>
      <c r="D814" s="27"/>
      <c r="G814" s="26"/>
    </row>
    <row r="815" spans="2:7" x14ac:dyDescent="0.3">
      <c r="B815" s="26"/>
      <c r="C815" s="27"/>
      <c r="D815" s="27"/>
      <c r="G815" s="26"/>
    </row>
    <row r="816" spans="2:7" x14ac:dyDescent="0.3">
      <c r="B816" s="26"/>
      <c r="C816" s="27"/>
      <c r="D816" s="27"/>
      <c r="G816" s="26"/>
    </row>
    <row r="817" spans="2:7" x14ac:dyDescent="0.3">
      <c r="B817" s="26"/>
      <c r="C817" s="27"/>
      <c r="D817" s="27"/>
      <c r="G817" s="26"/>
    </row>
    <row r="818" spans="2:7" x14ac:dyDescent="0.3">
      <c r="B818" s="26"/>
      <c r="C818" s="27"/>
      <c r="D818" s="27"/>
      <c r="G818" s="26"/>
    </row>
    <row r="819" spans="2:7" x14ac:dyDescent="0.3">
      <c r="B819" s="26"/>
      <c r="C819" s="27"/>
      <c r="D819" s="27"/>
      <c r="G819" s="26"/>
    </row>
    <row r="820" spans="2:7" x14ac:dyDescent="0.3">
      <c r="B820" s="26"/>
      <c r="C820" s="27"/>
      <c r="D820" s="27"/>
      <c r="G820" s="26"/>
    </row>
    <row r="821" spans="2:7" x14ac:dyDescent="0.3">
      <c r="B821" s="26"/>
      <c r="C821" s="27"/>
      <c r="D821" s="27"/>
      <c r="G821" s="26"/>
    </row>
    <row r="822" spans="2:7" x14ac:dyDescent="0.3">
      <c r="B822" s="26"/>
      <c r="C822" s="27"/>
      <c r="D822" s="27"/>
      <c r="G822" s="26"/>
    </row>
    <row r="823" spans="2:7" x14ac:dyDescent="0.3">
      <c r="B823" s="26"/>
      <c r="C823" s="27"/>
      <c r="D823" s="27"/>
      <c r="G823" s="26"/>
    </row>
    <row r="824" spans="2:7" x14ac:dyDescent="0.3">
      <c r="B824" s="26"/>
      <c r="C824" s="27"/>
      <c r="D824" s="27"/>
      <c r="G824" s="26"/>
    </row>
    <row r="825" spans="2:7" x14ac:dyDescent="0.3">
      <c r="B825" s="26"/>
      <c r="C825" s="27"/>
      <c r="D825" s="27"/>
      <c r="G825" s="26"/>
    </row>
    <row r="826" spans="2:7" x14ac:dyDescent="0.3">
      <c r="B826" s="26"/>
      <c r="C826" s="27"/>
      <c r="D826" s="27"/>
      <c r="G826" s="26"/>
    </row>
    <row r="827" spans="2:7" x14ac:dyDescent="0.3">
      <c r="B827" s="26"/>
      <c r="C827" s="27"/>
      <c r="D827" s="27"/>
      <c r="G827" s="26"/>
    </row>
    <row r="828" spans="2:7" x14ac:dyDescent="0.3">
      <c r="B828" s="26"/>
      <c r="C828" s="27"/>
      <c r="D828" s="27"/>
      <c r="G828" s="26"/>
    </row>
    <row r="829" spans="2:7" x14ac:dyDescent="0.3">
      <c r="B829" s="26"/>
      <c r="C829" s="27"/>
      <c r="D829" s="27"/>
      <c r="G829" s="26"/>
    </row>
    <row r="830" spans="2:7" x14ac:dyDescent="0.3">
      <c r="B830" s="26"/>
      <c r="C830" s="27"/>
      <c r="D830" s="27"/>
      <c r="G830" s="26"/>
    </row>
    <row r="831" spans="2:7" x14ac:dyDescent="0.3">
      <c r="B831" s="26"/>
      <c r="C831" s="27"/>
      <c r="D831" s="27"/>
      <c r="G831" s="26"/>
    </row>
    <row r="832" spans="2:7" x14ac:dyDescent="0.3">
      <c r="B832" s="26"/>
      <c r="C832" s="27"/>
      <c r="D832" s="27"/>
      <c r="G832" s="26"/>
    </row>
    <row r="833" spans="2:7" x14ac:dyDescent="0.3">
      <c r="B833" s="26"/>
      <c r="C833" s="27"/>
      <c r="D833" s="27"/>
      <c r="G833" s="26"/>
    </row>
    <row r="834" spans="2:7" x14ac:dyDescent="0.3">
      <c r="B834" s="26"/>
      <c r="C834" s="27"/>
      <c r="D834" s="27"/>
      <c r="G834" s="26"/>
    </row>
    <row r="835" spans="2:7" x14ac:dyDescent="0.3">
      <c r="B835" s="26"/>
      <c r="C835" s="27"/>
      <c r="D835" s="27"/>
      <c r="G835" s="26"/>
    </row>
    <row r="836" spans="2:7" x14ac:dyDescent="0.3">
      <c r="B836" s="26"/>
      <c r="C836" s="27"/>
      <c r="D836" s="27"/>
      <c r="G836" s="26"/>
    </row>
    <row r="837" spans="2:7" x14ac:dyDescent="0.3">
      <c r="B837" s="26"/>
      <c r="C837" s="27"/>
      <c r="D837" s="27"/>
      <c r="G837" s="26"/>
    </row>
    <row r="838" spans="2:7" x14ac:dyDescent="0.3">
      <c r="B838" s="26"/>
      <c r="C838" s="27"/>
      <c r="D838" s="27"/>
      <c r="G838" s="26"/>
    </row>
    <row r="839" spans="2:7" x14ac:dyDescent="0.3">
      <c r="B839" s="26"/>
      <c r="C839" s="27"/>
      <c r="D839" s="27"/>
      <c r="G839" s="26"/>
    </row>
    <row r="840" spans="2:7" x14ac:dyDescent="0.3">
      <c r="B840" s="26"/>
      <c r="C840" s="27"/>
      <c r="D840" s="27"/>
      <c r="G840" s="26"/>
    </row>
    <row r="841" spans="2:7" x14ac:dyDescent="0.3">
      <c r="B841" s="26"/>
      <c r="C841" s="27"/>
      <c r="D841" s="27"/>
      <c r="G841" s="26"/>
    </row>
    <row r="842" spans="2:7" x14ac:dyDescent="0.3">
      <c r="B842" s="26"/>
      <c r="C842" s="27"/>
      <c r="D842" s="27"/>
      <c r="G842" s="26"/>
    </row>
    <row r="843" spans="2:7" x14ac:dyDescent="0.3">
      <c r="B843" s="26"/>
      <c r="C843" s="27"/>
      <c r="D843" s="27"/>
      <c r="G843" s="26"/>
    </row>
    <row r="844" spans="2:7" x14ac:dyDescent="0.3">
      <c r="B844" s="26"/>
      <c r="C844" s="27"/>
      <c r="D844" s="27"/>
      <c r="G844" s="26"/>
    </row>
    <row r="845" spans="2:7" x14ac:dyDescent="0.3">
      <c r="B845" s="26"/>
      <c r="C845" s="27"/>
      <c r="D845" s="27"/>
      <c r="G845" s="26"/>
    </row>
    <row r="846" spans="2:7" x14ac:dyDescent="0.3">
      <c r="B846" s="26"/>
      <c r="C846" s="27"/>
      <c r="D846" s="27"/>
      <c r="G846" s="26"/>
    </row>
    <row r="847" spans="2:7" x14ac:dyDescent="0.3">
      <c r="B847" s="26"/>
      <c r="C847" s="27"/>
      <c r="D847" s="27"/>
      <c r="G847" s="26"/>
    </row>
    <row r="848" spans="2:7" x14ac:dyDescent="0.3">
      <c r="B848" s="26"/>
      <c r="C848" s="27"/>
      <c r="D848" s="27"/>
      <c r="G848" s="26"/>
    </row>
    <row r="849" spans="2:7" x14ac:dyDescent="0.3">
      <c r="B849" s="26"/>
      <c r="C849" s="27"/>
      <c r="D849" s="27"/>
      <c r="G849" s="26"/>
    </row>
    <row r="850" spans="2:7" x14ac:dyDescent="0.3">
      <c r="B850" s="26"/>
      <c r="C850" s="27"/>
      <c r="D850" s="27"/>
      <c r="G850" s="26"/>
    </row>
    <row r="851" spans="2:7" x14ac:dyDescent="0.3">
      <c r="B851" s="26"/>
      <c r="C851" s="27"/>
      <c r="D851" s="27"/>
      <c r="G851" s="26"/>
    </row>
    <row r="852" spans="2:7" x14ac:dyDescent="0.3">
      <c r="B852" s="26"/>
      <c r="C852" s="27"/>
      <c r="D852" s="27"/>
      <c r="G852" s="26"/>
    </row>
    <row r="853" spans="2:7" x14ac:dyDescent="0.3">
      <c r="B853" s="26"/>
      <c r="C853" s="27"/>
      <c r="D853" s="27"/>
      <c r="G853" s="26"/>
    </row>
    <row r="854" spans="2:7" x14ac:dyDescent="0.3">
      <c r="B854" s="26"/>
      <c r="C854" s="27"/>
      <c r="D854" s="27"/>
      <c r="G854" s="26"/>
    </row>
    <row r="855" spans="2:7" x14ac:dyDescent="0.3">
      <c r="B855" s="26"/>
      <c r="C855" s="27"/>
      <c r="D855" s="27"/>
      <c r="G855" s="26"/>
    </row>
    <row r="856" spans="2:7" x14ac:dyDescent="0.3">
      <c r="B856" s="26"/>
      <c r="C856" s="27"/>
      <c r="D856" s="27"/>
      <c r="G856" s="26"/>
    </row>
    <row r="857" spans="2:7" x14ac:dyDescent="0.3">
      <c r="B857" s="26"/>
      <c r="C857" s="27"/>
      <c r="D857" s="27"/>
      <c r="G857" s="26"/>
    </row>
    <row r="858" spans="2:7" x14ac:dyDescent="0.3">
      <c r="B858" s="26"/>
      <c r="C858" s="27"/>
      <c r="D858" s="27"/>
      <c r="G858" s="26"/>
    </row>
    <row r="859" spans="2:7" x14ac:dyDescent="0.3">
      <c r="B859" s="26"/>
      <c r="C859" s="27"/>
      <c r="D859" s="27"/>
      <c r="G859" s="26"/>
    </row>
    <row r="860" spans="2:7" x14ac:dyDescent="0.3">
      <c r="B860" s="26"/>
      <c r="C860" s="27"/>
      <c r="D860" s="27"/>
      <c r="G860" s="26"/>
    </row>
    <row r="861" spans="2:7" x14ac:dyDescent="0.3">
      <c r="B861" s="26"/>
      <c r="C861" s="27"/>
      <c r="D861" s="27"/>
      <c r="G861" s="26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F8FD643-379E-4ABF-A2A1-DD65B1E106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'A.2 Generation'!F7:F70</xm:f>
              <xm:sqref>F6</xm:sqref>
            </x14:sparkline>
          </x14:sparklines>
        </x14:sparklineGroup>
        <x14:sparklineGroup displayEmptyCellsAs="gap" xr2:uid="{203CC8AC-C5B7-4172-915F-E8B14226D1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'A.2 Generation'!G7:G70</xm:f>
              <xm:sqref>G6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B50F-8F67-4DF6-9D7F-D568A767962C}">
  <dimension ref="A1:AK31"/>
  <sheetViews>
    <sheetView topLeftCell="AF1" zoomScale="70" zoomScaleNormal="70" workbookViewId="0">
      <selection activeCell="A2" sqref="A2:BD16"/>
    </sheetView>
  </sheetViews>
  <sheetFormatPr defaultRowHeight="14" x14ac:dyDescent="0.3"/>
  <cols>
    <col min="1" max="1" width="8.7265625" style="27"/>
    <col min="2" max="6" width="8.7265625" style="16"/>
    <col min="7" max="7" width="8.7265625" style="26"/>
    <col min="8" max="16384" width="8.7265625" style="16"/>
  </cols>
  <sheetData>
    <row r="1" spans="1:37" ht="58" x14ac:dyDescent="0.3">
      <c r="A1" s="18" t="s">
        <v>60</v>
      </c>
      <c r="B1" s="19">
        <v>20</v>
      </c>
      <c r="C1" s="18" t="s">
        <v>61</v>
      </c>
      <c r="D1" s="16">
        <v>3</v>
      </c>
      <c r="E1" s="18" t="s">
        <v>62</v>
      </c>
      <c r="F1" s="16">
        <v>1</v>
      </c>
    </row>
    <row r="2" spans="1:37" x14ac:dyDescent="0.3">
      <c r="A2" s="18"/>
      <c r="B2" s="19"/>
      <c r="C2" s="18"/>
      <c r="E2" s="18"/>
    </row>
    <row r="3" spans="1:37" x14ac:dyDescent="0.3">
      <c r="A3" s="1" t="s">
        <v>18</v>
      </c>
      <c r="L3" s="1" t="s">
        <v>38</v>
      </c>
      <c r="V3" s="27"/>
      <c r="W3" s="27" t="s">
        <v>33</v>
      </c>
      <c r="X3" s="27" t="s">
        <v>39</v>
      </c>
    </row>
    <row r="4" spans="1:37" ht="14.5" thickBot="1" x14ac:dyDescent="0.35">
      <c r="A4" s="33" t="s">
        <v>65</v>
      </c>
      <c r="B4" s="27" t="s">
        <v>14</v>
      </c>
      <c r="G4" s="33"/>
      <c r="V4" s="27">
        <v>2022</v>
      </c>
      <c r="W4" s="27">
        <v>8.85</v>
      </c>
      <c r="X4" s="16" t="s">
        <v>36</v>
      </c>
    </row>
    <row r="5" spans="1:37" ht="24.5" thickBot="1" x14ac:dyDescent="0.35">
      <c r="A5" s="7"/>
      <c r="B5" s="8" t="s">
        <v>80</v>
      </c>
      <c r="C5" s="8" t="s">
        <v>20</v>
      </c>
      <c r="D5" s="8" t="s">
        <v>21</v>
      </c>
      <c r="E5" s="8" t="s">
        <v>22</v>
      </c>
      <c r="G5" s="33"/>
      <c r="V5" s="27">
        <v>2021</v>
      </c>
      <c r="W5" s="27">
        <v>8.1166999999999998</v>
      </c>
      <c r="X5" s="16">
        <v>0.09</v>
      </c>
    </row>
    <row r="6" spans="1:37" ht="14.5" thickBot="1" x14ac:dyDescent="0.35">
      <c r="A6" s="15">
        <v>1</v>
      </c>
      <c r="B6" s="14">
        <v>0</v>
      </c>
      <c r="C6" s="14">
        <v>-0.81169999999999998</v>
      </c>
      <c r="D6" s="14">
        <v>-0.59160000000000001</v>
      </c>
      <c r="E6" s="14">
        <v>-0.876</v>
      </c>
      <c r="G6" s="33"/>
      <c r="V6" s="27">
        <v>2020</v>
      </c>
      <c r="W6" s="27">
        <v>6.35</v>
      </c>
      <c r="X6" s="16">
        <v>0.12</v>
      </c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</row>
    <row r="7" spans="1:37" ht="14.5" thickBot="1" x14ac:dyDescent="0.35">
      <c r="A7" s="9">
        <v>2</v>
      </c>
      <c r="B7" s="10">
        <v>1</v>
      </c>
      <c r="C7" s="10">
        <v>-0.84499999999999997</v>
      </c>
      <c r="D7" s="10">
        <v>-0.67420000000000002</v>
      </c>
      <c r="E7" s="10">
        <v>-0.84430000000000005</v>
      </c>
      <c r="G7" s="33"/>
      <c r="V7" s="27">
        <v>2019</v>
      </c>
      <c r="W7" s="27">
        <v>6.2332999999999998</v>
      </c>
      <c r="X7" s="16">
        <v>0.12</v>
      </c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7" ht="14.5" thickBot="1" x14ac:dyDescent="0.35">
      <c r="A8" s="9">
        <v>3</v>
      </c>
      <c r="B8" s="10">
        <v>2</v>
      </c>
      <c r="C8" s="10">
        <v>-0.63419999999999999</v>
      </c>
      <c r="D8" s="10">
        <v>-0.47739999999999999</v>
      </c>
      <c r="E8" s="10">
        <v>-0.71340000000000003</v>
      </c>
      <c r="G8" s="33"/>
      <c r="V8" s="27">
        <v>2018</v>
      </c>
      <c r="W8" s="27">
        <v>6.1717000000000004</v>
      </c>
      <c r="X8" s="16">
        <v>0.11</v>
      </c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7" ht="14.5" thickBot="1" x14ac:dyDescent="0.35">
      <c r="A9" s="9">
        <v>4</v>
      </c>
      <c r="B9" s="10">
        <v>3</v>
      </c>
      <c r="C9" s="10" t="s">
        <v>17</v>
      </c>
      <c r="D9" s="10" t="s">
        <v>17</v>
      </c>
      <c r="E9" s="10" t="s">
        <v>17</v>
      </c>
      <c r="G9" s="33"/>
      <c r="P9" s="35">
        <f>1-0.0017</f>
        <v>0.99829999999999997</v>
      </c>
      <c r="V9" s="27">
        <v>2017</v>
      </c>
      <c r="W9" s="27">
        <v>6.6417000000000002</v>
      </c>
      <c r="X9" s="16">
        <v>0.17</v>
      </c>
      <c r="AB9" s="27"/>
      <c r="AC9" s="27"/>
      <c r="AD9" s="27"/>
      <c r="AE9" s="27"/>
      <c r="AF9" s="27"/>
      <c r="AG9" s="27"/>
      <c r="AH9" s="27"/>
      <c r="AI9" s="27"/>
      <c r="AJ9" s="27"/>
      <c r="AK9" s="27"/>
    </row>
    <row r="10" spans="1:37" ht="14.5" thickBot="1" x14ac:dyDescent="0.35">
      <c r="A10" s="9">
        <v>5</v>
      </c>
      <c r="B10" s="10">
        <v>4</v>
      </c>
      <c r="C10" s="10" t="s">
        <v>17</v>
      </c>
      <c r="D10" s="10" t="s">
        <v>17</v>
      </c>
      <c r="E10" s="10" t="s">
        <v>17</v>
      </c>
      <c r="G10" s="33"/>
      <c r="V10" s="27">
        <v>2016</v>
      </c>
      <c r="W10" s="27">
        <v>8.4499999999999993</v>
      </c>
      <c r="X10" s="16">
        <v>-0.15</v>
      </c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 spans="1:37" ht="14.5" thickBot="1" x14ac:dyDescent="0.35">
      <c r="A11" s="9">
        <v>6</v>
      </c>
      <c r="B11" s="10">
        <v>5</v>
      </c>
      <c r="C11" s="10" t="s">
        <v>17</v>
      </c>
      <c r="D11" s="10" t="s">
        <v>17</v>
      </c>
      <c r="E11" s="10" t="s">
        <v>17</v>
      </c>
      <c r="G11" s="33"/>
      <c r="V11" s="27">
        <v>2015</v>
      </c>
      <c r="W11" s="27">
        <v>10.7867</v>
      </c>
      <c r="X11" s="16">
        <v>-7.0000000000000007E-2</v>
      </c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7" ht="14.5" thickBot="1" x14ac:dyDescent="0.35">
      <c r="A12" s="9">
        <v>7</v>
      </c>
      <c r="B12" s="10">
        <v>6</v>
      </c>
      <c r="C12" s="10" t="s">
        <v>17</v>
      </c>
      <c r="D12" s="10" t="s">
        <v>17</v>
      </c>
      <c r="E12" s="10" t="s">
        <v>17</v>
      </c>
      <c r="G12" s="33"/>
      <c r="V12" s="27">
        <v>2014</v>
      </c>
      <c r="W12" s="27">
        <v>12.76</v>
      </c>
      <c r="X12" s="16">
        <v>-0.24</v>
      </c>
      <c r="AB12" s="27"/>
      <c r="AC12" s="27"/>
      <c r="AD12" s="27"/>
      <c r="AE12" s="27"/>
      <c r="AF12" s="27"/>
      <c r="AG12" s="27"/>
      <c r="AH12" s="27"/>
      <c r="AI12" s="27"/>
      <c r="AJ12" s="27"/>
      <c r="AK12" s="27"/>
    </row>
    <row r="13" spans="1:37" ht="14.5" thickBot="1" x14ac:dyDescent="0.35">
      <c r="A13" s="9">
        <v>8</v>
      </c>
      <c r="B13" s="10">
        <v>7</v>
      </c>
      <c r="C13" s="10" t="s">
        <v>17</v>
      </c>
      <c r="D13" s="10" t="s">
        <v>17</v>
      </c>
      <c r="E13" s="10" t="s">
        <v>17</v>
      </c>
      <c r="G13" s="33"/>
      <c r="V13" s="27">
        <v>2013</v>
      </c>
      <c r="W13" s="27">
        <v>11.503299999999999</v>
      </c>
      <c r="X13" s="16">
        <v>-0.38</v>
      </c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7" ht="14.5" thickBot="1" x14ac:dyDescent="0.35">
      <c r="A14" s="9">
        <v>9</v>
      </c>
      <c r="B14" s="10">
        <v>8</v>
      </c>
      <c r="C14" s="10" t="s">
        <v>17</v>
      </c>
      <c r="D14" s="10" t="s">
        <v>17</v>
      </c>
      <c r="E14" s="10" t="s">
        <v>17</v>
      </c>
      <c r="G14" s="33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7" ht="14.5" thickBot="1" x14ac:dyDescent="0.35">
      <c r="A15" s="9">
        <v>10</v>
      </c>
      <c r="B15" s="10">
        <v>9</v>
      </c>
      <c r="C15" s="10" t="s">
        <v>17</v>
      </c>
      <c r="D15" s="10" t="s">
        <v>17</v>
      </c>
      <c r="E15" s="10" t="s">
        <v>17</v>
      </c>
      <c r="G15" s="33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7" x14ac:dyDescent="0.3">
      <c r="A16" s="16"/>
      <c r="G16" s="33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1:37" x14ac:dyDescent="0.3">
      <c r="A17" s="1" t="s">
        <v>26</v>
      </c>
      <c r="F17" s="27"/>
      <c r="G17" s="27"/>
      <c r="H17" s="27"/>
      <c r="I17" s="27"/>
      <c r="J17" s="27"/>
      <c r="K17" s="27"/>
      <c r="L17" s="27"/>
      <c r="M17" s="1" t="s">
        <v>35</v>
      </c>
      <c r="N17" s="27"/>
      <c r="O17" s="27"/>
      <c r="P17" s="27"/>
      <c r="Q17" s="1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1:37" ht="16" thickBot="1" x14ac:dyDescent="0.35">
      <c r="A18" s="33" t="s">
        <v>66</v>
      </c>
      <c r="B18" s="25" t="s">
        <v>1</v>
      </c>
      <c r="F18" s="27"/>
      <c r="G18" s="27"/>
      <c r="H18" s="27"/>
      <c r="I18" s="27"/>
      <c r="J18" s="27"/>
      <c r="K18" s="27"/>
      <c r="L18" s="27"/>
      <c r="N18" s="27"/>
      <c r="O18" s="27"/>
      <c r="P18" s="27"/>
      <c r="Q18" s="31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24.5" thickBot="1" x14ac:dyDescent="0.35">
      <c r="A19" s="7"/>
      <c r="B19" s="8" t="s">
        <v>80</v>
      </c>
      <c r="C19" s="8" t="s">
        <v>20</v>
      </c>
      <c r="D19" s="8" t="s">
        <v>21</v>
      </c>
      <c r="E19" s="8" t="s">
        <v>22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14.5" thickBot="1" x14ac:dyDescent="0.35">
      <c r="A20" s="9">
        <v>1</v>
      </c>
      <c r="B20" s="10">
        <v>0</v>
      </c>
      <c r="C20" s="10" t="s">
        <v>17</v>
      </c>
      <c r="D20" s="10" t="s">
        <v>17</v>
      </c>
      <c r="E20" s="10" t="s">
        <v>17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1:37" ht="14.5" thickBot="1" x14ac:dyDescent="0.35">
      <c r="A21" s="9">
        <v>2</v>
      </c>
      <c r="B21" s="10">
        <v>1</v>
      </c>
      <c r="C21" s="10" t="s">
        <v>17</v>
      </c>
      <c r="D21" s="10" t="s">
        <v>17</v>
      </c>
      <c r="E21" s="10" t="s">
        <v>17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1:37" ht="14.5" thickBot="1" x14ac:dyDescent="0.35">
      <c r="A22" s="9">
        <v>3</v>
      </c>
      <c r="B22" s="10">
        <v>2</v>
      </c>
      <c r="C22" s="10" t="s">
        <v>17</v>
      </c>
      <c r="D22" s="10" t="s">
        <v>17</v>
      </c>
      <c r="E22" s="10" t="s">
        <v>17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35">
        <f>1-0.0005</f>
        <v>0.99950000000000006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1:37" ht="14.5" thickBot="1" x14ac:dyDescent="0.35">
      <c r="A23" s="9">
        <v>4</v>
      </c>
      <c r="B23" s="10">
        <v>3</v>
      </c>
      <c r="C23" s="10" t="s">
        <v>17</v>
      </c>
      <c r="D23" s="10" t="s">
        <v>17</v>
      </c>
      <c r="E23" s="10" t="s">
        <v>17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1:37" ht="14.5" thickBot="1" x14ac:dyDescent="0.35">
      <c r="A24" s="9">
        <v>5</v>
      </c>
      <c r="B24" s="10">
        <v>4</v>
      </c>
      <c r="C24" s="10" t="s">
        <v>17</v>
      </c>
      <c r="D24" s="10" t="s">
        <v>17</v>
      </c>
      <c r="E24" s="10" t="s">
        <v>17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6"/>
      <c r="V24" s="27"/>
      <c r="W24" s="27"/>
      <c r="X24" s="27"/>
      <c r="Y24" s="27"/>
      <c r="Z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1:37" ht="14.5" thickBot="1" x14ac:dyDescent="0.35">
      <c r="A25" s="9">
        <v>6</v>
      </c>
      <c r="B25" s="10">
        <v>5</v>
      </c>
      <c r="C25" s="10">
        <v>-0.25090000000000001</v>
      </c>
      <c r="D25" s="10">
        <v>-0.14510000000000001</v>
      </c>
      <c r="E25" s="10">
        <v>-0.74060000000000004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1:37" ht="14.5" thickBot="1" x14ac:dyDescent="0.35">
      <c r="A26" s="9">
        <v>7</v>
      </c>
      <c r="B26" s="10">
        <v>6</v>
      </c>
      <c r="C26" s="11">
        <v>-0.62729999999999997</v>
      </c>
      <c r="D26" s="11">
        <v>-0.48370000000000002</v>
      </c>
      <c r="E26" s="11">
        <v>-0.8972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1:37" ht="14.5" thickBot="1" x14ac:dyDescent="0.35">
      <c r="A27" s="9">
        <v>8</v>
      </c>
      <c r="B27" s="10">
        <v>7</v>
      </c>
      <c r="C27" s="10">
        <v>-0.60029999999999994</v>
      </c>
      <c r="D27" s="10">
        <v>-0.45350000000000001</v>
      </c>
      <c r="E27" s="10">
        <v>-0.8034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14.5" thickBot="1" x14ac:dyDescent="0.35">
      <c r="A28" s="9">
        <v>9</v>
      </c>
      <c r="B28" s="10">
        <v>8</v>
      </c>
      <c r="C28" s="10">
        <v>-0.71779999999999999</v>
      </c>
      <c r="D28" s="10">
        <v>-0.59809999999999997</v>
      </c>
      <c r="E28" s="10">
        <v>-0.6774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</row>
    <row r="29" spans="1:37" ht="14.5" thickBot="1" x14ac:dyDescent="0.35">
      <c r="A29" s="9">
        <v>10</v>
      </c>
      <c r="B29" s="10">
        <v>9</v>
      </c>
      <c r="C29" s="10" t="s">
        <v>17</v>
      </c>
      <c r="D29" s="10" t="s">
        <v>17</v>
      </c>
      <c r="E29" s="10" t="s">
        <v>17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</row>
    <row r="30" spans="1:37" x14ac:dyDescent="0.3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</row>
    <row r="31" spans="1:37" x14ac:dyDescent="0.3">
      <c r="B31" s="26"/>
      <c r="C31" s="27"/>
      <c r="D31" s="27"/>
      <c r="E31" s="27"/>
      <c r="F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9D0C-FDA0-49E0-9CC0-37CBB2A97D10}">
  <dimension ref="B1:BE44"/>
  <sheetViews>
    <sheetView tabSelected="1" topLeftCell="A13" zoomScale="90" zoomScaleNormal="90" workbookViewId="0">
      <selection activeCell="V27" sqref="V27"/>
    </sheetView>
  </sheetViews>
  <sheetFormatPr defaultRowHeight="14.5" x14ac:dyDescent="0.35"/>
  <sheetData>
    <row r="1" spans="2:57" x14ac:dyDescent="0.35">
      <c r="B1" s="18"/>
      <c r="C1" s="19"/>
      <c r="D1" s="18"/>
      <c r="E1" s="16"/>
      <c r="F1" s="18"/>
      <c r="G1" s="16"/>
      <c r="H1" s="26"/>
      <c r="I1" s="16"/>
      <c r="J1" s="16"/>
      <c r="K1" s="16"/>
      <c r="L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2:57" x14ac:dyDescent="0.35">
      <c r="B2" s="1" t="s">
        <v>86</v>
      </c>
      <c r="C2" s="16"/>
      <c r="D2" s="16"/>
      <c r="E2" s="16"/>
      <c r="F2" s="16"/>
      <c r="G2" s="16"/>
      <c r="H2" s="26"/>
      <c r="I2" s="16"/>
      <c r="J2" s="16"/>
      <c r="K2" s="16"/>
      <c r="L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</row>
    <row r="3" spans="2:57" ht="15" thickBot="1" x14ac:dyDescent="0.4">
      <c r="B3" s="33"/>
      <c r="C3" s="27"/>
      <c r="D3" s="16"/>
      <c r="E3" s="16"/>
      <c r="F3" s="16"/>
      <c r="G3" s="16"/>
      <c r="H3" s="33"/>
      <c r="I3" s="16"/>
      <c r="J3" s="16"/>
      <c r="K3" s="16"/>
      <c r="L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</row>
    <row r="4" spans="2:57" ht="24.5" thickBot="1" x14ac:dyDescent="0.4">
      <c r="B4" s="7"/>
      <c r="C4" s="8" t="s">
        <v>80</v>
      </c>
      <c r="D4" s="8" t="s">
        <v>20</v>
      </c>
      <c r="E4" s="8" t="s">
        <v>21</v>
      </c>
      <c r="F4" s="8" t="s">
        <v>22</v>
      </c>
      <c r="G4" s="16"/>
      <c r="H4" s="33"/>
      <c r="I4" s="16"/>
      <c r="J4" s="16"/>
      <c r="K4" s="16"/>
      <c r="L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</row>
    <row r="5" spans="2:57" ht="15" thickBot="1" x14ac:dyDescent="0.4">
      <c r="B5" s="15">
        <v>1</v>
      </c>
      <c r="C5" s="14">
        <v>0</v>
      </c>
      <c r="D5" s="14">
        <v>-0.81169999999999998</v>
      </c>
      <c r="E5" s="14">
        <v>-0.59160000000000001</v>
      </c>
      <c r="F5" s="14">
        <v>-0.876</v>
      </c>
      <c r="G5" s="16"/>
      <c r="H5" s="33"/>
      <c r="I5" s="16"/>
      <c r="J5" s="16"/>
      <c r="K5" s="16"/>
      <c r="L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</row>
    <row r="6" spans="2:57" ht="15" thickBot="1" x14ac:dyDescent="0.4">
      <c r="B6" s="9">
        <v>2</v>
      </c>
      <c r="C6" s="10">
        <v>1</v>
      </c>
      <c r="D6" s="10">
        <v>-0.84499999999999997</v>
      </c>
      <c r="E6" s="10">
        <v>-0.67420000000000002</v>
      </c>
      <c r="F6" s="10">
        <v>-0.84430000000000005</v>
      </c>
      <c r="G6" s="16"/>
      <c r="H6" s="33"/>
      <c r="I6" s="16"/>
      <c r="J6" s="16"/>
      <c r="K6" s="16"/>
      <c r="L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</row>
    <row r="7" spans="2:57" ht="15" thickBot="1" x14ac:dyDescent="0.4">
      <c r="B7" s="9">
        <v>3</v>
      </c>
      <c r="C7" s="10">
        <v>2</v>
      </c>
      <c r="D7" s="10">
        <v>-0.63419999999999999</v>
      </c>
      <c r="E7" s="10">
        <v>-0.47739999999999999</v>
      </c>
      <c r="F7" s="10">
        <v>-0.71340000000000003</v>
      </c>
      <c r="G7" s="16"/>
      <c r="H7" s="33"/>
      <c r="I7" s="16"/>
      <c r="J7" s="16"/>
      <c r="K7" s="16"/>
      <c r="L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</row>
    <row r="8" spans="2:57" ht="15" thickBot="1" x14ac:dyDescent="0.4">
      <c r="B8" s="9">
        <v>4</v>
      </c>
      <c r="C8" s="10">
        <v>3</v>
      </c>
      <c r="D8" s="10" t="s">
        <v>17</v>
      </c>
      <c r="E8" s="10" t="s">
        <v>17</v>
      </c>
      <c r="F8" s="10" t="s">
        <v>17</v>
      </c>
      <c r="G8" s="16"/>
      <c r="H8" s="33"/>
      <c r="I8" s="16"/>
      <c r="J8" s="16"/>
      <c r="K8" s="16"/>
      <c r="L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</row>
    <row r="9" spans="2:57" ht="15" thickBot="1" x14ac:dyDescent="0.4">
      <c r="B9" s="9">
        <v>5</v>
      </c>
      <c r="C9" s="10">
        <v>4</v>
      </c>
      <c r="D9" s="10" t="s">
        <v>17</v>
      </c>
      <c r="E9" s="10" t="s">
        <v>17</v>
      </c>
      <c r="F9" s="10" t="s">
        <v>17</v>
      </c>
      <c r="G9" s="16"/>
      <c r="H9" s="33"/>
      <c r="I9" s="16"/>
      <c r="J9" s="16"/>
      <c r="K9" s="16"/>
      <c r="L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</row>
    <row r="10" spans="2:57" ht="15" thickBot="1" x14ac:dyDescent="0.4">
      <c r="B10" s="9">
        <v>6</v>
      </c>
      <c r="C10" s="10">
        <v>5</v>
      </c>
      <c r="D10" s="10" t="s">
        <v>17</v>
      </c>
      <c r="E10" s="10" t="s">
        <v>17</v>
      </c>
      <c r="F10" s="10" t="s">
        <v>17</v>
      </c>
      <c r="G10" s="16"/>
      <c r="H10" s="33"/>
      <c r="I10" s="16"/>
      <c r="J10" s="16"/>
      <c r="K10" s="16"/>
      <c r="L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</row>
    <row r="11" spans="2:57" ht="15" thickBot="1" x14ac:dyDescent="0.4">
      <c r="B11" s="9">
        <v>7</v>
      </c>
      <c r="C11" s="10">
        <v>6</v>
      </c>
      <c r="D11" s="10" t="s">
        <v>17</v>
      </c>
      <c r="E11" s="10" t="s">
        <v>17</v>
      </c>
      <c r="F11" s="10" t="s">
        <v>17</v>
      </c>
      <c r="G11" s="16"/>
      <c r="H11" s="33"/>
      <c r="I11" s="16"/>
      <c r="J11" s="16"/>
      <c r="K11" s="16"/>
      <c r="L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</row>
    <row r="12" spans="2:57" ht="15" thickBot="1" x14ac:dyDescent="0.4">
      <c r="B12" s="9">
        <v>8</v>
      </c>
      <c r="C12" s="10">
        <v>7</v>
      </c>
      <c r="D12" s="10" t="s">
        <v>17</v>
      </c>
      <c r="E12" s="10" t="s">
        <v>17</v>
      </c>
      <c r="F12" s="10" t="s">
        <v>17</v>
      </c>
      <c r="G12" s="16"/>
      <c r="H12" s="33"/>
      <c r="I12" s="16"/>
      <c r="J12" s="16"/>
      <c r="K12" s="16"/>
      <c r="L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</row>
    <row r="13" spans="2:57" ht="15" thickBot="1" x14ac:dyDescent="0.4">
      <c r="B13" s="9">
        <v>9</v>
      </c>
      <c r="C13" s="10">
        <v>8</v>
      </c>
      <c r="D13" s="10" t="s">
        <v>17</v>
      </c>
      <c r="E13" s="10" t="s">
        <v>17</v>
      </c>
      <c r="F13" s="10" t="s">
        <v>17</v>
      </c>
      <c r="G13" s="16"/>
      <c r="H13" s="33"/>
      <c r="I13" s="16"/>
      <c r="J13" s="16"/>
      <c r="K13" s="16"/>
      <c r="L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</row>
    <row r="14" spans="2:57" ht="15" thickBot="1" x14ac:dyDescent="0.4">
      <c r="B14" s="9">
        <v>10</v>
      </c>
      <c r="C14" s="10">
        <v>9</v>
      </c>
      <c r="D14" s="10" t="s">
        <v>17</v>
      </c>
      <c r="E14" s="10" t="s">
        <v>17</v>
      </c>
      <c r="F14" s="10" t="s">
        <v>17</v>
      </c>
      <c r="G14" s="16"/>
      <c r="H14" s="33"/>
      <c r="I14" s="16"/>
      <c r="J14" s="16"/>
      <c r="K14" s="16"/>
      <c r="L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</row>
    <row r="15" spans="2:57" x14ac:dyDescent="0.35">
      <c r="B15" s="16"/>
      <c r="C15" s="16"/>
      <c r="D15" s="16"/>
      <c r="E15" s="16"/>
      <c r="F15" s="16"/>
      <c r="G15" s="16"/>
      <c r="H15" s="33"/>
      <c r="I15" s="16"/>
      <c r="J15" s="16"/>
      <c r="K15" s="16"/>
      <c r="L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</row>
    <row r="16" spans="2:57" x14ac:dyDescent="0.35"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2:25" x14ac:dyDescent="0.35">
      <c r="B17" s="1" t="s">
        <v>38</v>
      </c>
      <c r="C17" s="16"/>
      <c r="D17" s="16"/>
      <c r="E17" s="16"/>
      <c r="F17" s="16"/>
      <c r="G17" s="16"/>
      <c r="H17" s="16"/>
      <c r="I17" s="16"/>
      <c r="J17" s="16"/>
      <c r="K17" s="16"/>
    </row>
    <row r="18" spans="2:25" x14ac:dyDescent="0.35"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2:25" x14ac:dyDescent="0.35">
      <c r="B19" s="16"/>
      <c r="C19" s="16"/>
      <c r="D19" s="16"/>
      <c r="E19" s="16"/>
      <c r="F19" s="16"/>
      <c r="G19" s="16"/>
      <c r="H19" s="16"/>
      <c r="I19" s="16"/>
      <c r="J19" s="16"/>
      <c r="K19" s="16"/>
      <c r="P19" t="s">
        <v>87</v>
      </c>
    </row>
    <row r="20" spans="2:25" x14ac:dyDescent="0.35"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2:25" x14ac:dyDescent="0.35"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2:25" x14ac:dyDescent="0.35"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2:25" x14ac:dyDescent="0.35">
      <c r="B23" s="16"/>
      <c r="C23" s="16"/>
      <c r="D23" s="16"/>
      <c r="E23" s="16"/>
      <c r="F23" s="35">
        <f>1-0.0017</f>
        <v>0.99829999999999997</v>
      </c>
      <c r="G23" s="16"/>
      <c r="H23" s="16"/>
      <c r="I23" s="16"/>
      <c r="J23" s="16"/>
      <c r="K23" s="16"/>
    </row>
    <row r="24" spans="2:25" x14ac:dyDescent="0.35"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2:25" x14ac:dyDescent="0.35"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2:25" x14ac:dyDescent="0.35"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2:25" x14ac:dyDescent="0.35"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2:25" x14ac:dyDescent="0.35"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2:25" x14ac:dyDescent="0.35"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2:25" x14ac:dyDescent="0.35"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2:25" x14ac:dyDescent="0.35">
      <c r="B31" s="27"/>
      <c r="C31" s="27" t="s">
        <v>33</v>
      </c>
      <c r="D31" s="27" t="s">
        <v>39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2:25" x14ac:dyDescent="0.35">
      <c r="B32" s="27">
        <v>2022</v>
      </c>
      <c r="C32" s="27">
        <v>8.85</v>
      </c>
      <c r="D32" s="16" t="s">
        <v>36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2:25" x14ac:dyDescent="0.35">
      <c r="B33" s="27">
        <v>2021</v>
      </c>
      <c r="C33" s="27">
        <v>8.1166999999999998</v>
      </c>
      <c r="D33" s="16">
        <v>0.09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2:25" x14ac:dyDescent="0.35">
      <c r="B34" s="27">
        <v>2020</v>
      </c>
      <c r="C34" s="27">
        <v>6.35</v>
      </c>
      <c r="D34" s="16">
        <v>0.12</v>
      </c>
      <c r="E34" s="16"/>
      <c r="F34" s="1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16"/>
      <c r="S34" s="16"/>
      <c r="T34" s="16"/>
      <c r="U34" s="16"/>
      <c r="V34" s="16"/>
      <c r="W34" s="16"/>
      <c r="X34" s="16"/>
      <c r="Y34" s="16"/>
    </row>
    <row r="35" spans="2:25" x14ac:dyDescent="0.35">
      <c r="B35" s="27">
        <v>2019</v>
      </c>
      <c r="C35" s="27">
        <v>6.2332999999999998</v>
      </c>
      <c r="D35" s="16">
        <v>0.12</v>
      </c>
      <c r="E35" s="16"/>
      <c r="F35" s="16"/>
      <c r="G35" s="1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6"/>
      <c r="S35" s="16"/>
      <c r="T35" s="16"/>
      <c r="U35" s="16"/>
      <c r="V35" s="16"/>
      <c r="W35" s="16"/>
      <c r="X35" s="16"/>
      <c r="Y35" s="16"/>
    </row>
    <row r="36" spans="2:25" x14ac:dyDescent="0.35">
      <c r="B36" s="27">
        <v>2018</v>
      </c>
      <c r="C36" s="27">
        <v>6.1717000000000004</v>
      </c>
      <c r="D36" s="16">
        <v>0.11</v>
      </c>
      <c r="E36" s="16"/>
      <c r="F36" s="16"/>
      <c r="G36" s="1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6"/>
      <c r="S36" s="16"/>
      <c r="T36" s="16"/>
      <c r="U36" s="16"/>
      <c r="V36" s="16"/>
      <c r="W36" s="16"/>
      <c r="X36" s="16"/>
      <c r="Y36" s="16"/>
    </row>
    <row r="37" spans="2:25" x14ac:dyDescent="0.35">
      <c r="B37" s="27">
        <v>2017</v>
      </c>
      <c r="C37" s="27">
        <v>6.6417000000000002</v>
      </c>
      <c r="D37" s="16">
        <v>0.17</v>
      </c>
      <c r="E37" s="16"/>
      <c r="F37" s="16"/>
      <c r="G37" s="1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16"/>
      <c r="S37" s="16"/>
      <c r="T37" s="16"/>
      <c r="U37" s="16"/>
      <c r="V37" s="16"/>
      <c r="W37" s="16"/>
      <c r="X37" s="16"/>
      <c r="Y37" s="16"/>
    </row>
    <row r="38" spans="2:25" x14ac:dyDescent="0.35">
      <c r="B38" s="27">
        <v>2016</v>
      </c>
      <c r="C38" s="27">
        <v>8.4499999999999993</v>
      </c>
      <c r="D38" s="16">
        <v>-0.15</v>
      </c>
      <c r="E38" s="16"/>
      <c r="F38" s="16"/>
      <c r="G38" s="1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16"/>
      <c r="S38" s="16"/>
      <c r="T38" s="16"/>
      <c r="U38" s="16"/>
      <c r="V38" s="16"/>
      <c r="W38" s="16"/>
      <c r="X38" s="16"/>
      <c r="Y38" s="16"/>
    </row>
    <row r="39" spans="2:25" x14ac:dyDescent="0.35">
      <c r="B39" s="27">
        <v>2015</v>
      </c>
      <c r="C39" s="27">
        <v>10.7867</v>
      </c>
      <c r="D39" s="16">
        <v>-7.0000000000000007E-2</v>
      </c>
      <c r="E39" s="16"/>
      <c r="F39" s="16"/>
      <c r="G39" s="1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16"/>
      <c r="S39" s="16"/>
      <c r="T39" s="16"/>
      <c r="U39" s="16"/>
      <c r="V39" s="16"/>
      <c r="W39" s="16"/>
      <c r="X39" s="16"/>
      <c r="Y39" s="16"/>
    </row>
    <row r="40" spans="2:25" x14ac:dyDescent="0.35">
      <c r="B40" s="27">
        <v>2014</v>
      </c>
      <c r="C40" s="27">
        <v>12.76</v>
      </c>
      <c r="D40" s="16">
        <v>-0.24</v>
      </c>
      <c r="E40" s="16"/>
      <c r="F40" s="16"/>
      <c r="G40" s="1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16"/>
      <c r="S40" s="16"/>
      <c r="T40" s="16"/>
      <c r="U40" s="16"/>
      <c r="V40" s="16"/>
      <c r="W40" s="16"/>
      <c r="X40" s="16"/>
      <c r="Y40" s="16"/>
    </row>
    <row r="41" spans="2:25" x14ac:dyDescent="0.35">
      <c r="B41" s="27">
        <v>2013</v>
      </c>
      <c r="C41" s="27">
        <v>11.503299999999999</v>
      </c>
      <c r="D41" s="16">
        <v>-0.38</v>
      </c>
      <c r="E41" s="16"/>
      <c r="F41" s="16"/>
      <c r="G41" s="16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6"/>
      <c r="S41" s="16"/>
      <c r="T41" s="16"/>
      <c r="U41" s="16"/>
      <c r="V41" s="16"/>
      <c r="W41" s="16"/>
      <c r="X41" s="16"/>
      <c r="Y41" s="16"/>
    </row>
    <row r="42" spans="2:25" x14ac:dyDescent="0.35">
      <c r="B42" s="16"/>
      <c r="C42" s="16"/>
      <c r="D42" s="16"/>
      <c r="E42" s="16"/>
      <c r="F42" s="16"/>
      <c r="G42" s="1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16"/>
      <c r="S42" s="16"/>
      <c r="T42" s="16"/>
      <c r="U42" s="16"/>
      <c r="V42" s="16"/>
      <c r="W42" s="16"/>
      <c r="X42" s="16"/>
      <c r="Y42" s="16"/>
    </row>
    <row r="43" spans="2:25" x14ac:dyDescent="0.35">
      <c r="B43" s="16"/>
      <c r="C43" s="16"/>
      <c r="D43" s="16"/>
      <c r="E43" s="16"/>
      <c r="F43" s="1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16"/>
      <c r="S43" s="16"/>
      <c r="T43" s="16"/>
      <c r="U43" s="16"/>
      <c r="V43" s="16"/>
      <c r="W43" s="16"/>
      <c r="X43" s="16"/>
      <c r="Y43" s="16"/>
    </row>
    <row r="44" spans="2:25" x14ac:dyDescent="0.35">
      <c r="B44" s="16"/>
      <c r="C44" s="16"/>
      <c r="D44" s="16"/>
      <c r="E44" s="16"/>
      <c r="F44" s="1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16"/>
      <c r="S44" s="16"/>
      <c r="T44" s="16"/>
      <c r="U44" s="16"/>
      <c r="V44" s="16"/>
      <c r="W44" s="16"/>
      <c r="X44" s="16"/>
      <c r="Y44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8058-68AB-4E7E-A441-58233ACAF174}">
  <dimension ref="A1:Q44"/>
  <sheetViews>
    <sheetView topLeftCell="A32" zoomScale="80" zoomScaleNormal="80" workbookViewId="0">
      <selection activeCell="B2" sqref="B2"/>
    </sheetView>
  </sheetViews>
  <sheetFormatPr defaultRowHeight="14" x14ac:dyDescent="0.3"/>
  <cols>
    <col min="1" max="1" width="8.7265625" style="27"/>
    <col min="2" max="16384" width="8.7265625" style="16"/>
  </cols>
  <sheetData>
    <row r="1" spans="1:17" ht="58" x14ac:dyDescent="0.3">
      <c r="A1" s="18" t="s">
        <v>60</v>
      </c>
      <c r="B1" s="19">
        <v>30</v>
      </c>
      <c r="C1" s="18" t="s">
        <v>61</v>
      </c>
      <c r="D1" s="16">
        <v>10</v>
      </c>
      <c r="E1" s="18" t="s">
        <v>62</v>
      </c>
      <c r="F1" s="16">
        <v>0</v>
      </c>
    </row>
    <row r="2" spans="1:17" x14ac:dyDescent="0.3">
      <c r="A2" s="18"/>
      <c r="B2" s="19"/>
      <c r="C2" s="18"/>
      <c r="E2" s="18"/>
    </row>
    <row r="3" spans="1:17" x14ac:dyDescent="0.3">
      <c r="A3" s="1" t="s">
        <v>18</v>
      </c>
      <c r="M3" s="1" t="s">
        <v>40</v>
      </c>
    </row>
    <row r="4" spans="1:17" ht="14.5" thickBot="1" x14ac:dyDescent="0.35">
      <c r="A4" s="33" t="s">
        <v>77</v>
      </c>
      <c r="B4" s="25" t="s">
        <v>27</v>
      </c>
    </row>
    <row r="5" spans="1:17" ht="24.5" thickBot="1" x14ac:dyDescent="0.35">
      <c r="A5" s="7"/>
      <c r="B5" s="8" t="s">
        <v>80</v>
      </c>
      <c r="C5" s="8" t="s">
        <v>20</v>
      </c>
      <c r="D5" s="8" t="s">
        <v>21</v>
      </c>
      <c r="E5" s="8" t="s">
        <v>22</v>
      </c>
    </row>
    <row r="6" spans="1:17" ht="14.5" thickBot="1" x14ac:dyDescent="0.35">
      <c r="A6" s="9">
        <v>1</v>
      </c>
      <c r="B6" s="10">
        <v>0</v>
      </c>
      <c r="C6" s="10" t="s">
        <v>17</v>
      </c>
      <c r="D6" s="10" t="s">
        <v>17</v>
      </c>
      <c r="E6" s="10" t="s">
        <v>17</v>
      </c>
    </row>
    <row r="7" spans="1:17" ht="14.5" thickBot="1" x14ac:dyDescent="0.35">
      <c r="A7" s="9">
        <v>2</v>
      </c>
      <c r="B7" s="10">
        <v>1</v>
      </c>
      <c r="C7" s="10" t="s">
        <v>17</v>
      </c>
      <c r="D7" s="10" t="s">
        <v>17</v>
      </c>
      <c r="E7" s="10" t="s">
        <v>17</v>
      </c>
    </row>
    <row r="8" spans="1:17" ht="14.5" thickBot="1" x14ac:dyDescent="0.35">
      <c r="A8" s="9">
        <v>3</v>
      </c>
      <c r="B8" s="10">
        <v>2</v>
      </c>
      <c r="C8" s="10" t="s">
        <v>17</v>
      </c>
      <c r="D8" s="10" t="s">
        <v>17</v>
      </c>
      <c r="E8" s="10" t="s">
        <v>17</v>
      </c>
    </row>
    <row r="9" spans="1:17" ht="14.5" thickBot="1" x14ac:dyDescent="0.35">
      <c r="A9" s="9">
        <v>4</v>
      </c>
      <c r="B9" s="10">
        <v>3</v>
      </c>
      <c r="C9" s="10" t="s">
        <v>17</v>
      </c>
      <c r="D9" s="10" t="s">
        <v>17</v>
      </c>
      <c r="E9" s="10" t="s">
        <v>17</v>
      </c>
      <c r="Q9" s="35">
        <f>1-0.005</f>
        <v>0.995</v>
      </c>
    </row>
    <row r="10" spans="1:17" ht="14.5" thickBot="1" x14ac:dyDescent="0.35">
      <c r="A10" s="9">
        <v>5</v>
      </c>
      <c r="B10" s="10">
        <v>4</v>
      </c>
      <c r="C10" s="10" t="s">
        <v>17</v>
      </c>
      <c r="D10" s="10" t="s">
        <v>17</v>
      </c>
      <c r="E10" s="10" t="s">
        <v>17</v>
      </c>
    </row>
    <row r="11" spans="1:17" ht="14.5" thickBot="1" x14ac:dyDescent="0.35">
      <c r="A11" s="9">
        <v>6</v>
      </c>
      <c r="B11" s="10">
        <v>5</v>
      </c>
      <c r="C11" s="10" t="s">
        <v>17</v>
      </c>
      <c r="D11" s="10" t="s">
        <v>17</v>
      </c>
      <c r="E11" s="10" t="s">
        <v>17</v>
      </c>
    </row>
    <row r="12" spans="1:17" ht="14.5" thickBot="1" x14ac:dyDescent="0.35">
      <c r="A12" s="9">
        <v>7</v>
      </c>
      <c r="B12" s="10">
        <v>6</v>
      </c>
      <c r="C12" s="10" t="s">
        <v>17</v>
      </c>
      <c r="D12" s="10" t="s">
        <v>17</v>
      </c>
      <c r="E12" s="10" t="s">
        <v>17</v>
      </c>
    </row>
    <row r="13" spans="1:17" ht="14.5" thickBot="1" x14ac:dyDescent="0.35">
      <c r="A13" s="9">
        <v>8</v>
      </c>
      <c r="B13" s="10">
        <v>7</v>
      </c>
      <c r="C13" s="10" t="s">
        <v>17</v>
      </c>
      <c r="D13" s="10" t="s">
        <v>17</v>
      </c>
      <c r="E13" s="10" t="s">
        <v>17</v>
      </c>
    </row>
    <row r="14" spans="1:17" ht="14.5" thickBot="1" x14ac:dyDescent="0.35">
      <c r="A14" s="9">
        <v>9</v>
      </c>
      <c r="B14" s="10">
        <v>8</v>
      </c>
      <c r="C14" s="10">
        <v>-0.69630000000000003</v>
      </c>
      <c r="D14" s="10">
        <v>-0.59630000000000005</v>
      </c>
      <c r="E14" s="10">
        <v>-0.78320000000000001</v>
      </c>
    </row>
    <row r="15" spans="1:17" ht="14.5" thickBot="1" x14ac:dyDescent="0.35">
      <c r="A15" s="9">
        <v>10</v>
      </c>
      <c r="B15" s="10">
        <v>9</v>
      </c>
      <c r="C15" s="11">
        <v>-0.79769999999999996</v>
      </c>
      <c r="D15" s="11">
        <v>-0.68310000000000004</v>
      </c>
      <c r="E15" s="11">
        <v>-0.89580000000000004</v>
      </c>
    </row>
    <row r="17" spans="1:17" x14ac:dyDescent="0.3">
      <c r="A17" s="1" t="s">
        <v>23</v>
      </c>
      <c r="M17" s="1" t="s">
        <v>31</v>
      </c>
    </row>
    <row r="18" spans="1:17" ht="14.5" thickBot="1" x14ac:dyDescent="0.35">
      <c r="A18" s="33" t="s">
        <v>78</v>
      </c>
      <c r="B18" s="25" t="s">
        <v>28</v>
      </c>
    </row>
    <row r="19" spans="1:17" ht="24.5" thickBot="1" x14ac:dyDescent="0.35">
      <c r="A19" s="7"/>
      <c r="B19" s="8" t="s">
        <v>80</v>
      </c>
      <c r="C19" s="8" t="s">
        <v>20</v>
      </c>
      <c r="D19" s="8" t="s">
        <v>21</v>
      </c>
      <c r="E19" s="8" t="s">
        <v>22</v>
      </c>
    </row>
    <row r="20" spans="1:17" ht="14.5" thickBot="1" x14ac:dyDescent="0.35">
      <c r="A20" s="9">
        <v>1</v>
      </c>
      <c r="B20" s="10">
        <v>0</v>
      </c>
      <c r="C20" s="10" t="s">
        <v>17</v>
      </c>
      <c r="D20" s="10" t="s">
        <v>17</v>
      </c>
      <c r="E20" s="10" t="s">
        <v>17</v>
      </c>
    </row>
    <row r="21" spans="1:17" ht="14.5" thickBot="1" x14ac:dyDescent="0.35">
      <c r="A21" s="9">
        <v>2</v>
      </c>
      <c r="B21" s="10">
        <v>1</v>
      </c>
      <c r="C21" s="10" t="s">
        <v>17</v>
      </c>
      <c r="D21" s="10" t="s">
        <v>17</v>
      </c>
      <c r="E21" s="10" t="s">
        <v>17</v>
      </c>
    </row>
    <row r="22" spans="1:17" ht="14.5" thickBot="1" x14ac:dyDescent="0.35">
      <c r="A22" s="9">
        <v>3</v>
      </c>
      <c r="B22" s="10">
        <v>2</v>
      </c>
      <c r="C22" s="10" t="s">
        <v>17</v>
      </c>
      <c r="D22" s="10" t="s">
        <v>17</v>
      </c>
      <c r="E22" s="10" t="s">
        <v>17</v>
      </c>
    </row>
    <row r="23" spans="1:17" ht="14.5" thickBot="1" x14ac:dyDescent="0.35">
      <c r="A23" s="9">
        <v>4</v>
      </c>
      <c r="B23" s="10">
        <v>3</v>
      </c>
      <c r="C23" s="10">
        <v>-0.25</v>
      </c>
      <c r="D23" s="10">
        <v>-0.27779999999999999</v>
      </c>
      <c r="E23" s="10">
        <v>0.34549999999999997</v>
      </c>
    </row>
    <row r="24" spans="1:17" ht="14.5" thickBot="1" x14ac:dyDescent="0.35">
      <c r="A24" s="9">
        <v>5</v>
      </c>
      <c r="B24" s="10">
        <v>4</v>
      </c>
      <c r="C24" s="10" t="s">
        <v>17</v>
      </c>
      <c r="D24" s="10" t="s">
        <v>17</v>
      </c>
      <c r="E24" s="10" t="s">
        <v>17</v>
      </c>
      <c r="Q24" s="35">
        <f>1-0.0045</f>
        <v>0.99550000000000005</v>
      </c>
    </row>
    <row r="25" spans="1:17" ht="14.5" thickBot="1" x14ac:dyDescent="0.35">
      <c r="A25" s="9">
        <v>6</v>
      </c>
      <c r="B25" s="10">
        <v>5</v>
      </c>
      <c r="C25" s="11">
        <v>0.61899999999999999</v>
      </c>
      <c r="D25" s="11">
        <v>0.42859999999999998</v>
      </c>
      <c r="E25" s="11">
        <v>0.88180000000000003</v>
      </c>
    </row>
    <row r="26" spans="1:17" ht="14.5" thickBot="1" x14ac:dyDescent="0.35">
      <c r="A26" s="9">
        <v>7</v>
      </c>
      <c r="B26" s="10">
        <v>6</v>
      </c>
      <c r="C26" s="10">
        <v>0.85709999999999997</v>
      </c>
      <c r="D26" s="10">
        <v>0.64290000000000003</v>
      </c>
      <c r="E26" s="10">
        <v>0.84009999999999996</v>
      </c>
    </row>
    <row r="27" spans="1:17" ht="14.5" thickBot="1" x14ac:dyDescent="0.35">
      <c r="A27" s="9">
        <v>8</v>
      </c>
      <c r="B27" s="10">
        <v>7</v>
      </c>
      <c r="C27" s="10">
        <v>0.46429999999999999</v>
      </c>
      <c r="D27" s="10">
        <v>0.33329999999999999</v>
      </c>
      <c r="E27" s="10">
        <v>0.56100000000000005</v>
      </c>
    </row>
    <row r="28" spans="1:17" ht="14.5" thickBot="1" x14ac:dyDescent="0.35">
      <c r="A28" s="9">
        <v>9</v>
      </c>
      <c r="B28" s="10">
        <v>8</v>
      </c>
      <c r="C28" s="10" t="s">
        <v>17</v>
      </c>
      <c r="D28" s="10" t="s">
        <v>17</v>
      </c>
      <c r="E28" s="10" t="s">
        <v>17</v>
      </c>
    </row>
    <row r="29" spans="1:17" ht="14.5" thickBot="1" x14ac:dyDescent="0.35">
      <c r="A29" s="9">
        <v>10</v>
      </c>
      <c r="B29" s="10">
        <v>9</v>
      </c>
      <c r="C29" s="10" t="s">
        <v>17</v>
      </c>
      <c r="D29" s="10" t="s">
        <v>17</v>
      </c>
      <c r="E29" s="10" t="s">
        <v>17</v>
      </c>
    </row>
    <row r="31" spans="1:17" x14ac:dyDescent="0.3">
      <c r="A31" s="1" t="s">
        <v>24</v>
      </c>
    </row>
    <row r="32" spans="1:17" ht="14.5" thickBot="1" x14ac:dyDescent="0.35">
      <c r="A32" s="33" t="s">
        <v>79</v>
      </c>
      <c r="B32" s="27" t="s">
        <v>29</v>
      </c>
    </row>
    <row r="33" spans="1:5" ht="24.5" thickBot="1" x14ac:dyDescent="0.35">
      <c r="A33" s="7"/>
      <c r="B33" s="8" t="s">
        <v>80</v>
      </c>
      <c r="C33" s="8" t="s">
        <v>20</v>
      </c>
      <c r="D33" s="8" t="s">
        <v>21</v>
      </c>
      <c r="E33" s="8" t="s">
        <v>22</v>
      </c>
    </row>
    <row r="34" spans="1:5" ht="14.5" thickBot="1" x14ac:dyDescent="0.35">
      <c r="A34" s="9">
        <v>1</v>
      </c>
      <c r="B34" s="10">
        <v>0</v>
      </c>
      <c r="C34" s="10">
        <v>-0.75</v>
      </c>
      <c r="D34" s="10">
        <v>-0.55559999999999998</v>
      </c>
      <c r="E34" s="10">
        <v>-0.8014</v>
      </c>
    </row>
    <row r="35" spans="1:5" ht="14.5" thickBot="1" x14ac:dyDescent="0.35">
      <c r="A35" s="9">
        <v>2</v>
      </c>
      <c r="B35" s="10">
        <v>1</v>
      </c>
      <c r="C35" s="10">
        <v>-0.56359999999999999</v>
      </c>
      <c r="D35" s="10">
        <v>-0.37780000000000002</v>
      </c>
      <c r="E35" s="10">
        <v>-0.6653</v>
      </c>
    </row>
    <row r="36" spans="1:5" ht="14.5" thickBot="1" x14ac:dyDescent="0.35">
      <c r="A36" s="9">
        <v>3</v>
      </c>
      <c r="B36" s="10">
        <v>2</v>
      </c>
      <c r="C36" s="10">
        <v>-0.56359999999999999</v>
      </c>
      <c r="D36" s="10">
        <v>-0.37780000000000002</v>
      </c>
      <c r="E36" s="10">
        <v>-0.66510000000000002</v>
      </c>
    </row>
    <row r="37" spans="1:5" ht="14.5" thickBot="1" x14ac:dyDescent="0.35">
      <c r="A37" s="9">
        <v>4</v>
      </c>
      <c r="B37" s="10">
        <v>3</v>
      </c>
      <c r="C37" s="10">
        <v>-0.56359999999999999</v>
      </c>
      <c r="D37" s="10">
        <v>-0.37780000000000002</v>
      </c>
      <c r="E37" s="10">
        <v>-0.65490000000000004</v>
      </c>
    </row>
    <row r="38" spans="1:5" ht="14.5" thickBot="1" x14ac:dyDescent="0.35">
      <c r="A38" s="9">
        <v>5</v>
      </c>
      <c r="B38" s="10">
        <v>4</v>
      </c>
      <c r="C38" s="10" t="s">
        <v>17</v>
      </c>
      <c r="D38" s="10" t="s">
        <v>17</v>
      </c>
      <c r="E38" s="10" t="s">
        <v>17</v>
      </c>
    </row>
    <row r="39" spans="1:5" ht="14.5" thickBot="1" x14ac:dyDescent="0.35">
      <c r="A39" s="9">
        <v>6</v>
      </c>
      <c r="B39" s="10">
        <v>5</v>
      </c>
      <c r="C39" s="10" t="s">
        <v>17</v>
      </c>
      <c r="D39" s="10" t="s">
        <v>17</v>
      </c>
      <c r="E39" s="10" t="s">
        <v>17</v>
      </c>
    </row>
    <row r="40" spans="1:5" ht="14.5" thickBot="1" x14ac:dyDescent="0.35">
      <c r="A40" s="9">
        <v>7</v>
      </c>
      <c r="B40" s="10">
        <v>6</v>
      </c>
      <c r="C40" s="10" t="s">
        <v>17</v>
      </c>
      <c r="D40" s="10" t="s">
        <v>17</v>
      </c>
      <c r="E40" s="10" t="s">
        <v>17</v>
      </c>
    </row>
    <row r="41" spans="1:5" ht="14.5" thickBot="1" x14ac:dyDescent="0.35">
      <c r="A41" s="9">
        <v>8</v>
      </c>
      <c r="B41" s="10">
        <v>7</v>
      </c>
      <c r="C41" s="10" t="s">
        <v>17</v>
      </c>
      <c r="D41" s="10" t="s">
        <v>17</v>
      </c>
      <c r="E41" s="10" t="s">
        <v>17</v>
      </c>
    </row>
    <row r="42" spans="1:5" ht="14.5" thickBot="1" x14ac:dyDescent="0.35">
      <c r="A42" s="9">
        <v>9</v>
      </c>
      <c r="B42" s="10">
        <v>8</v>
      </c>
      <c r="C42" s="10" t="s">
        <v>17</v>
      </c>
      <c r="D42" s="10" t="s">
        <v>17</v>
      </c>
      <c r="E42" s="10" t="s">
        <v>17</v>
      </c>
    </row>
    <row r="43" spans="1:5" ht="14.5" thickBot="1" x14ac:dyDescent="0.35">
      <c r="A43" s="9">
        <v>10</v>
      </c>
      <c r="B43" s="10">
        <v>9</v>
      </c>
      <c r="C43" s="10" t="s">
        <v>17</v>
      </c>
      <c r="D43" s="10" t="s">
        <v>17</v>
      </c>
      <c r="E43" s="10" t="s">
        <v>17</v>
      </c>
    </row>
    <row r="44" spans="1:5" x14ac:dyDescent="0.3">
      <c r="A44" s="1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9B05-21B6-463C-8845-A4A061D6F44A}">
  <dimension ref="A1:AI44"/>
  <sheetViews>
    <sheetView zoomScale="80" zoomScaleNormal="80" workbookViewId="0">
      <pane xSplit="1" ySplit="2" topLeftCell="B36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" x14ac:dyDescent="0.3"/>
  <cols>
    <col min="1" max="6" width="8.7265625" style="16"/>
    <col min="7" max="7" width="8.7265625" style="26"/>
    <col min="8" max="16384" width="8.7265625" style="16"/>
  </cols>
  <sheetData>
    <row r="1" spans="1:35" ht="58" x14ac:dyDescent="0.3">
      <c r="A1" s="18" t="s">
        <v>60</v>
      </c>
      <c r="B1" s="19">
        <v>30</v>
      </c>
      <c r="C1" s="18" t="s">
        <v>61</v>
      </c>
      <c r="D1" s="16">
        <v>19</v>
      </c>
      <c r="E1" s="18" t="s">
        <v>62</v>
      </c>
      <c r="F1" s="16">
        <v>1</v>
      </c>
    </row>
    <row r="2" spans="1:35" x14ac:dyDescent="0.3">
      <c r="A2" s="18"/>
      <c r="B2" s="19"/>
      <c r="C2" s="18"/>
      <c r="E2" s="18"/>
    </row>
    <row r="3" spans="1:35" x14ac:dyDescent="0.3">
      <c r="A3" s="1" t="s">
        <v>23</v>
      </c>
      <c r="J3" s="1" t="s">
        <v>31</v>
      </c>
      <c r="T3" s="27"/>
      <c r="U3" s="27" t="s">
        <v>33</v>
      </c>
      <c r="V3" s="16" t="s">
        <v>41</v>
      </c>
      <c r="W3" s="16" t="s">
        <v>42</v>
      </c>
      <c r="X3" s="16" t="s">
        <v>43</v>
      </c>
    </row>
    <row r="4" spans="1:35" ht="14.5" thickBot="1" x14ac:dyDescent="0.35">
      <c r="A4" s="33" t="s">
        <v>74</v>
      </c>
      <c r="B4" s="26" t="s">
        <v>10</v>
      </c>
      <c r="G4" s="16"/>
      <c r="T4" s="27">
        <v>2022</v>
      </c>
      <c r="U4" s="27">
        <v>8.85</v>
      </c>
      <c r="V4" s="16">
        <v>6.2</v>
      </c>
      <c r="W4" s="16">
        <f>V4*10</f>
        <v>62</v>
      </c>
      <c r="X4" s="16">
        <f>100-W4</f>
        <v>38</v>
      </c>
    </row>
    <row r="5" spans="1:35" ht="24.5" thickBot="1" x14ac:dyDescent="0.35">
      <c r="A5" s="7"/>
      <c r="B5" s="8" t="s">
        <v>80</v>
      </c>
      <c r="C5" s="8" t="s">
        <v>20</v>
      </c>
      <c r="D5" s="8" t="s">
        <v>21</v>
      </c>
      <c r="E5" s="8" t="s">
        <v>22</v>
      </c>
      <c r="G5" s="16"/>
      <c r="T5" s="27">
        <v>2021</v>
      </c>
      <c r="U5" s="27">
        <v>8.1166999999999998</v>
      </c>
      <c r="V5" s="27">
        <v>6.2</v>
      </c>
      <c r="W5" s="16">
        <f t="shared" ref="W5:W13" si="0">V5*10</f>
        <v>62</v>
      </c>
      <c r="X5" s="16">
        <f t="shared" ref="X5:X13" si="1">100-W5</f>
        <v>38</v>
      </c>
    </row>
    <row r="6" spans="1:35" ht="14.5" thickBot="1" x14ac:dyDescent="0.35">
      <c r="A6" s="9">
        <v>1</v>
      </c>
      <c r="B6" s="10">
        <v>0</v>
      </c>
      <c r="C6" s="10">
        <v>0.56540000000000001</v>
      </c>
      <c r="D6" s="10">
        <v>0.40450000000000003</v>
      </c>
      <c r="E6" s="10">
        <v>0.76019999999999999</v>
      </c>
      <c r="T6" s="27">
        <v>2020</v>
      </c>
      <c r="U6" s="27">
        <v>6.35</v>
      </c>
      <c r="V6" s="27">
        <v>6.5</v>
      </c>
      <c r="W6" s="16">
        <f t="shared" si="0"/>
        <v>65</v>
      </c>
      <c r="X6" s="16">
        <f t="shared" si="1"/>
        <v>35</v>
      </c>
    </row>
    <row r="7" spans="1:35" ht="14.5" thickBot="1" x14ac:dyDescent="0.35">
      <c r="A7" s="9">
        <v>2</v>
      </c>
      <c r="B7" s="10">
        <v>1</v>
      </c>
      <c r="C7" s="10">
        <v>0.48470000000000002</v>
      </c>
      <c r="D7" s="10">
        <v>0.27600000000000002</v>
      </c>
      <c r="E7" s="10">
        <v>0.58930000000000005</v>
      </c>
      <c r="G7" s="16"/>
      <c r="T7" s="27">
        <v>2019</v>
      </c>
      <c r="U7" s="27">
        <v>6.2332999999999998</v>
      </c>
      <c r="V7" s="27">
        <v>6.4</v>
      </c>
      <c r="W7" s="16">
        <f t="shared" si="0"/>
        <v>64</v>
      </c>
      <c r="X7" s="16">
        <f t="shared" si="1"/>
        <v>36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ht="14.5" thickBot="1" x14ac:dyDescent="0.35">
      <c r="A8" s="9">
        <v>3</v>
      </c>
      <c r="B8" s="10">
        <v>2</v>
      </c>
      <c r="C8" s="10" t="s">
        <v>17</v>
      </c>
      <c r="D8" s="10" t="s">
        <v>17</v>
      </c>
      <c r="E8" s="10" t="s">
        <v>17</v>
      </c>
      <c r="G8" s="16"/>
      <c r="T8" s="27">
        <v>2018</v>
      </c>
      <c r="U8" s="27">
        <v>6.1717000000000004</v>
      </c>
      <c r="V8" s="27">
        <v>6.2</v>
      </c>
      <c r="W8" s="16">
        <f t="shared" si="0"/>
        <v>62</v>
      </c>
      <c r="X8" s="16">
        <f t="shared" si="1"/>
        <v>38</v>
      </c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ht="14.5" thickBot="1" x14ac:dyDescent="0.35">
      <c r="A9" s="9">
        <v>4</v>
      </c>
      <c r="B9" s="10">
        <v>3</v>
      </c>
      <c r="C9" s="10" t="s">
        <v>17</v>
      </c>
      <c r="D9" s="10" t="s">
        <v>17</v>
      </c>
      <c r="E9" s="10" t="s">
        <v>17</v>
      </c>
      <c r="G9" s="16"/>
      <c r="N9" s="35">
        <f>1-0.001</f>
        <v>0.999</v>
      </c>
      <c r="T9" s="27">
        <v>2017</v>
      </c>
      <c r="U9" s="27">
        <v>6.6417000000000002</v>
      </c>
      <c r="V9" s="27">
        <v>5.9</v>
      </c>
      <c r="W9" s="16">
        <f t="shared" si="0"/>
        <v>59</v>
      </c>
      <c r="X9" s="16">
        <f t="shared" si="1"/>
        <v>41</v>
      </c>
      <c r="Z9" s="27"/>
      <c r="AA9" s="27"/>
      <c r="AB9" s="27"/>
      <c r="AC9" s="27"/>
      <c r="AD9" s="27"/>
      <c r="AE9" s="27"/>
      <c r="AF9" s="27"/>
      <c r="AG9" s="27"/>
      <c r="AH9" s="27"/>
      <c r="AI9" s="27"/>
    </row>
    <row r="10" spans="1:35" ht="14.5" thickBot="1" x14ac:dyDescent="0.35">
      <c r="A10" s="9">
        <v>5</v>
      </c>
      <c r="B10" s="10">
        <v>4</v>
      </c>
      <c r="C10" s="10">
        <v>-0.68100000000000005</v>
      </c>
      <c r="D10" s="10">
        <v>-0.50600000000000001</v>
      </c>
      <c r="E10" s="10">
        <v>-0.3342</v>
      </c>
      <c r="G10" s="16"/>
      <c r="T10" s="27">
        <v>2016</v>
      </c>
      <c r="U10" s="27">
        <v>8.4499999999999993</v>
      </c>
      <c r="V10" s="27">
        <v>5.6</v>
      </c>
      <c r="W10" s="16">
        <f t="shared" si="0"/>
        <v>56</v>
      </c>
      <c r="X10" s="16">
        <f t="shared" si="1"/>
        <v>44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</row>
    <row r="11" spans="1:35" ht="14.5" thickBot="1" x14ac:dyDescent="0.35">
      <c r="A11" s="9">
        <v>6</v>
      </c>
      <c r="B11" s="10">
        <v>5</v>
      </c>
      <c r="C11" s="11">
        <v>-0.88959999999999995</v>
      </c>
      <c r="D11" s="11">
        <v>-0.73609999999999998</v>
      </c>
      <c r="E11" s="11">
        <v>-0.65349999999999997</v>
      </c>
      <c r="G11" s="16"/>
      <c r="N11" s="35">
        <f>1-0.0033</f>
        <v>0.99670000000000003</v>
      </c>
      <c r="T11" s="27">
        <v>2015</v>
      </c>
      <c r="U11" s="27">
        <v>10.7867</v>
      </c>
      <c r="V11" s="27">
        <v>5.3</v>
      </c>
      <c r="W11" s="16">
        <f t="shared" si="0"/>
        <v>53</v>
      </c>
      <c r="X11" s="16">
        <f t="shared" si="1"/>
        <v>47</v>
      </c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ht="14.5" thickBot="1" x14ac:dyDescent="0.35">
      <c r="A12" s="39">
        <v>7</v>
      </c>
      <c r="B12" s="14">
        <v>6</v>
      </c>
      <c r="C12" s="14">
        <v>-0.81599999999999995</v>
      </c>
      <c r="D12" s="14">
        <v>-0.64410000000000001</v>
      </c>
      <c r="E12" s="14">
        <v>-0.88680000000000003</v>
      </c>
      <c r="G12" s="16"/>
      <c r="J12" s="1" t="s">
        <v>37</v>
      </c>
      <c r="T12" s="27">
        <v>2014</v>
      </c>
      <c r="U12" s="27">
        <v>12.76</v>
      </c>
      <c r="V12" s="27">
        <v>5</v>
      </c>
      <c r="W12" s="16">
        <f t="shared" si="0"/>
        <v>50</v>
      </c>
      <c r="X12" s="16">
        <f t="shared" si="1"/>
        <v>50</v>
      </c>
      <c r="Z12" s="27"/>
      <c r="AA12" s="27"/>
      <c r="AB12" s="27"/>
      <c r="AC12" s="27"/>
      <c r="AD12" s="27"/>
      <c r="AE12" s="27"/>
      <c r="AF12" s="27"/>
      <c r="AG12" s="27"/>
      <c r="AH12" s="27"/>
      <c r="AI12" s="27"/>
    </row>
    <row r="13" spans="1:35" ht="14.5" thickBot="1" x14ac:dyDescent="0.35">
      <c r="A13" s="9">
        <v>8</v>
      </c>
      <c r="B13" s="10">
        <v>7</v>
      </c>
      <c r="C13" s="10">
        <v>-0.66869999999999996</v>
      </c>
      <c r="D13" s="10">
        <v>-0.49440000000000001</v>
      </c>
      <c r="E13" s="10">
        <v>-0.79869999999999997</v>
      </c>
      <c r="G13" s="16"/>
      <c r="T13" s="27">
        <v>2013</v>
      </c>
      <c r="U13" s="27">
        <v>11.503299999999999</v>
      </c>
      <c r="V13" s="27">
        <v>4.7</v>
      </c>
      <c r="W13" s="16">
        <f t="shared" si="0"/>
        <v>47</v>
      </c>
      <c r="X13" s="16">
        <f t="shared" si="1"/>
        <v>53</v>
      </c>
      <c r="Z13" s="27"/>
      <c r="AA13" s="27"/>
      <c r="AB13" s="27"/>
      <c r="AC13" s="27"/>
      <c r="AD13" s="27"/>
      <c r="AE13" s="27"/>
      <c r="AF13" s="27"/>
      <c r="AG13" s="27"/>
      <c r="AH13" s="27"/>
      <c r="AI13" s="27"/>
    </row>
    <row r="14" spans="1:35" ht="14.5" thickBot="1" x14ac:dyDescent="0.35">
      <c r="A14" s="9">
        <v>9</v>
      </c>
      <c r="B14" s="10">
        <v>8</v>
      </c>
      <c r="C14" s="10">
        <v>-0.41670000000000001</v>
      </c>
      <c r="D14" s="10">
        <v>-0.27779999999999999</v>
      </c>
      <c r="E14" s="10">
        <v>-0.62439999999999996</v>
      </c>
      <c r="F14" s="26"/>
      <c r="G14" s="16"/>
      <c r="Z14" s="27"/>
      <c r="AA14" s="27"/>
      <c r="AB14" s="27"/>
      <c r="AC14" s="27"/>
      <c r="AD14" s="27"/>
      <c r="AE14" s="27"/>
      <c r="AF14" s="27"/>
      <c r="AG14" s="27"/>
      <c r="AH14" s="27"/>
      <c r="AI14" s="27"/>
    </row>
    <row r="15" spans="1:35" ht="14.5" thickBot="1" x14ac:dyDescent="0.35">
      <c r="A15" s="9">
        <v>10</v>
      </c>
      <c r="B15" s="10">
        <v>9</v>
      </c>
      <c r="C15" s="10" t="s">
        <v>17</v>
      </c>
      <c r="D15" s="10" t="s">
        <v>17</v>
      </c>
      <c r="E15" s="10" t="s">
        <v>17</v>
      </c>
      <c r="G15" s="16"/>
      <c r="Z15" s="27"/>
      <c r="AA15" s="27"/>
      <c r="AB15" s="27"/>
      <c r="AC15" s="27"/>
      <c r="AD15" s="27"/>
      <c r="AE15" s="27"/>
      <c r="AF15" s="27"/>
      <c r="AG15" s="27"/>
      <c r="AH15" s="27"/>
      <c r="AI15" s="27"/>
    </row>
    <row r="16" spans="1:35" x14ac:dyDescent="0.3">
      <c r="A16" s="40"/>
      <c r="B16" s="41"/>
      <c r="C16" s="41"/>
      <c r="D16" s="41"/>
      <c r="E16" s="41"/>
      <c r="G16" s="16"/>
    </row>
    <row r="17" spans="1:35" x14ac:dyDescent="0.3">
      <c r="A17" s="40"/>
      <c r="B17" s="41"/>
      <c r="C17" s="41"/>
      <c r="D17" s="41"/>
      <c r="E17" s="41"/>
      <c r="G17" s="16"/>
    </row>
    <row r="18" spans="1:35" x14ac:dyDescent="0.3">
      <c r="A18" s="1" t="s">
        <v>25</v>
      </c>
      <c r="J18" s="1"/>
    </row>
    <row r="19" spans="1:35" ht="14.5" thickBot="1" x14ac:dyDescent="0.35">
      <c r="A19" s="33" t="s">
        <v>75</v>
      </c>
      <c r="B19" s="27" t="s">
        <v>8</v>
      </c>
      <c r="G19" s="16"/>
    </row>
    <row r="20" spans="1:35" ht="24.5" thickBot="1" x14ac:dyDescent="0.35">
      <c r="A20" s="7"/>
      <c r="B20" s="8" t="s">
        <v>80</v>
      </c>
      <c r="C20" s="8" t="s">
        <v>20</v>
      </c>
      <c r="D20" s="8" t="s">
        <v>21</v>
      </c>
      <c r="E20" s="8" t="s">
        <v>22</v>
      </c>
      <c r="G20" s="16"/>
    </row>
    <row r="21" spans="1:35" ht="14.5" thickBot="1" x14ac:dyDescent="0.35">
      <c r="A21" s="9">
        <v>1</v>
      </c>
      <c r="B21" s="10">
        <v>0</v>
      </c>
      <c r="C21" s="10" t="s">
        <v>17</v>
      </c>
      <c r="D21" s="10" t="s">
        <v>17</v>
      </c>
      <c r="E21" s="10" t="s">
        <v>17</v>
      </c>
      <c r="G21" s="16"/>
    </row>
    <row r="22" spans="1:35" ht="14.5" thickBot="1" x14ac:dyDescent="0.35">
      <c r="A22" s="9">
        <v>2</v>
      </c>
      <c r="B22" s="10">
        <v>1</v>
      </c>
      <c r="C22" s="10" t="s">
        <v>17</v>
      </c>
      <c r="D22" s="10" t="s">
        <v>17</v>
      </c>
      <c r="E22" s="10" t="s">
        <v>17</v>
      </c>
      <c r="G22" s="16"/>
    </row>
    <row r="23" spans="1:35" ht="14.5" thickBot="1" x14ac:dyDescent="0.35">
      <c r="A23" s="9">
        <v>3</v>
      </c>
      <c r="B23" s="10">
        <v>2</v>
      </c>
      <c r="C23" s="10" t="s">
        <v>17</v>
      </c>
      <c r="D23" s="10" t="s">
        <v>17</v>
      </c>
      <c r="E23" s="10" t="s">
        <v>17</v>
      </c>
      <c r="G23" s="16"/>
    </row>
    <row r="24" spans="1:35" ht="14.5" thickBot="1" x14ac:dyDescent="0.35">
      <c r="A24" s="9">
        <v>4</v>
      </c>
      <c r="B24" s="10">
        <v>3</v>
      </c>
      <c r="C24" s="10" t="s">
        <v>17</v>
      </c>
      <c r="D24" s="10" t="s">
        <v>17</v>
      </c>
      <c r="E24" s="10" t="s">
        <v>17</v>
      </c>
      <c r="G24" s="16"/>
      <c r="N24" s="35"/>
    </row>
    <row r="25" spans="1:35" ht="14.5" thickBot="1" x14ac:dyDescent="0.35">
      <c r="A25" s="9">
        <v>5</v>
      </c>
      <c r="B25" s="10">
        <v>4</v>
      </c>
      <c r="C25" s="10" t="s">
        <v>17</v>
      </c>
      <c r="D25" s="10" t="s">
        <v>17</v>
      </c>
      <c r="E25" s="10" t="s">
        <v>17</v>
      </c>
      <c r="G25" s="16"/>
    </row>
    <row r="26" spans="1:35" ht="14.5" thickBot="1" x14ac:dyDescent="0.35">
      <c r="A26" s="9">
        <v>6</v>
      </c>
      <c r="B26" s="10">
        <v>5</v>
      </c>
      <c r="C26" s="10" t="s">
        <v>17</v>
      </c>
      <c r="D26" s="10" t="s">
        <v>17</v>
      </c>
      <c r="E26" s="10" t="s">
        <v>17</v>
      </c>
      <c r="G26" s="16"/>
    </row>
    <row r="27" spans="1:35" ht="14.5" thickBot="1" x14ac:dyDescent="0.35">
      <c r="A27" s="9">
        <v>7</v>
      </c>
      <c r="B27" s="10">
        <v>6</v>
      </c>
      <c r="C27" s="10" t="s">
        <v>17</v>
      </c>
      <c r="D27" s="10" t="s">
        <v>17</v>
      </c>
      <c r="E27" s="10" t="s">
        <v>17</v>
      </c>
      <c r="G27" s="16"/>
    </row>
    <row r="28" spans="1:35" ht="14.5" thickBot="1" x14ac:dyDescent="0.35">
      <c r="A28" s="9">
        <v>8</v>
      </c>
      <c r="B28" s="10">
        <v>7</v>
      </c>
      <c r="C28" s="10">
        <v>6.08E-2</v>
      </c>
      <c r="D28" s="10">
        <v>-4.4900000000000002E-2</v>
      </c>
      <c r="E28" s="10">
        <v>0.25109999999999999</v>
      </c>
      <c r="G28" s="16"/>
      <c r="S28" s="27"/>
      <c r="T28" s="27"/>
      <c r="U28" s="27"/>
      <c r="V28" s="27"/>
      <c r="W28" s="27"/>
      <c r="X28" s="27"/>
      <c r="Y28" s="27"/>
      <c r="Z28" s="27"/>
      <c r="AA28" s="27"/>
    </row>
    <row r="29" spans="1:35" ht="14.5" thickBot="1" x14ac:dyDescent="0.35">
      <c r="A29" s="9">
        <v>9</v>
      </c>
      <c r="B29" s="10">
        <v>8</v>
      </c>
      <c r="C29" s="10">
        <v>0.44240000000000002</v>
      </c>
      <c r="D29" s="10">
        <v>0.33329999999999999</v>
      </c>
      <c r="E29" s="10">
        <v>0.65369999999999995</v>
      </c>
      <c r="G29" s="16"/>
      <c r="S29" s="27"/>
      <c r="T29" s="27"/>
      <c r="U29" s="27"/>
      <c r="V29" s="27"/>
      <c r="W29" s="27"/>
      <c r="X29" s="27"/>
      <c r="Y29" s="27"/>
      <c r="Z29" s="27"/>
      <c r="AA29" s="27"/>
    </row>
    <row r="30" spans="1:35" ht="14.5" thickBot="1" x14ac:dyDescent="0.35">
      <c r="A30" s="9">
        <v>10</v>
      </c>
      <c r="B30" s="10">
        <v>9</v>
      </c>
      <c r="C30" s="10">
        <v>0.74550000000000005</v>
      </c>
      <c r="D30" s="10">
        <v>0.6</v>
      </c>
      <c r="E30" s="10">
        <v>0.71530000000000005</v>
      </c>
      <c r="G30" s="16"/>
      <c r="S30" s="27"/>
      <c r="T30" s="27"/>
      <c r="U30" s="27"/>
      <c r="V30" s="27"/>
      <c r="W30" s="27"/>
      <c r="X30" s="27"/>
      <c r="Y30" s="27"/>
      <c r="Z30" s="27"/>
      <c r="AA30" s="27"/>
    </row>
    <row r="31" spans="1:35" x14ac:dyDescent="0.3">
      <c r="A31" s="40"/>
      <c r="B31" s="41"/>
      <c r="C31" s="41"/>
      <c r="D31" s="41"/>
      <c r="E31" s="41"/>
      <c r="G31" s="16"/>
      <c r="S31" s="27"/>
      <c r="T31" s="27"/>
      <c r="U31" s="27"/>
      <c r="V31" s="27"/>
      <c r="W31" s="27"/>
      <c r="X31" s="27"/>
      <c r="Y31" s="27"/>
      <c r="Z31" s="27"/>
      <c r="AA31" s="27"/>
    </row>
    <row r="32" spans="1:35" x14ac:dyDescent="0.3">
      <c r="A32" s="1" t="s">
        <v>26</v>
      </c>
      <c r="J32" s="1"/>
      <c r="S32" s="27"/>
      <c r="AH32" s="42"/>
      <c r="AI32" s="42"/>
    </row>
    <row r="33" spans="1:35" ht="14.5" thickBot="1" x14ac:dyDescent="0.35">
      <c r="A33" s="33" t="s">
        <v>76</v>
      </c>
      <c r="B33" s="27" t="s">
        <v>9</v>
      </c>
      <c r="AH33" s="42"/>
      <c r="AI33" s="42"/>
    </row>
    <row r="34" spans="1:35" ht="24.5" thickBot="1" x14ac:dyDescent="0.35">
      <c r="A34" s="7"/>
      <c r="B34" s="8" t="s">
        <v>80</v>
      </c>
      <c r="C34" s="8" t="s">
        <v>20</v>
      </c>
      <c r="D34" s="8" t="s">
        <v>21</v>
      </c>
      <c r="E34" s="8" t="s">
        <v>22</v>
      </c>
    </row>
    <row r="35" spans="1:35" ht="14.5" thickBot="1" x14ac:dyDescent="0.35">
      <c r="A35" s="9">
        <v>1</v>
      </c>
      <c r="B35" s="10">
        <v>0</v>
      </c>
      <c r="C35" s="10">
        <v>-0.75</v>
      </c>
      <c r="D35" s="10">
        <v>-0.55559999999999998</v>
      </c>
      <c r="E35" s="10">
        <v>-0.72699999999999998</v>
      </c>
      <c r="G35" s="16"/>
    </row>
    <row r="36" spans="1:35" ht="14.5" thickBot="1" x14ac:dyDescent="0.35">
      <c r="A36" s="9">
        <v>2</v>
      </c>
      <c r="B36" s="10">
        <v>1</v>
      </c>
      <c r="C36" s="10">
        <v>-0.57579999999999998</v>
      </c>
      <c r="D36" s="10">
        <v>-0.37780000000000002</v>
      </c>
      <c r="E36" s="10">
        <v>-0.65029999999999999</v>
      </c>
    </row>
    <row r="37" spans="1:35" ht="14.5" thickBot="1" x14ac:dyDescent="0.35">
      <c r="A37" s="9">
        <v>3</v>
      </c>
      <c r="B37" s="10">
        <v>2</v>
      </c>
      <c r="C37" s="10">
        <v>-0.51519999999999999</v>
      </c>
      <c r="D37" s="10">
        <v>-0.33329999999999999</v>
      </c>
      <c r="E37" s="10">
        <v>-0.68469999999999998</v>
      </c>
      <c r="M37" s="35"/>
    </row>
    <row r="38" spans="1:35" ht="14.5" thickBot="1" x14ac:dyDescent="0.35">
      <c r="A38" s="9">
        <v>4</v>
      </c>
      <c r="B38" s="10">
        <v>3</v>
      </c>
      <c r="C38" s="10">
        <v>-0.51519999999999999</v>
      </c>
      <c r="D38" s="10">
        <v>-0.33329999999999999</v>
      </c>
      <c r="E38" s="10">
        <v>-0.68720000000000003</v>
      </c>
    </row>
    <row r="39" spans="1:35" ht="14.5" thickBot="1" x14ac:dyDescent="0.35">
      <c r="A39" s="9">
        <v>5</v>
      </c>
      <c r="B39" s="10">
        <v>4</v>
      </c>
      <c r="C39" s="10">
        <v>-0.61209999999999998</v>
      </c>
      <c r="D39" s="10">
        <v>-0.5111</v>
      </c>
      <c r="E39" s="10">
        <v>-0.78459999999999996</v>
      </c>
    </row>
    <row r="40" spans="1:35" ht="14.5" thickBot="1" x14ac:dyDescent="0.35">
      <c r="A40" s="9">
        <v>6</v>
      </c>
      <c r="B40" s="10">
        <v>5</v>
      </c>
      <c r="C40" s="10">
        <v>-0.64849999999999997</v>
      </c>
      <c r="D40" s="10">
        <v>-0.55559999999999998</v>
      </c>
      <c r="E40" s="10">
        <v>-0.8347</v>
      </c>
      <c r="S40" s="27"/>
      <c r="T40" s="27"/>
      <c r="U40" s="27"/>
      <c r="V40" s="27"/>
      <c r="W40" s="27"/>
      <c r="X40" s="27"/>
      <c r="Y40" s="27"/>
      <c r="Z40" s="27"/>
      <c r="AA40" s="27"/>
    </row>
    <row r="41" spans="1:35" ht="14.5" thickBot="1" x14ac:dyDescent="0.35">
      <c r="A41" s="9">
        <v>7</v>
      </c>
      <c r="B41" s="10">
        <v>6</v>
      </c>
      <c r="C41" s="10">
        <v>-0.63639999999999997</v>
      </c>
      <c r="D41" s="10">
        <v>-0.4667</v>
      </c>
      <c r="E41" s="10">
        <v>-0.75539999999999996</v>
      </c>
      <c r="J41" s="1"/>
      <c r="S41" s="27"/>
      <c r="T41" s="27"/>
      <c r="U41" s="27"/>
      <c r="V41" s="27"/>
      <c r="W41" s="27"/>
      <c r="X41" s="27"/>
      <c r="Y41" s="27"/>
      <c r="Z41" s="27"/>
      <c r="AA41" s="27"/>
    </row>
    <row r="42" spans="1:35" ht="14.5" thickBot="1" x14ac:dyDescent="0.35">
      <c r="A42" s="9">
        <v>8</v>
      </c>
      <c r="B42" s="10">
        <v>7</v>
      </c>
      <c r="C42" s="10">
        <v>-0.56359999999999999</v>
      </c>
      <c r="D42" s="10">
        <v>-0.37780000000000002</v>
      </c>
      <c r="E42" s="10">
        <v>-0.621</v>
      </c>
      <c r="S42" s="27"/>
      <c r="T42" s="27"/>
      <c r="U42" s="27"/>
      <c r="V42" s="27"/>
      <c r="W42" s="27"/>
      <c r="X42" s="27"/>
      <c r="Y42" s="27"/>
      <c r="Z42" s="27"/>
      <c r="AA42" s="27"/>
    </row>
    <row r="43" spans="1:35" ht="14.5" thickBot="1" x14ac:dyDescent="0.35">
      <c r="A43" s="9">
        <v>9</v>
      </c>
      <c r="B43" s="10">
        <v>8</v>
      </c>
      <c r="C43" s="10">
        <v>-0.53939999999999999</v>
      </c>
      <c r="D43" s="10">
        <v>-0.33329999999999999</v>
      </c>
      <c r="E43" s="10">
        <v>-0.58799999999999997</v>
      </c>
      <c r="S43" s="27"/>
      <c r="T43" s="27"/>
      <c r="U43" s="27"/>
      <c r="V43" s="27"/>
      <c r="W43" s="27"/>
      <c r="X43" s="27"/>
      <c r="Y43" s="27"/>
      <c r="Z43" s="27"/>
      <c r="AA43" s="27"/>
    </row>
    <row r="44" spans="1:35" ht="14.5" thickBot="1" x14ac:dyDescent="0.35">
      <c r="A44" s="9">
        <v>10</v>
      </c>
      <c r="B44" s="10">
        <v>9</v>
      </c>
      <c r="C44" s="10">
        <v>-0.52729999999999999</v>
      </c>
      <c r="D44" s="10">
        <v>-0.33329999999999999</v>
      </c>
      <c r="E44" s="10">
        <v>-0.65610000000000002</v>
      </c>
      <c r="S44" s="27"/>
      <c r="T44" s="27"/>
      <c r="U44" s="27"/>
      <c r="V44" s="27"/>
      <c r="W44" s="27"/>
      <c r="X44" s="27"/>
      <c r="Y44" s="27"/>
      <c r="Z44" s="27"/>
      <c r="AA44" s="27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EE1D-34E1-42F5-8FAF-960EDFDB1153}">
  <dimension ref="A1:AA71"/>
  <sheetViews>
    <sheetView zoomScale="80" zoomScaleNormal="80" workbookViewId="0">
      <selection activeCell="F1" sqref="F1"/>
    </sheetView>
  </sheetViews>
  <sheetFormatPr defaultRowHeight="14" x14ac:dyDescent="0.3"/>
  <cols>
    <col min="1" max="16384" width="8.7265625" style="16"/>
  </cols>
  <sheetData>
    <row r="1" spans="1:27" ht="58" x14ac:dyDescent="0.3">
      <c r="A1" s="18" t="s">
        <v>60</v>
      </c>
      <c r="B1" s="19">
        <v>50</v>
      </c>
      <c r="C1" s="18" t="s">
        <v>61</v>
      </c>
      <c r="D1" s="16">
        <v>28</v>
      </c>
      <c r="E1" s="18" t="s">
        <v>62</v>
      </c>
      <c r="F1" s="16">
        <v>1</v>
      </c>
    </row>
    <row r="2" spans="1:27" x14ac:dyDescent="0.3">
      <c r="A2" s="19"/>
    </row>
    <row r="3" spans="1:27" x14ac:dyDescent="0.3">
      <c r="A3" s="1" t="s">
        <v>18</v>
      </c>
      <c r="M3" s="1" t="s">
        <v>38</v>
      </c>
      <c r="X3" s="27"/>
      <c r="Y3" s="27" t="s">
        <v>33</v>
      </c>
      <c r="Z3" s="16" t="s">
        <v>44</v>
      </c>
    </row>
    <row r="4" spans="1:27" ht="14.5" thickBot="1" x14ac:dyDescent="0.35">
      <c r="A4" s="33" t="s">
        <v>69</v>
      </c>
      <c r="B4" s="26" t="s">
        <v>0</v>
      </c>
      <c r="X4" s="27">
        <v>2022</v>
      </c>
      <c r="Y4" s="27">
        <v>8.85</v>
      </c>
      <c r="Z4" s="16">
        <v>4.3</v>
      </c>
      <c r="AA4" s="16">
        <f>Z4*10</f>
        <v>43</v>
      </c>
    </row>
    <row r="5" spans="1:27" ht="24.5" thickBot="1" x14ac:dyDescent="0.35">
      <c r="A5" s="7"/>
      <c r="B5" s="8" t="s">
        <v>80</v>
      </c>
      <c r="C5" s="8" t="s">
        <v>20</v>
      </c>
      <c r="D5" s="8" t="s">
        <v>21</v>
      </c>
      <c r="E5" s="8" t="s">
        <v>22</v>
      </c>
      <c r="X5" s="27">
        <v>2021</v>
      </c>
      <c r="Y5" s="27">
        <v>8.1166999999999998</v>
      </c>
      <c r="Z5" s="16">
        <v>4.5999999999999996</v>
      </c>
      <c r="AA5" s="16">
        <f t="shared" ref="AA5:AA13" si="0">Z5*10</f>
        <v>46</v>
      </c>
    </row>
    <row r="6" spans="1:27" ht="14.5" thickBot="1" x14ac:dyDescent="0.35">
      <c r="A6" s="15">
        <v>1</v>
      </c>
      <c r="B6" s="14">
        <v>0</v>
      </c>
      <c r="C6" s="14">
        <v>0.86670000000000003</v>
      </c>
      <c r="D6" s="14">
        <v>0.68889999999999996</v>
      </c>
      <c r="E6" s="14">
        <v>0.85640000000000005</v>
      </c>
      <c r="G6" s="27"/>
      <c r="X6" s="27">
        <v>2020</v>
      </c>
      <c r="Y6" s="27">
        <v>6.35</v>
      </c>
      <c r="Z6" s="16">
        <v>3.1</v>
      </c>
      <c r="AA6" s="16">
        <f t="shared" si="0"/>
        <v>31</v>
      </c>
    </row>
    <row r="7" spans="1:27" ht="14.5" thickBot="1" x14ac:dyDescent="0.35">
      <c r="A7" s="9">
        <v>2</v>
      </c>
      <c r="B7" s="10">
        <v>1</v>
      </c>
      <c r="C7" s="10">
        <v>0.81820000000000004</v>
      </c>
      <c r="D7" s="10">
        <v>0.64439999999999997</v>
      </c>
      <c r="E7" s="10">
        <v>0.79279999999999995</v>
      </c>
      <c r="G7" s="27"/>
      <c r="X7" s="27">
        <v>2019</v>
      </c>
      <c r="Y7" s="27">
        <v>6.2332999999999998</v>
      </c>
      <c r="Z7" s="16">
        <v>3.4</v>
      </c>
      <c r="AA7" s="16">
        <f t="shared" si="0"/>
        <v>34</v>
      </c>
    </row>
    <row r="8" spans="1:27" ht="14.5" thickBot="1" x14ac:dyDescent="0.35">
      <c r="A8" s="9">
        <v>3</v>
      </c>
      <c r="B8" s="10">
        <v>2</v>
      </c>
      <c r="C8" s="10">
        <v>0.57140000000000002</v>
      </c>
      <c r="D8" s="10">
        <v>0.40450000000000003</v>
      </c>
      <c r="E8" s="10">
        <v>0.63400000000000001</v>
      </c>
      <c r="G8" s="27"/>
      <c r="X8" s="27">
        <v>2018</v>
      </c>
      <c r="Y8" s="27">
        <v>6.1717000000000004</v>
      </c>
      <c r="Z8" s="16">
        <v>3.7</v>
      </c>
      <c r="AA8" s="16">
        <f t="shared" si="0"/>
        <v>37</v>
      </c>
    </row>
    <row r="9" spans="1:27" ht="14.5" thickBot="1" x14ac:dyDescent="0.35">
      <c r="A9" s="9">
        <v>4</v>
      </c>
      <c r="B9" s="10">
        <v>3</v>
      </c>
      <c r="C9" s="10" t="s">
        <v>17</v>
      </c>
      <c r="D9" s="10" t="s">
        <v>17</v>
      </c>
      <c r="E9" s="10" t="s">
        <v>17</v>
      </c>
      <c r="G9" s="27"/>
      <c r="Q9" s="35">
        <f>1-0.0116</f>
        <v>0.98839999999999995</v>
      </c>
      <c r="X9" s="27">
        <v>2017</v>
      </c>
      <c r="Y9" s="27">
        <v>6.6417000000000002</v>
      </c>
      <c r="Z9" s="16">
        <v>4</v>
      </c>
      <c r="AA9" s="16">
        <f t="shared" si="0"/>
        <v>40</v>
      </c>
    </row>
    <row r="10" spans="1:27" ht="14.5" thickBot="1" x14ac:dyDescent="0.35">
      <c r="A10" s="9">
        <v>5</v>
      </c>
      <c r="B10" s="10">
        <v>4</v>
      </c>
      <c r="C10" s="10" t="s">
        <v>17</v>
      </c>
      <c r="D10" s="10" t="s">
        <v>17</v>
      </c>
      <c r="E10" s="10" t="s">
        <v>17</v>
      </c>
      <c r="G10" s="27"/>
      <c r="X10" s="27">
        <v>2016</v>
      </c>
      <c r="Y10" s="27">
        <v>8.4499999999999993</v>
      </c>
      <c r="Z10" s="16">
        <v>4.2</v>
      </c>
      <c r="AA10" s="16">
        <f t="shared" si="0"/>
        <v>42</v>
      </c>
    </row>
    <row r="11" spans="1:27" ht="14.5" thickBot="1" x14ac:dyDescent="0.35">
      <c r="A11" s="9">
        <v>6</v>
      </c>
      <c r="B11" s="10">
        <v>5</v>
      </c>
      <c r="C11" s="10" t="s">
        <v>17</v>
      </c>
      <c r="D11" s="10" t="s">
        <v>17</v>
      </c>
      <c r="E11" s="10" t="s">
        <v>17</v>
      </c>
      <c r="G11" s="27"/>
      <c r="X11" s="27">
        <v>2015</v>
      </c>
      <c r="Y11" s="27">
        <v>10.7867</v>
      </c>
      <c r="Z11" s="16">
        <v>4.5</v>
      </c>
      <c r="AA11" s="16">
        <f t="shared" si="0"/>
        <v>45</v>
      </c>
    </row>
    <row r="12" spans="1:27" ht="14.5" thickBot="1" x14ac:dyDescent="0.35">
      <c r="A12" s="9">
        <v>7</v>
      </c>
      <c r="B12" s="10">
        <v>6</v>
      </c>
      <c r="C12" s="10" t="s">
        <v>17</v>
      </c>
      <c r="D12" s="10" t="s">
        <v>17</v>
      </c>
      <c r="E12" s="10" t="s">
        <v>17</v>
      </c>
      <c r="G12" s="27"/>
      <c r="X12" s="27">
        <v>2014</v>
      </c>
      <c r="Y12" s="27">
        <v>12.76</v>
      </c>
      <c r="Z12" s="16">
        <v>4.8</v>
      </c>
      <c r="AA12" s="16">
        <f t="shared" si="0"/>
        <v>48</v>
      </c>
    </row>
    <row r="13" spans="1:27" ht="14.5" thickBot="1" x14ac:dyDescent="0.35">
      <c r="A13" s="9">
        <v>8</v>
      </c>
      <c r="B13" s="10">
        <v>7</v>
      </c>
      <c r="C13" s="10" t="s">
        <v>17</v>
      </c>
      <c r="D13" s="10" t="s">
        <v>17</v>
      </c>
      <c r="E13" s="10" t="s">
        <v>17</v>
      </c>
      <c r="G13" s="27"/>
      <c r="X13" s="27">
        <v>2013</v>
      </c>
      <c r="Y13" s="27">
        <v>11.503299999999999</v>
      </c>
      <c r="Z13" s="16">
        <v>5.0999999999999996</v>
      </c>
      <c r="AA13" s="16">
        <f t="shared" si="0"/>
        <v>51</v>
      </c>
    </row>
    <row r="14" spans="1:27" ht="14.5" thickBot="1" x14ac:dyDescent="0.35">
      <c r="A14" s="9">
        <v>9</v>
      </c>
      <c r="B14" s="10">
        <v>8</v>
      </c>
      <c r="C14" s="10" t="s">
        <v>17</v>
      </c>
      <c r="D14" s="10" t="s">
        <v>17</v>
      </c>
      <c r="E14" s="10" t="s">
        <v>17</v>
      </c>
      <c r="G14" s="27"/>
    </row>
    <row r="15" spans="1:27" ht="14.5" thickBot="1" x14ac:dyDescent="0.35">
      <c r="A15" s="9">
        <v>10</v>
      </c>
      <c r="B15" s="10">
        <v>9</v>
      </c>
      <c r="C15" s="10" t="s">
        <v>17</v>
      </c>
      <c r="D15" s="10" t="s">
        <v>17</v>
      </c>
      <c r="E15" s="10" t="s">
        <v>17</v>
      </c>
      <c r="G15" s="27"/>
    </row>
    <row r="16" spans="1:27" x14ac:dyDescent="0.3">
      <c r="A16" s="40"/>
      <c r="B16" s="41"/>
      <c r="C16" s="41"/>
      <c r="D16" s="41"/>
      <c r="E16" s="41"/>
      <c r="G16" s="27"/>
    </row>
    <row r="17" spans="1:5" x14ac:dyDescent="0.3">
      <c r="A17" s="1" t="s">
        <v>23</v>
      </c>
    </row>
    <row r="18" spans="1:5" ht="14.5" thickBot="1" x14ac:dyDescent="0.35">
      <c r="A18" s="33" t="s">
        <v>70</v>
      </c>
      <c r="B18" s="24" t="s">
        <v>4</v>
      </c>
    </row>
    <row r="19" spans="1:5" ht="24.5" thickBot="1" x14ac:dyDescent="0.35">
      <c r="A19" s="7"/>
      <c r="B19" s="8" t="s">
        <v>80</v>
      </c>
      <c r="C19" s="8" t="s">
        <v>20</v>
      </c>
      <c r="D19" s="8" t="s">
        <v>21</v>
      </c>
      <c r="E19" s="8" t="s">
        <v>22</v>
      </c>
    </row>
    <row r="20" spans="1:5" ht="14.5" thickBot="1" x14ac:dyDescent="0.35">
      <c r="A20" s="9">
        <v>1</v>
      </c>
      <c r="B20" s="10">
        <v>0</v>
      </c>
      <c r="C20" s="10" t="s">
        <v>17</v>
      </c>
      <c r="D20" s="10" t="s">
        <v>17</v>
      </c>
      <c r="E20" s="10" t="s">
        <v>17</v>
      </c>
    </row>
    <row r="21" spans="1:5" ht="14.5" thickBot="1" x14ac:dyDescent="0.35">
      <c r="A21" s="9">
        <v>2</v>
      </c>
      <c r="B21" s="10">
        <v>1</v>
      </c>
      <c r="C21" s="10" t="s">
        <v>17</v>
      </c>
      <c r="D21" s="10" t="s">
        <v>17</v>
      </c>
      <c r="E21" s="10" t="s">
        <v>17</v>
      </c>
    </row>
    <row r="22" spans="1:5" ht="14.5" thickBot="1" x14ac:dyDescent="0.35">
      <c r="A22" s="9">
        <v>3</v>
      </c>
      <c r="B22" s="10">
        <v>2</v>
      </c>
      <c r="C22" s="10" t="s">
        <v>17</v>
      </c>
      <c r="D22" s="10" t="s">
        <v>17</v>
      </c>
      <c r="E22" s="10" t="s">
        <v>17</v>
      </c>
    </row>
    <row r="23" spans="1:5" ht="14.5" thickBot="1" x14ac:dyDescent="0.35">
      <c r="A23" s="9">
        <v>4</v>
      </c>
      <c r="B23" s="10">
        <v>3</v>
      </c>
      <c r="C23" s="10" t="s">
        <v>17</v>
      </c>
      <c r="D23" s="10" t="s">
        <v>17</v>
      </c>
      <c r="E23" s="10" t="s">
        <v>17</v>
      </c>
    </row>
    <row r="24" spans="1:5" ht="14.5" thickBot="1" x14ac:dyDescent="0.35">
      <c r="A24" s="9">
        <v>5</v>
      </c>
      <c r="B24" s="10">
        <v>4</v>
      </c>
      <c r="C24" s="10" t="s">
        <v>17</v>
      </c>
      <c r="D24" s="10" t="s">
        <v>17</v>
      </c>
      <c r="E24" s="10" t="s">
        <v>17</v>
      </c>
    </row>
    <row r="25" spans="1:5" ht="14.5" thickBot="1" x14ac:dyDescent="0.35">
      <c r="A25" s="9">
        <v>6</v>
      </c>
      <c r="B25" s="10">
        <v>5</v>
      </c>
      <c r="C25" s="10" t="s">
        <v>17</v>
      </c>
      <c r="D25" s="10" t="s">
        <v>17</v>
      </c>
      <c r="E25" s="10" t="s">
        <v>17</v>
      </c>
    </row>
    <row r="26" spans="1:5" ht="14.5" thickBot="1" x14ac:dyDescent="0.35">
      <c r="A26" s="9">
        <v>7</v>
      </c>
      <c r="B26" s="10">
        <v>6</v>
      </c>
      <c r="C26" s="10" t="s">
        <v>17</v>
      </c>
      <c r="D26" s="10" t="s">
        <v>17</v>
      </c>
      <c r="E26" s="10" t="s">
        <v>17</v>
      </c>
    </row>
    <row r="27" spans="1:5" ht="14.5" thickBot="1" x14ac:dyDescent="0.35">
      <c r="A27" s="9">
        <v>8</v>
      </c>
      <c r="B27" s="10">
        <v>7</v>
      </c>
      <c r="C27" s="10" t="s">
        <v>17</v>
      </c>
      <c r="D27" s="10" t="s">
        <v>17</v>
      </c>
      <c r="E27" s="10" t="s">
        <v>17</v>
      </c>
    </row>
    <row r="28" spans="1:5" ht="14.5" thickBot="1" x14ac:dyDescent="0.35">
      <c r="A28" s="9">
        <v>9</v>
      </c>
      <c r="B28" s="10">
        <v>8</v>
      </c>
      <c r="C28" s="10" t="s">
        <v>17</v>
      </c>
      <c r="D28" s="10" t="s">
        <v>17</v>
      </c>
      <c r="E28" s="10" t="s">
        <v>17</v>
      </c>
    </row>
    <row r="29" spans="1:5" ht="14.5" thickBot="1" x14ac:dyDescent="0.35">
      <c r="A29" s="9">
        <v>10</v>
      </c>
      <c r="B29" s="10">
        <v>9</v>
      </c>
      <c r="C29" s="10" t="s">
        <v>17</v>
      </c>
      <c r="D29" s="10" t="s">
        <v>17</v>
      </c>
      <c r="E29" s="10" t="s">
        <v>17</v>
      </c>
    </row>
    <row r="30" spans="1:5" x14ac:dyDescent="0.3">
      <c r="A30" s="40"/>
      <c r="B30" s="41"/>
      <c r="C30" s="41"/>
      <c r="D30" s="41"/>
      <c r="E30" s="41"/>
    </row>
    <row r="31" spans="1:5" x14ac:dyDescent="0.3">
      <c r="A31" s="1" t="s">
        <v>24</v>
      </c>
    </row>
    <row r="32" spans="1:5" ht="14.5" thickBot="1" x14ac:dyDescent="0.35">
      <c r="A32" s="33" t="s">
        <v>71</v>
      </c>
      <c r="B32" s="27" t="s">
        <v>5</v>
      </c>
    </row>
    <row r="33" spans="1:5" ht="24.5" thickBot="1" x14ac:dyDescent="0.35">
      <c r="A33" s="7"/>
      <c r="B33" s="8" t="s">
        <v>80</v>
      </c>
      <c r="C33" s="8" t="s">
        <v>20</v>
      </c>
      <c r="D33" s="8" t="s">
        <v>21</v>
      </c>
      <c r="E33" s="8" t="s">
        <v>22</v>
      </c>
    </row>
    <row r="34" spans="1:5" ht="14.5" thickBot="1" x14ac:dyDescent="0.35">
      <c r="A34" s="9">
        <v>1</v>
      </c>
      <c r="B34" s="10">
        <v>0</v>
      </c>
      <c r="C34" s="10" t="s">
        <v>17</v>
      </c>
      <c r="D34" s="10" t="s">
        <v>17</v>
      </c>
      <c r="E34" s="10" t="s">
        <v>17</v>
      </c>
    </row>
    <row r="35" spans="1:5" ht="14.5" thickBot="1" x14ac:dyDescent="0.35">
      <c r="A35" s="9">
        <v>2</v>
      </c>
      <c r="B35" s="10">
        <v>1</v>
      </c>
      <c r="C35" s="10" t="s">
        <v>17</v>
      </c>
      <c r="D35" s="10" t="s">
        <v>17</v>
      </c>
      <c r="E35" s="10" t="s">
        <v>17</v>
      </c>
    </row>
    <row r="36" spans="1:5" ht="14.5" thickBot="1" x14ac:dyDescent="0.35">
      <c r="A36" s="9">
        <v>3</v>
      </c>
      <c r="B36" s="10">
        <v>2</v>
      </c>
      <c r="C36" s="10" t="s">
        <v>17</v>
      </c>
      <c r="D36" s="10" t="s">
        <v>17</v>
      </c>
      <c r="E36" s="10" t="s">
        <v>17</v>
      </c>
    </row>
    <row r="37" spans="1:5" ht="14.5" thickBot="1" x14ac:dyDescent="0.35">
      <c r="A37" s="9">
        <v>4</v>
      </c>
      <c r="B37" s="10">
        <v>3</v>
      </c>
      <c r="C37" s="10">
        <v>-0.52729999999999999</v>
      </c>
      <c r="D37" s="10">
        <v>-0.33329999999999999</v>
      </c>
      <c r="E37" s="10">
        <v>-0.47789999999999999</v>
      </c>
    </row>
    <row r="38" spans="1:5" ht="14.5" thickBot="1" x14ac:dyDescent="0.35">
      <c r="A38" s="9">
        <v>5</v>
      </c>
      <c r="B38" s="10">
        <v>4</v>
      </c>
      <c r="C38" s="10">
        <v>-0.57579999999999998</v>
      </c>
      <c r="D38" s="10">
        <v>-0.42220000000000002</v>
      </c>
      <c r="E38" s="10">
        <v>-0.62019999999999997</v>
      </c>
    </row>
    <row r="39" spans="1:5" ht="14.5" thickBot="1" x14ac:dyDescent="0.35">
      <c r="A39" s="9">
        <v>6</v>
      </c>
      <c r="B39" s="10">
        <v>5</v>
      </c>
      <c r="C39" s="10">
        <v>-0.57579999999999998</v>
      </c>
      <c r="D39" s="10">
        <v>-0.42220000000000002</v>
      </c>
      <c r="E39" s="10">
        <v>-0.80479999999999996</v>
      </c>
    </row>
    <row r="40" spans="1:5" ht="14.5" thickBot="1" x14ac:dyDescent="0.35">
      <c r="A40" s="9">
        <v>7</v>
      </c>
      <c r="B40" s="10">
        <v>6</v>
      </c>
      <c r="C40" s="10">
        <v>-0.58789999999999998</v>
      </c>
      <c r="D40" s="10">
        <v>-0.42220000000000002</v>
      </c>
      <c r="E40" s="10">
        <v>-0.7722</v>
      </c>
    </row>
    <row r="41" spans="1:5" ht="14.5" thickBot="1" x14ac:dyDescent="0.35">
      <c r="A41" s="9">
        <v>8</v>
      </c>
      <c r="B41" s="10">
        <v>7</v>
      </c>
      <c r="C41" s="10">
        <v>-0.58789999999999998</v>
      </c>
      <c r="D41" s="10">
        <v>-0.42220000000000002</v>
      </c>
      <c r="E41" s="10">
        <v>-0.79190000000000005</v>
      </c>
    </row>
    <row r="42" spans="1:5" ht="14.5" thickBot="1" x14ac:dyDescent="0.35">
      <c r="A42" s="9">
        <v>9</v>
      </c>
      <c r="B42" s="10">
        <v>8</v>
      </c>
      <c r="C42" s="10">
        <v>-0.56359999999999999</v>
      </c>
      <c r="D42" s="10">
        <v>-0.37780000000000002</v>
      </c>
      <c r="E42" s="10">
        <v>-0.84309999999999996</v>
      </c>
    </row>
    <row r="43" spans="1:5" ht="14.5" thickBot="1" x14ac:dyDescent="0.35">
      <c r="A43" s="9">
        <v>10</v>
      </c>
      <c r="B43" s="10">
        <v>9</v>
      </c>
      <c r="C43" s="10">
        <v>-0.56359999999999999</v>
      </c>
      <c r="D43" s="10">
        <v>-0.37780000000000002</v>
      </c>
      <c r="E43" s="10">
        <v>-0.82299999999999995</v>
      </c>
    </row>
    <row r="44" spans="1:5" x14ac:dyDescent="0.3">
      <c r="A44" s="40"/>
      <c r="B44" s="41"/>
      <c r="C44" s="41"/>
      <c r="D44" s="41"/>
      <c r="E44" s="41"/>
    </row>
    <row r="45" spans="1:5" x14ac:dyDescent="0.3">
      <c r="A45" s="1" t="s">
        <v>25</v>
      </c>
    </row>
    <row r="46" spans="1:5" ht="14.5" thickBot="1" x14ac:dyDescent="0.35">
      <c r="A46" s="33" t="s">
        <v>72</v>
      </c>
      <c r="B46" s="27" t="s">
        <v>2</v>
      </c>
    </row>
    <row r="47" spans="1:5" ht="24.5" thickBot="1" x14ac:dyDescent="0.35">
      <c r="A47" s="7"/>
      <c r="B47" s="8" t="s">
        <v>80</v>
      </c>
      <c r="C47" s="8" t="s">
        <v>20</v>
      </c>
      <c r="D47" s="8" t="s">
        <v>21</v>
      </c>
      <c r="E47" s="8" t="s">
        <v>22</v>
      </c>
    </row>
    <row r="48" spans="1:5" ht="14.5" thickBot="1" x14ac:dyDescent="0.35">
      <c r="A48" s="9">
        <v>1</v>
      </c>
      <c r="B48" s="10">
        <v>0</v>
      </c>
      <c r="C48" s="10">
        <v>-0.75</v>
      </c>
      <c r="D48" s="10">
        <v>-0.55559999999999998</v>
      </c>
      <c r="E48" s="10">
        <v>-0.71230000000000004</v>
      </c>
    </row>
    <row r="49" spans="1:5" ht="14.5" thickBot="1" x14ac:dyDescent="0.35">
      <c r="A49" s="9">
        <v>2</v>
      </c>
      <c r="B49" s="10">
        <v>1</v>
      </c>
      <c r="C49" s="10">
        <v>-0.56359999999999999</v>
      </c>
      <c r="D49" s="10">
        <v>-0.37780000000000002</v>
      </c>
      <c r="E49" s="10">
        <v>-0.55430000000000001</v>
      </c>
    </row>
    <row r="50" spans="1:5" ht="14.5" thickBot="1" x14ac:dyDescent="0.35">
      <c r="A50" s="9">
        <v>3</v>
      </c>
      <c r="B50" s="10">
        <v>2</v>
      </c>
      <c r="C50" s="10">
        <v>-0.56359999999999999</v>
      </c>
      <c r="D50" s="10">
        <v>-0.37780000000000002</v>
      </c>
      <c r="E50" s="10">
        <v>-0.58860000000000001</v>
      </c>
    </row>
    <row r="51" spans="1:5" ht="14.5" thickBot="1" x14ac:dyDescent="0.35">
      <c r="A51" s="9">
        <v>4</v>
      </c>
      <c r="B51" s="10">
        <v>3</v>
      </c>
      <c r="C51" s="10">
        <v>-0.56359999999999999</v>
      </c>
      <c r="D51" s="10">
        <v>-0.37780000000000002</v>
      </c>
      <c r="E51" s="10">
        <v>-0.62280000000000002</v>
      </c>
    </row>
    <row r="52" spans="1:5" ht="14.5" thickBot="1" x14ac:dyDescent="0.35">
      <c r="A52" s="9">
        <v>5</v>
      </c>
      <c r="B52" s="10">
        <v>4</v>
      </c>
      <c r="C52" s="10">
        <v>-0.56359999999999999</v>
      </c>
      <c r="D52" s="10">
        <v>-0.37780000000000002</v>
      </c>
      <c r="E52" s="10">
        <v>-0.64570000000000005</v>
      </c>
    </row>
    <row r="53" spans="1:5" ht="14.5" thickBot="1" x14ac:dyDescent="0.35">
      <c r="A53" s="9">
        <v>6</v>
      </c>
      <c r="B53" s="10">
        <v>5</v>
      </c>
      <c r="C53" s="10">
        <v>-0.56359999999999999</v>
      </c>
      <c r="D53" s="10">
        <v>-0.37780000000000002</v>
      </c>
      <c r="E53" s="10">
        <v>-0.65620000000000001</v>
      </c>
    </row>
    <row r="54" spans="1:5" ht="14.5" thickBot="1" x14ac:dyDescent="0.35">
      <c r="A54" s="9">
        <v>7</v>
      </c>
      <c r="B54" s="10">
        <v>6</v>
      </c>
      <c r="C54" s="10">
        <v>-0.56359999999999999</v>
      </c>
      <c r="D54" s="10">
        <v>-0.37780000000000002</v>
      </c>
      <c r="E54" s="10">
        <v>-0.66210000000000002</v>
      </c>
    </row>
    <row r="55" spans="1:5" ht="14.5" thickBot="1" x14ac:dyDescent="0.35">
      <c r="A55" s="9">
        <v>8</v>
      </c>
      <c r="B55" s="10">
        <v>7</v>
      </c>
      <c r="C55" s="10">
        <v>-0.56359999999999999</v>
      </c>
      <c r="D55" s="10">
        <v>-0.37780000000000002</v>
      </c>
      <c r="E55" s="10">
        <v>-0.66069999999999995</v>
      </c>
    </row>
    <row r="56" spans="1:5" ht="14.5" thickBot="1" x14ac:dyDescent="0.35">
      <c r="A56" s="9">
        <v>9</v>
      </c>
      <c r="B56" s="10">
        <v>8</v>
      </c>
      <c r="C56" s="10">
        <v>-0.56359999999999999</v>
      </c>
      <c r="D56" s="10">
        <v>-0.37780000000000002</v>
      </c>
      <c r="E56" s="10">
        <v>-0.65800000000000003</v>
      </c>
    </row>
    <row r="57" spans="1:5" ht="14.5" thickBot="1" x14ac:dyDescent="0.35">
      <c r="A57" s="9">
        <v>10</v>
      </c>
      <c r="B57" s="10">
        <v>9</v>
      </c>
      <c r="C57" s="10">
        <v>-0.56359999999999999</v>
      </c>
      <c r="D57" s="10">
        <v>-0.37780000000000002</v>
      </c>
      <c r="E57" s="10">
        <v>-0.66120000000000001</v>
      </c>
    </row>
    <row r="58" spans="1:5" x14ac:dyDescent="0.3">
      <c r="A58" s="40"/>
      <c r="B58" s="41"/>
      <c r="C58" s="41"/>
      <c r="D58" s="41"/>
      <c r="E58" s="41"/>
    </row>
    <row r="59" spans="1:5" x14ac:dyDescent="0.3">
      <c r="A59" s="1" t="s">
        <v>26</v>
      </c>
    </row>
    <row r="60" spans="1:5" ht="14.5" thickBot="1" x14ac:dyDescent="0.35">
      <c r="A60" s="33" t="s">
        <v>73</v>
      </c>
      <c r="B60" s="27" t="s">
        <v>6</v>
      </c>
    </row>
    <row r="61" spans="1:5" ht="24.5" thickBot="1" x14ac:dyDescent="0.35">
      <c r="A61" s="7"/>
      <c r="B61" s="8" t="s">
        <v>80</v>
      </c>
      <c r="C61" s="8" t="s">
        <v>20</v>
      </c>
      <c r="D61" s="8" t="s">
        <v>21</v>
      </c>
      <c r="E61" s="8" t="s">
        <v>22</v>
      </c>
    </row>
    <row r="62" spans="1:5" ht="14.5" thickBot="1" x14ac:dyDescent="0.35">
      <c r="A62" s="9">
        <v>1</v>
      </c>
      <c r="B62" s="10">
        <v>0</v>
      </c>
      <c r="C62" s="10">
        <v>-0.75</v>
      </c>
      <c r="D62" s="10">
        <v>-0.55559999999999998</v>
      </c>
      <c r="E62" s="10">
        <v>-0.77059999999999995</v>
      </c>
    </row>
    <row r="63" spans="1:5" ht="14.5" thickBot="1" x14ac:dyDescent="0.35">
      <c r="A63" s="9">
        <v>2</v>
      </c>
      <c r="B63" s="10">
        <v>1</v>
      </c>
      <c r="C63" s="10">
        <v>-0.56359999999999999</v>
      </c>
      <c r="D63" s="10">
        <v>-0.37780000000000002</v>
      </c>
      <c r="E63" s="10">
        <v>-0.6462</v>
      </c>
    </row>
    <row r="64" spans="1:5" ht="14.5" thickBot="1" x14ac:dyDescent="0.35">
      <c r="A64" s="9">
        <v>3</v>
      </c>
      <c r="B64" s="10">
        <v>2</v>
      </c>
      <c r="C64" s="10">
        <v>-0.56359999999999999</v>
      </c>
      <c r="D64" s="10">
        <v>-0.37780000000000002</v>
      </c>
      <c r="E64" s="10">
        <v>-0.66910000000000003</v>
      </c>
    </row>
    <row r="65" spans="1:5" ht="14.5" thickBot="1" x14ac:dyDescent="0.35">
      <c r="A65" s="9">
        <v>4</v>
      </c>
      <c r="B65" s="10">
        <v>3</v>
      </c>
      <c r="C65" s="10">
        <v>-0.56359999999999999</v>
      </c>
      <c r="D65" s="10">
        <v>-0.37780000000000002</v>
      </c>
      <c r="E65" s="10">
        <v>-0.7077</v>
      </c>
    </row>
    <row r="66" spans="1:5" ht="14.5" thickBot="1" x14ac:dyDescent="0.35">
      <c r="A66" s="9">
        <v>5</v>
      </c>
      <c r="B66" s="10">
        <v>4</v>
      </c>
      <c r="C66" s="10">
        <v>-0.56359999999999999</v>
      </c>
      <c r="D66" s="10">
        <v>-0.37780000000000002</v>
      </c>
      <c r="E66" s="10">
        <v>-0.79420000000000002</v>
      </c>
    </row>
    <row r="67" spans="1:5" ht="14.5" thickBot="1" x14ac:dyDescent="0.35">
      <c r="A67" s="9">
        <v>6</v>
      </c>
      <c r="B67" s="10">
        <v>5</v>
      </c>
      <c r="C67" s="10">
        <v>-0.56359999999999999</v>
      </c>
      <c r="D67" s="10">
        <v>-0.37780000000000002</v>
      </c>
      <c r="E67" s="10">
        <v>-0.84160000000000001</v>
      </c>
    </row>
    <row r="68" spans="1:5" ht="14.5" thickBot="1" x14ac:dyDescent="0.35">
      <c r="A68" s="9">
        <v>7</v>
      </c>
      <c r="B68" s="10">
        <v>6</v>
      </c>
      <c r="C68" s="10">
        <v>-0.56359999999999999</v>
      </c>
      <c r="D68" s="10">
        <v>-0.37780000000000002</v>
      </c>
      <c r="E68" s="10">
        <v>-0.8135</v>
      </c>
    </row>
    <row r="69" spans="1:5" ht="14.5" thickBot="1" x14ac:dyDescent="0.35">
      <c r="A69" s="9">
        <v>8</v>
      </c>
      <c r="B69" s="10">
        <v>7</v>
      </c>
      <c r="C69" s="10">
        <v>-0.56359999999999999</v>
      </c>
      <c r="D69" s="10">
        <v>-0.37780000000000002</v>
      </c>
      <c r="E69" s="10">
        <v>-0.73970000000000002</v>
      </c>
    </row>
    <row r="70" spans="1:5" ht="14.5" thickBot="1" x14ac:dyDescent="0.35">
      <c r="A70" s="9">
        <v>9</v>
      </c>
      <c r="B70" s="10">
        <v>8</v>
      </c>
      <c r="C70" s="10" t="s">
        <v>17</v>
      </c>
      <c r="D70" s="10" t="s">
        <v>17</v>
      </c>
      <c r="E70" s="10" t="s">
        <v>17</v>
      </c>
    </row>
    <row r="71" spans="1:5" ht="14.5" thickBot="1" x14ac:dyDescent="0.35">
      <c r="A71" s="9">
        <v>10</v>
      </c>
      <c r="B71" s="10">
        <v>9</v>
      </c>
      <c r="C71" s="10" t="s">
        <v>17</v>
      </c>
      <c r="D71" s="10" t="s">
        <v>17</v>
      </c>
      <c r="E71" s="10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A.1 Network</vt:lpstr>
      <vt:lpstr>A.2 Generation</vt:lpstr>
      <vt:lpstr>A.3 Landscape</vt:lpstr>
      <vt:lpstr>Sheet1</vt:lpstr>
      <vt:lpstr>B.1 Resources</vt:lpstr>
      <vt:lpstr>B.5 Financial</vt:lpstr>
      <vt:lpstr>B.7 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Tinsley</dc:creator>
  <cp:lastModifiedBy>Beth Tinsley</cp:lastModifiedBy>
  <cp:lastPrinted>2023-03-16T18:03:26Z</cp:lastPrinted>
  <dcterms:created xsi:type="dcterms:W3CDTF">2023-01-06T14:30:21Z</dcterms:created>
  <dcterms:modified xsi:type="dcterms:W3CDTF">2023-05-03T10:19:59Z</dcterms:modified>
</cp:coreProperties>
</file>