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FEDB8B67-92C7-4346-B5FD-ED29B75AF647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2" i="1" l="1"/>
  <c r="R392" i="1"/>
  <c r="I391" i="1"/>
  <c r="I390" i="1"/>
  <c r="R391" i="1"/>
  <c r="R390" i="1"/>
  <c r="I385" i="1"/>
  <c r="R385" i="1"/>
  <c r="I388" i="1"/>
  <c r="R388" i="1"/>
  <c r="I357" i="1"/>
  <c r="R357" i="1"/>
  <c r="I363" i="1"/>
  <c r="R363" i="1"/>
  <c r="I359" i="1"/>
  <c r="R359" i="1"/>
  <c r="I384" i="1"/>
  <c r="R384" i="1"/>
  <c r="I383" i="1"/>
  <c r="R383" i="1"/>
  <c r="I364" i="1"/>
  <c r="R364" i="1"/>
  <c r="I381" i="1"/>
  <c r="R381" i="1"/>
  <c r="I344" i="1"/>
  <c r="R344" i="1"/>
  <c r="I366" i="1"/>
  <c r="R366" i="1"/>
  <c r="I356" i="1"/>
  <c r="R356" i="1"/>
  <c r="I362" i="1"/>
  <c r="R362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382" i="1"/>
  <c r="R382" i="1"/>
  <c r="I349" i="1"/>
  <c r="R349" i="1"/>
  <c r="I348" i="1"/>
  <c r="R348" i="1"/>
  <c r="I367" i="1"/>
  <c r="R367" i="1"/>
  <c r="I355" i="1"/>
  <c r="R355" i="1"/>
  <c r="I251" i="1"/>
  <c r="R251" i="1"/>
  <c r="I313" i="1"/>
  <c r="R313" i="1"/>
  <c r="I380" i="1"/>
  <c r="R380" i="1"/>
  <c r="I274" i="1"/>
  <c r="R274" i="1"/>
  <c r="I259" i="1"/>
  <c r="R259" i="1"/>
  <c r="I378" i="1"/>
  <c r="R378" i="1"/>
  <c r="I333" i="1"/>
  <c r="R333" i="1"/>
  <c r="I374" i="1"/>
  <c r="R374" i="1"/>
  <c r="I377" i="1"/>
  <c r="R377" i="1"/>
  <c r="I387" i="1"/>
  <c r="R387" i="1"/>
  <c r="I340" i="1"/>
  <c r="R340" i="1"/>
  <c r="I379" i="1"/>
  <c r="R379" i="1"/>
  <c r="I351" i="1"/>
  <c r="R351" i="1"/>
  <c r="I369" i="1"/>
  <c r="R369" i="1"/>
  <c r="I338" i="1"/>
  <c r="R338" i="1"/>
  <c r="I329" i="1"/>
  <c r="R329" i="1"/>
  <c r="I365" i="1"/>
  <c r="R365" i="1"/>
  <c r="I354" i="1"/>
  <c r="R354" i="1"/>
  <c r="I339" i="1"/>
  <c r="R339" i="1"/>
  <c r="I236" i="1"/>
  <c r="R236" i="1"/>
  <c r="I343" i="1"/>
  <c r="R343" i="1"/>
  <c r="I342" i="1"/>
  <c r="R342" i="1"/>
  <c r="I341" i="1"/>
  <c r="R341" i="1"/>
  <c r="I353" i="1" l="1"/>
  <c r="R353" i="1"/>
  <c r="R350" i="1"/>
  <c r="I350" i="1"/>
  <c r="I352" i="1"/>
  <c r="R352" i="1"/>
  <c r="I337" i="1"/>
  <c r="R337" i="1"/>
  <c r="I336" i="1"/>
  <c r="R336" i="1"/>
  <c r="I335" i="1" l="1"/>
  <c r="R335" i="1"/>
  <c r="I334" i="1"/>
  <c r="R334" i="1"/>
  <c r="I368" i="1"/>
  <c r="R368" i="1"/>
  <c r="I386" i="1" l="1"/>
  <c r="R386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1" i="1" l="1"/>
  <c r="R361" i="1"/>
  <c r="I283" i="1"/>
  <c r="R283" i="1"/>
  <c r="I307" i="1"/>
  <c r="R307" i="1"/>
  <c r="I316" i="1"/>
  <c r="R316" i="1"/>
  <c r="I282" i="1"/>
  <c r="R282" i="1"/>
  <c r="I358" i="1"/>
  <c r="R358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0" i="1"/>
  <c r="R330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89" i="1"/>
  <c r="I306" i="1"/>
  <c r="I303" i="1"/>
  <c r="I360" i="1"/>
  <c r="I183" i="1"/>
  <c r="I194" i="1"/>
  <c r="I347" i="1"/>
  <c r="I272" i="1"/>
  <c r="I346" i="1"/>
  <c r="I244" i="1"/>
  <c r="I332" i="1"/>
  <c r="I192" i="1"/>
  <c r="I227" i="1"/>
  <c r="I173" i="1"/>
  <c r="I206" i="1"/>
  <c r="I345" i="1"/>
  <c r="I250" i="1"/>
  <c r="I263" i="1"/>
  <c r="I146" i="1"/>
  <c r="I246" i="1"/>
  <c r="I171" i="1"/>
  <c r="R249" i="1"/>
  <c r="I249" i="1"/>
  <c r="I248" i="1"/>
  <c r="R248" i="1"/>
  <c r="I247" i="1"/>
  <c r="R247" i="1"/>
  <c r="R347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89" i="1"/>
  <c r="I238" i="1"/>
  <c r="R238" i="1"/>
  <c r="R263" i="1"/>
  <c r="R227" i="1"/>
  <c r="R332" i="1" l="1"/>
  <c r="R272" i="1"/>
  <c r="R346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5" i="1"/>
  <c r="I189" i="1"/>
  <c r="R189" i="1"/>
  <c r="I187" i="1" l="1"/>
  <c r="R187" i="1"/>
  <c r="I186" i="1" l="1"/>
  <c r="R186" i="1"/>
  <c r="I185" i="1"/>
  <c r="R185" i="1"/>
  <c r="R360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<sst xmlns="http://schemas.openxmlformats.org/spreadsheetml/2006/main" count="3826" uniqueCount="488">
  <si>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</si>
  <si>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</si>
  <si>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</si>
  <si>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</si>
  <si>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</si>
  <si>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</si>
  <si>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</si>
  <si>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</si>
  <si>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</si>
  <si>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</si>
  <si>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</si>
  <si>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</si>
  <si>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</si>
  <si>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</si>
  <si>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</si>
  <si>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</si>
  <si>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</si>
  <si>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</si>
  <si>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</si>
  <si>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</si>
  <si>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</si>
  <si>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</si>
  <si>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</si>
  <si>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</si>
  <si>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</si>
  <si>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</si>
  <si>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</si>
  <si>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</si>
  <si>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</si>
  <si>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</si>
  <si>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</si>
  <si>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</si>
  <si>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</si>
  <si>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</si>
  <si>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</si>
  <si>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</si>
  <si>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</si>
  <si>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</si>
  <si>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</si>
  <si>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</si>
  <si>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</si>
  <si>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</si>
  <si>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</si>
  <si>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</si>
  <si>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</si>
  <si>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</si>
  <si>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</si>
  <si>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</si>
  <si>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</si>
  <si>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</si>
  <si>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</si>
  <si>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</si>
  <si>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</si>
  <si>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</si>
  <si>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</si>
  <si>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</si>
  <si>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</si>
  <si>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</si>
  <si>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</si>
  <si>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</si>
  <si>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</si>
  <si>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</si>
  <si>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</si>
  <si>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</si>
  <si>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</si>
  <si>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</si>
  <si>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</si>
  <si>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</si>
  <si>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</si>
  <si>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</si>
  <si>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</si>
  <si>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</si>
  <si>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</si>
  <si>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</si>
  <si>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</si>
  <si>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</si>
  <si>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</si>
  <si>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</si>
  <si>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</si>
  <si>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</si>
  <si>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</si>
  <si>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</si>
  <si>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</si>
  <si>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</si>
  <si>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</si>
  <si>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</si>
  <si>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</si>
  <si>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</si>
  <si>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</si>
  <si>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</si>
  <si>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</si>
  <si>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</si>
  <si>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</si>
  <si>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</si>
  <si>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</si>
  <si>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</si>
  <si>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</si>
  <si>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</si>
  <si>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</si>
  <si>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</si>
  <si>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</si>
  <si>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</si>
  <si>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</si>
  <si>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</si>
  <si>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</si>
  <si>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</si>
  <si>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</si>
  <si>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</si>
  <si>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</si>
  <si>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</si>
  <si>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</si>
  <si>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</si>
  <si>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</si>
  <si>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</si>
  <si>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</si>
  <si>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</si>
  <si>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</si>
  <si>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</si>
  <si>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</si>
  <si>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</si>
  <si>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</si>
  <si>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</si>
  <si>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</si>
  <si>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</si>
  <si>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</si>
  <si>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</si>
  <si>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</si>
  <si>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</si>
  <si>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</si>
  <si>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</si>
  <si>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</si>
  <si>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</si>
  <si>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</si>
  <si>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</si>
  <si>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</si>
  <si>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</si>
  <si>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</si>
  <si>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</si>
  <si>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</si>
  <si>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</si>
  <si>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</si>
  <si>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</si>
  <si>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</si>
  <si>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</si>
  <si>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</si>
  <si>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</si>
  <si>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</si>
  <si>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</si>
  <si>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</si>
  <si>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</si>
  <si>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</si>
  <si>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</si>
  <si>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</si>
  <si>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</si>
  <si>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</si>
  <si>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</si>
  <si>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</si>
  <si>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</si>
  <si>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</si>
  <si>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</si>
  <si>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</si>
  <si>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</si>
  <si>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</si>
  <si>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</si>
  <si>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</si>
  <si>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</si>
  <si>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</si>
  <si>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</si>
  <si>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</si>
  <si>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</si>
  <si>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</si>
  <si>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</si>
  <si>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</si>
  <si>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</si>
  <si>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</si>
  <si>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</si>
  <si>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</si>
  <si>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</si>
  <si>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</si>
  <si>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</si>
  <si>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</si>
  <si>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</si>
  <si>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</si>
  <si>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</si>
  <si>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</si>
  <si>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</si>
  <si>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</si>
  <si>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</si>
  <si>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</si>
  <si>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</si>
  <si>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</si>
  <si>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</si>
  <si>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</si>
  <si>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</si>
  <si>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</si>
  <si>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</si>
  <si>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</si>
  <si>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</si>
  <si>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</si>
  <si>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</si>
  <si>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</si>
  <si>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</si>
  <si>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</si>
  <si>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</si>
  <si>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</si>
  <si>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</si>
  <si>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</si>
  <si>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</si>
  <si>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</si>
  <si>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</si>
  <si>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</si>
  <si>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</si>
  <si>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</si>
  <si>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</si>
  <si>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</si>
  <si>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</si>
  <si>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</si>
  <si>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</si>
  <si>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</si>
  <si>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</si>
  <si>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</si>
  <si>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</si>
  <si>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</si>
  <si>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</si>
  <si>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</si>
  <si>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</si>
  <si>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</si>
  <si>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</si>
  <si>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</si>
  <si>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</si>
  <si>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</si>
  <si>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</si>
  <si>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</si>
  <si>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</si>
  <si>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</si>
  <si>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</si>
  <si>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</si>
  <si>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</si>
  <si>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</si>
  <si>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</si>
  <si>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</si>
  <si>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</si>
  <si>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</si>
  <si>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</si>
  <si>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</si>
  <si>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</si>
  <si>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</si>
  <si>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</si>
  <si>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</si>
  <si>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</si>
  <si>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</si>
  <si>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</si>
  <si>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</si>
  <si>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</si>
  <si>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</si>
  <si>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</si>
  <si>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</si>
  <si>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</si>
  <si>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</si>
  <si>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</si>
  <si>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</si>
  <si>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</si>
  <si>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</si>
  <si>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</si>
  <si>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</si>
  <si>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</si>
  <si>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</si>
  <si>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</si>
  <si>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</si>
  <si>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</si>
  <si>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</si>
  <si>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</si>
  <si>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</si>
  <si>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</si>
  <si>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</si>
  <si>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</si>
  <si>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</si>
  <si>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</si>
  <si>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</si>
  <si>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</si>
  <si>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</si>
  <si>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</si>
  <si>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</si>
  <si>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</si>
  <si>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</si>
  <si>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</si>
  <si>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</si>
  <si>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</si>
  <si>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</si>
  <si>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</si>
  <si>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</si>
  <si>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</si>
  <si>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</si>
  <si>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</si>
  <si>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</si>
  <si>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</si>
  <si>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</si>
  <si>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</si>
  <si>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</si>
  <si>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</si>
  <si>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</si>
  <si>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</si>
  <si>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</si>
  <si>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</si>
  <si>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</si>
  <si>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</si>
  <si>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</si>
  <si>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</si>
  <si>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</si>
  <si>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</si>
  <si>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</si>
  <si>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</si>
  <si>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</si>
  <si>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</si>
  <si>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</si>
  <si>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</si>
  <si>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</si>
  <si>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</si>
  <si>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</si>
  <si>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</si>
  <si>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</si>
  <si>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</si>
  <si>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</si>
  <si>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</si>
  <si>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</si>
  <si>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</si>
  <si>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</si>
  <si>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</si>
  <si>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</si>
  <si>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</si>
  <si>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</si>
  <si>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</si>
  <si>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</si>
  <si>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</si>
  <si>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</si>
  <si>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</si>
  <si>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</si>
  <si>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</si>
  <si>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</si>
  <si>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</si>
  <si>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</si>
  <si>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</si>
  <si>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</si>
  <si>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</si>
  <si>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</si>
  <si>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</si>
  <si>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</si>
  <si>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</si>
  <si>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</si>
  <si>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</si>
  <si>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</si>
  <si>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</si>
  <si>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</si>
  <si>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</si>
  <si>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</si>
  <si>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</si>
  <si>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</si>
  <si>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</si>
  <si>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</si>
  <si>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</si>
  <si>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</si>
  <si>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</si>
  <si>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</si>
  <si>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</si>
  <si>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</si>
  <si>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</si>
  <si>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</si>
  <si>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</si>
  <si>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</si>
  <si>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</si>
  <si>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</si>
  <si>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</si>
  <si>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</si>
  <si>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</si>
  <si>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</si>
  <si>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</si>
  <si>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</si>
  <si>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</si>
  <si>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</si>
  <si>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</si>
  <si>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</si>
  <si>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</si>
  <si>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</si>
  <si>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</si>
  <si>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</si>
  <si>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</si>
  <si>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</si>
  <si>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</si>
  <si>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</si>
  <si>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</si>
  <si>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</si>
  <si>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</si>
  <si>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</si>
  <si>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</si>
  <si>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</si>
  <si>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</si>
  <si>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</si>
  <si>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</si>
  <si>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</si>
  <si>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</si>
  <si>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</si>
  <si>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</si>
  <si>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</si>
  <si>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</si>
  <si>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</si>
  <si>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</si>
  <si>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</si>
  <si>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</si>
  <si>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</si>
  <si>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</si>
  <si>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</si>
  <si>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</si>
  <si>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</si>
  <si>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</si>
  <si>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</si>
  <si>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</si>
  <si>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>AGUARDANDO APROVAÇÃO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</si>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</sst>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69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92" totalsRowShown="0" headerRowDxfId="68" dataDxfId="67">
  <autoFilter ref="A1:T392" xr:uid="{0C573FEE-B8A0-4FE7-911C-81B026DE4530}">
    <filterColumn colId="16">
      <filters>
        <filter val="AGUARDANDO APROVAÇÃO"/>
        <filter val="AGUARDANDO ENTREGA"/>
        <filter val="AJUSTE"/>
      </filters>
    </filterColumn>
  </autoFilter>
  <sortState xmlns:xlrd2="http://schemas.microsoft.com/office/spreadsheetml/2017/richdata2" ref="A304:T389">
    <sortCondition ref="M1:M389"/>
  </sortState>
  <tableColumns count="20">
    <tableColumn id="1" xr3:uid="{FD977268-8F92-4E92-82D7-959136F54294}" name="Atendimento" dataDxfId="66"/>
    <tableColumn id="16" xr3:uid="{90533836-8E21-43D7-BDD8-371E534225A1}" name="Inclusão" dataDxfId="65"/>
    <tableColumn id="12" xr3:uid="{A2843543-7BB5-478B-98A8-F39ABE24C0BF}" name="Comprador" dataDxfId="64"/>
    <tableColumn id="11" xr3:uid="{F96820D0-5CCA-48B2-ABB6-86DAC15B93D8}" name="Tipo" dataDxfId="63"/>
    <tableColumn id="7" xr3:uid="{9BB7D0DF-F533-472F-8DBA-EDE24AEBA2AD}" name="Classe" dataDxfId="62"/>
    <tableColumn id="2" xr3:uid="{418BAC5A-0224-4ADC-9584-000CEC133677}" name="SC" dataDxfId="61"/>
    <tableColumn id="16387" xr3:uid="{548D4F13-D7B5-49C2-9319-BB68076AD4A4}" name="Requisitante" dataDxfId="60"/>
    <tableColumn id="16388" xr3:uid="{BC82948B-97DA-4CAB-B464-D766A39BE955}" name="Setor" dataDxfId="59"/>
    <tableColumn id="17" xr3:uid="{FA311683-649A-417B-8E3D-86AF7A67B501}" name="Lead-Time (Atendimento)" dataDxfId="58">
      <calculatedColumnFormula>NETWORKDAYS(B2, A2)</calculatedColumnFormula>
    </tableColumn>
    <tableColumn id="3" xr3:uid="{81C44B0D-A0B7-4F4C-8424-331171E8D7E3}" name="PC" dataDxfId="57"/>
    <tableColumn id="4" xr3:uid="{B60A7FCB-15E8-4D26-B7D4-6B9F86777A31}" name="Cód.Fornecedor" dataDxfId="56"/>
    <tableColumn id="16385" xr3:uid="{AE2A9E6F-190B-401D-B9F6-220DA57C5307}" name="Razao Social" dataDxfId="55"/>
    <tableColumn id="5" xr3:uid="{54EBBA21-57F9-454C-B0A8-87487C142038}" name="Previsao de Entrega" dataDxfId="54"/>
    <tableColumn id="6" xr3:uid="{6DAB93EC-62B7-4C66-B061-0755851DD270}" name="Spend" dataDxfId="53" dataCellStyle="Moeda"/>
    <tableColumn id="13" xr3:uid="{7F8CD74C-A817-491A-B14F-1EC515438D4F}" name="Condição" dataDxfId="52"/>
    <tableColumn id="14" xr3:uid="{DDF55835-ADD0-4C2C-A984-3ECFBBE18396}" name="Condição de Pagamento" dataDxfId="51"/>
    <tableColumn id="8" xr3:uid="{8BAFDE04-B2A0-4EA1-9C4C-1C93F1611DE4}" name="Status" dataDxfId="50"/>
    <tableColumn id="18" xr3:uid="{32AD281D-AC61-4EAC-B6CB-87DCAB2B5F69}" name="Lead-Time (Fornecedor)" dataDxfId="49">
      <calculatedColumnFormula>DATEDIF(Tabela1[[#This Row],[Atendimento]],Tabela1[[#This Row],[Previsao de Entrega]],"D")</calculatedColumnFormula>
    </tableColumn>
    <tableColumn id="9" xr3:uid="{3F87E5B0-A802-4BAD-905E-99DB3C957566}" name="Saving" dataDxfId="48" dataCellStyle="Moeda"/>
    <tableColumn id="10" xr3:uid="{FA0346D4-664F-496B-957A-F821E2AC90D7}" name="Coast Avoidance" dataDxfId="47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46">
  <autoFilter ref="A1:D12" xr:uid="{380A73FC-B6AA-4AA8-939F-05F0D9766DCE}"/>
  <tableColumns count="4">
    <tableColumn id="1" xr3:uid="{680691B2-150B-4C41-9CDE-8A7F73114142}" name="FORNECEDOR" dataDxfId="45"/>
    <tableColumn id="4" xr3:uid="{896CA4BD-2EE0-4C22-968D-6E20E5E451A0}" name="SITE" dataDxfId="44"/>
    <tableColumn id="2" xr3:uid="{16E705D5-80B5-408E-8B4C-3C59509B86DC}" name="LOGIN" dataDxfId="43" dataCellStyle="Hiperlink"/>
    <tableColumn id="3" xr3:uid="{2C5B1339-42AB-4EF3-8544-BA012F24C5BD}" name="SENHA" dataDxfId="4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41">
      <calculatedColumnFormula>TODAY()</calculatedColumnFormula>
    </tableColumn>
    <tableColumn id="8" xr3:uid="{169D95EF-FFB5-4EC5-A60C-81272A42D33C}" name="Dias" dataDxfId="40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39" dataDxfId="38">
  <autoFilter ref="A1:E24" xr:uid="{78239A7E-FC7B-49B4-8A55-E7BC213AA07B}"/>
  <tableColumns count="5">
    <tableColumn id="2" xr3:uid="{D8511443-CF4D-4DC9-8296-BF1A944D3CAC}" name="Fornecedor" dataDxfId="37"/>
    <tableColumn id="7" xr3:uid="{D2B0299B-E81C-4AF4-BF9F-2F26C1F2794A}" name="Segmento" dataDxfId="36"/>
    <tableColumn id="3" xr3:uid="{582CBCD0-31E7-44DD-8F12-A70BB18121C1}" name="Vendedor" dataDxfId="35"/>
    <tableColumn id="4" xr3:uid="{512B0ADB-4619-4B1F-923A-1CFD5BF403F2}" name="e-mail" dataDxfId="34"/>
    <tableColumn id="5" xr3:uid="{15128DC1-115F-4F44-9C6D-530065665CF0}" name="Contato" dataDxfId="3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32" dataDxfId="31">
  <autoFilter ref="A5:F8" xr:uid="{832D0BAD-4975-4EBA-9F49-A2BF228D313B}"/>
  <tableColumns count="6">
    <tableColumn id="1" xr3:uid="{A7B26440-5C0A-44AA-851C-217243E26553}" name="Produto" dataDxfId="30"/>
    <tableColumn id="2" xr3:uid="{080C8E46-AE45-4C5B-A911-19E6FC39D431}" name="Ultima Compra" dataDxfId="29" dataCellStyle="Moeda"/>
    <tableColumn id="5" xr3:uid="{52FB93CA-9FE6-45AB-9158-D47B02335CFD}" name="Primeira Proposta" dataDxfId="28" dataCellStyle="Moeda"/>
    <tableColumn id="3" xr3:uid="{A8DFBE92-DA8B-483B-B76D-3CF147232E35}" name="Preço Fechado" dataDxfId="27" dataCellStyle="Moeda"/>
    <tableColumn id="6" xr3:uid="{F48E3952-E3F2-4B14-94CD-6DB42AFDEE9E}" name="Dif %" dataDxfId="26" dataCellStyle="Moeda">
      <calculatedColumnFormula>Tabela5[[#This Row],[Primeira Proposta]]-Tabela5[[#This Row],[Preço Fechado]]</calculatedColumnFormula>
    </tableColumn>
    <tableColumn id="4" xr3:uid="{D824E88C-08D6-45AE-9660-5D535899B438}" name="%" dataDxfId="25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"/>
  <sheetViews>
    <sheetView tabSelected="1" topLeftCell="I1" zoomScaleNormal="100" workbookViewId="0">
      <selection activeCell="G400" sqref="G400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425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472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475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424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437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442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438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447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448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474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439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434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440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441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443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445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416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>NETWORKDAYS(B305, A305)</f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>NETWORKDAYS(B306, A306)</f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>NETWORKDAYS(B307, A307)</f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>NETWORKDAYS(B308, A308)</f>
        <v>1</v>
      </c>
      <c r="J308" s="1">
        <v>67017</v>
      </c>
      <c r="K308" s="1">
        <v>1632</v>
      </c>
      <c r="L308" s="1" t="s">
        <v>455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>NETWORKDAYS(B309, A309)</f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>NETWORKDAYS(B310, A310)</f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>NETWORKDAYS(B311, A311)</f>
        <v>2</v>
      </c>
      <c r="J311" s="1">
        <v>66868</v>
      </c>
      <c r="K311" s="1">
        <v>11813</v>
      </c>
      <c r="L311" s="1" t="s">
        <v>446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>NETWORKDAYS(B312, A312)</f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>NETWORKDAYS(B313, A313)</f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>NETWORKDAYS(B314, A314)</f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24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>NETWORKDAYS(B316, A316)</f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>NETWORKDAYS(B317, A317)</f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>NETWORKDAYS(B318, A318)</f>
        <v>3</v>
      </c>
      <c r="J318" s="1">
        <v>67018</v>
      </c>
      <c r="K318" s="1">
        <v>11819</v>
      </c>
      <c r="L318" s="1" t="s">
        <v>456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>NETWORKDAYS(B319, A319)</f>
        <v>3</v>
      </c>
      <c r="J319" s="1">
        <v>67019</v>
      </c>
      <c r="K319" s="1">
        <v>11821</v>
      </c>
      <c r="L319" s="1" t="s">
        <v>457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>NETWORKDAYS(B320, A320)</f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>NETWORKDAYS(B321, A321)</f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>NETWORKDAYS(B322, A322)</f>
        <v>1</v>
      </c>
      <c r="J322" s="1">
        <v>66991</v>
      </c>
      <c r="K322" s="1">
        <v>11527</v>
      </c>
      <c r="L322" s="1" t="s">
        <v>450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>NETWORKDAYS(B323, A323)</f>
        <v>1</v>
      </c>
      <c r="J323" s="1">
        <v>66992</v>
      </c>
      <c r="K323" s="1">
        <v>11527</v>
      </c>
      <c r="L323" s="1" t="s">
        <v>450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>NETWORKDAYS(B324, A324)</f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>NETWORKDAYS(B325, A325)</f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>NETWORKDAYS(B326, A326)</f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>NETWORKDAYS(B327, A327)</f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>NETWORKDAYS(B328, A328)</f>
        <v>3</v>
      </c>
      <c r="J328" s="1">
        <v>67020</v>
      </c>
      <c r="K328" s="1">
        <v>11822</v>
      </c>
      <c r="L328" s="1" t="s">
        <v>458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>NETWORKDAYS(B329, A329)</f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45891</v>
      </c>
      <c r="B330" s="33">
        <v>45882</v>
      </c>
      <c r="C330" s="33" t="s">
        <v>7</v>
      </c>
      <c r="D330" s="33" t="s">
        <v>5</v>
      </c>
      <c r="E330" s="33" t="s">
        <v>112</v>
      </c>
      <c r="F330" s="1">
        <v>68505</v>
      </c>
      <c r="G330" s="1" t="s">
        <v>369</v>
      </c>
      <c r="H330" s="1" t="s">
        <v>370</v>
      </c>
      <c r="I330" s="6">
        <f>NETWORKDAYS(B330, A330)</f>
        <v>8</v>
      </c>
      <c r="J330" s="1">
        <v>66867</v>
      </c>
      <c r="K330" s="1">
        <v>3061</v>
      </c>
      <c r="L330" s="1" t="s">
        <v>191</v>
      </c>
      <c r="M330" s="33">
        <v>45922</v>
      </c>
      <c r="N330" s="34">
        <v>6358.8</v>
      </c>
      <c r="O330" s="1" t="s">
        <v>120</v>
      </c>
      <c r="P330" s="1">
        <v>15</v>
      </c>
      <c r="Q330" s="1" t="s">
        <v>24</v>
      </c>
      <c r="R330" s="1">
        <f>DATEDIF(Tabela1[[#This Row],[Atendimento]],Tabela1[[#This Row],[Previsao de Entrega]],"D")</f>
        <v>31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>NETWORKDAYS(B331, A331)</f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>NETWORKDAYS(B332, A332)</f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472</v>
      </c>
      <c r="H333" s="1" t="s">
        <v>184</v>
      </c>
      <c r="I333" s="6">
        <f>NETWORKDAYS(B333, A333)</f>
        <v>1</v>
      </c>
      <c r="J333" s="1">
        <v>67159</v>
      </c>
      <c r="K333" s="1">
        <v>4655</v>
      </c>
      <c r="L333" s="1" t="s">
        <v>473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24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>NETWORKDAYS(B334, A334)</f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>NETWORKDAYS(B335, A335)</f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>NETWORKDAYS(B337, A337)</f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>NETWORKDAYS(B338, A338)</f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30</v>
      </c>
      <c r="Q338" s="1" t="s">
        <v>24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45910</v>
      </c>
      <c r="B339" s="33">
        <v>45910</v>
      </c>
      <c r="C339" s="33" t="s">
        <v>7</v>
      </c>
      <c r="D339" s="33" t="s">
        <v>5</v>
      </c>
      <c r="E339" s="33" t="s">
        <v>112</v>
      </c>
      <c r="F339" s="1">
        <v>68536</v>
      </c>
      <c r="G339" s="1" t="s">
        <v>369</v>
      </c>
      <c r="H339" s="1" t="s">
        <v>370</v>
      </c>
      <c r="I339" s="6">
        <f>NETWORKDAYS(B339, A339)</f>
        <v>1</v>
      </c>
      <c r="J339" s="1">
        <v>67084</v>
      </c>
      <c r="K339" s="1">
        <v>2954</v>
      </c>
      <c r="L339" s="1" t="s">
        <v>291</v>
      </c>
      <c r="M339" s="33">
        <v>45923</v>
      </c>
      <c r="N339" s="34">
        <v>621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13</v>
      </c>
      <c r="S339" s="34">
        <v>0</v>
      </c>
      <c r="T339" s="34">
        <v>0</v>
      </c>
    </row>
    <row r="340" spans="1:20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>NETWORKDAYS(B340, A340)</f>
        <v>1</v>
      </c>
      <c r="J340" s="1">
        <v>67130</v>
      </c>
      <c r="K340" s="1">
        <v>11832</v>
      </c>
      <c r="L340" s="1" t="s">
        <v>471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24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>NETWORKDAYS(B341, A341)</f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>NETWORKDAYS(B342, A342)</f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>NETWORKDAYS(B343, A343)</f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>NETWORKDAYS(B344, A344)</f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24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45849</v>
      </c>
      <c r="B345" s="33">
        <v>45849</v>
      </c>
      <c r="C345" s="33" t="s">
        <v>7</v>
      </c>
      <c r="D345" s="33" t="s">
        <v>5</v>
      </c>
      <c r="E345" s="33" t="s">
        <v>112</v>
      </c>
      <c r="F345" s="1" t="s">
        <v>3</v>
      </c>
      <c r="G345" s="1" t="s">
        <v>369</v>
      </c>
      <c r="H345" s="1" t="s">
        <v>370</v>
      </c>
      <c r="I345" s="6">
        <f>NETWORKDAYS(B345, A345)</f>
        <v>1</v>
      </c>
      <c r="J345" s="1">
        <v>66166</v>
      </c>
      <c r="K345" s="1">
        <v>11782</v>
      </c>
      <c r="L345" s="1" t="s">
        <v>368</v>
      </c>
      <c r="M345" s="33">
        <v>45925</v>
      </c>
      <c r="N345" s="34">
        <v>2250</v>
      </c>
      <c r="O345" s="1" t="s">
        <v>120</v>
      </c>
      <c r="P345" s="1">
        <v>30</v>
      </c>
      <c r="Q345" s="1" t="s">
        <v>24</v>
      </c>
      <c r="R345" s="1">
        <f>DATEDIF(Tabela1[[#This Row],[Atendimento]],Tabela1[[#This Row],[Previsao de Entrega]],"D")</f>
        <v>76</v>
      </c>
      <c r="S345" s="34">
        <v>250</v>
      </c>
      <c r="T345" s="34">
        <v>0</v>
      </c>
    </row>
    <row r="346" spans="1:20" x14ac:dyDescent="0.35">
      <c r="A346" s="33">
        <v>45868</v>
      </c>
      <c r="B346" s="33">
        <v>45868</v>
      </c>
      <c r="C346" s="33" t="s">
        <v>7</v>
      </c>
      <c r="D346" s="33" t="s">
        <v>15</v>
      </c>
      <c r="E346" s="33" t="s">
        <v>123</v>
      </c>
      <c r="F346" s="1" t="s">
        <v>3</v>
      </c>
      <c r="G346" s="1" t="s">
        <v>124</v>
      </c>
      <c r="H346" s="1" t="s">
        <v>125</v>
      </c>
      <c r="I346" s="6">
        <f>NETWORKDAYS(B346, A346)</f>
        <v>1</v>
      </c>
      <c r="J346" s="1">
        <v>66504</v>
      </c>
      <c r="K346" s="1">
        <v>3034</v>
      </c>
      <c r="L346" s="1" t="s">
        <v>348</v>
      </c>
      <c r="M346" s="33">
        <v>45925</v>
      </c>
      <c r="N346" s="34">
        <v>2220</v>
      </c>
      <c r="O346" s="1" t="s">
        <v>121</v>
      </c>
      <c r="P346" s="1">
        <v>90</v>
      </c>
      <c r="Q346" s="1" t="s">
        <v>24</v>
      </c>
      <c r="R346" s="1">
        <f>DATEDIF(Tabela1[[#This Row],[Atendimento]],Tabela1[[#This Row],[Previsao de Entrega]],"D")</f>
        <v>57</v>
      </c>
      <c r="S346" s="34">
        <v>80</v>
      </c>
      <c r="T346" s="34">
        <v>0</v>
      </c>
    </row>
    <row r="347" spans="1:20" x14ac:dyDescent="0.35">
      <c r="A347" s="33">
        <v>45875</v>
      </c>
      <c r="B347" s="33">
        <v>45873</v>
      </c>
      <c r="C347" s="33" t="s">
        <v>127</v>
      </c>
      <c r="D347" s="33" t="s">
        <v>15</v>
      </c>
      <c r="E347" s="33" t="s">
        <v>123</v>
      </c>
      <c r="F347" s="33" t="s">
        <v>3</v>
      </c>
      <c r="G347" s="33" t="s">
        <v>124</v>
      </c>
      <c r="H347" s="33" t="s">
        <v>125</v>
      </c>
      <c r="I347" s="6">
        <f>NETWORKDAYS(B347, A347)</f>
        <v>3</v>
      </c>
      <c r="J347" s="1">
        <v>66430</v>
      </c>
      <c r="K347" s="1">
        <v>333</v>
      </c>
      <c r="L347" s="1" t="s">
        <v>397</v>
      </c>
      <c r="M347" s="33">
        <v>45925</v>
      </c>
      <c r="N347" s="40">
        <v>1483685.03</v>
      </c>
      <c r="O347" s="33" t="s">
        <v>121</v>
      </c>
      <c r="P347" s="1">
        <v>90</v>
      </c>
      <c r="Q347" s="1" t="s">
        <v>24</v>
      </c>
      <c r="R347" s="1">
        <f>DATEDIF(Tabela1[[#This Row],[Atendimento]],Tabela1[[#This Row],[Previsao de Entrega]],"D")</f>
        <v>50</v>
      </c>
      <c r="S347" s="34">
        <v>0</v>
      </c>
      <c r="T347" s="34">
        <v>59008.35</v>
      </c>
    </row>
    <row r="348" spans="1:20" x14ac:dyDescent="0.35">
      <c r="A348" s="33">
        <v>45916</v>
      </c>
      <c r="B348" s="33">
        <v>45910</v>
      </c>
      <c r="C348" s="33" t="s">
        <v>7</v>
      </c>
      <c r="D348" s="33" t="s">
        <v>15</v>
      </c>
      <c r="E348" s="33" t="s">
        <v>112</v>
      </c>
      <c r="F348" s="1">
        <v>68542</v>
      </c>
      <c r="G348" s="1" t="s">
        <v>386</v>
      </c>
      <c r="H348" s="1" t="s">
        <v>90</v>
      </c>
      <c r="I348" s="6">
        <f>NETWORKDAYS(B348, A348)</f>
        <v>5</v>
      </c>
      <c r="J348" s="1">
        <v>67200</v>
      </c>
      <c r="K348" s="1">
        <v>10357</v>
      </c>
      <c r="L348" s="1" t="s">
        <v>19</v>
      </c>
      <c r="M348" s="33">
        <v>45925</v>
      </c>
      <c r="N348" s="34">
        <v>2008.23</v>
      </c>
      <c r="O348" s="1" t="s">
        <v>121</v>
      </c>
      <c r="P348" s="1">
        <v>28</v>
      </c>
      <c r="Q348" s="1" t="s">
        <v>24</v>
      </c>
      <c r="R348" s="1">
        <f>DATEDIF(Tabela1[[#This Row],[Atendimento]],Tabela1[[#This Row],[Previsao de Entrega]],"D")</f>
        <v>9</v>
      </c>
      <c r="S348" s="34">
        <v>0</v>
      </c>
      <c r="T348" s="34">
        <v>0</v>
      </c>
    </row>
    <row r="349" spans="1:20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>NETWORKDAYS(B349, A349)</f>
        <v>5</v>
      </c>
      <c r="J349" s="1">
        <v>67201</v>
      </c>
      <c r="K349" s="1">
        <v>3011</v>
      </c>
      <c r="L349" s="1" t="s">
        <v>88</v>
      </c>
      <c r="M349" s="33">
        <v>45925</v>
      </c>
      <c r="N349" s="34">
        <v>798.49</v>
      </c>
      <c r="O349" s="1" t="s">
        <v>121</v>
      </c>
      <c r="P349" s="1">
        <v>28</v>
      </c>
      <c r="Q349" s="1" t="s">
        <v>24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>NETWORKDAYS(B350, A350)</f>
        <v>1</v>
      </c>
      <c r="J350" s="1">
        <v>67038</v>
      </c>
      <c r="K350" s="1">
        <v>11820</v>
      </c>
      <c r="L350" s="1" t="s">
        <v>461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>NETWORKDAYS(B351, A351)</f>
        <v>6</v>
      </c>
      <c r="J351" s="1">
        <v>67125</v>
      </c>
      <c r="K351" s="1">
        <v>11829</v>
      </c>
      <c r="L351" s="1" t="s">
        <v>467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x14ac:dyDescent="0.35">
      <c r="A352" s="33">
        <v>45905</v>
      </c>
      <c r="B352" s="33">
        <v>45905</v>
      </c>
      <c r="C352" s="33" t="s">
        <v>7</v>
      </c>
      <c r="D352" s="33" t="s">
        <v>15</v>
      </c>
      <c r="E352" s="33" t="s">
        <v>112</v>
      </c>
      <c r="F352" s="1" t="s">
        <v>3</v>
      </c>
      <c r="G352" s="1" t="s">
        <v>369</v>
      </c>
      <c r="H352" s="1" t="s">
        <v>370</v>
      </c>
      <c r="I352" s="6">
        <f>NETWORKDAYS(B352, A352)</f>
        <v>1</v>
      </c>
      <c r="J352" s="1">
        <v>67037</v>
      </c>
      <c r="K352" s="1">
        <v>11683</v>
      </c>
      <c r="L352" s="1" t="s">
        <v>460</v>
      </c>
      <c r="M352" s="33">
        <v>45926</v>
      </c>
      <c r="N352" s="34">
        <v>1320.9</v>
      </c>
      <c r="O352" s="1" t="s">
        <v>121</v>
      </c>
      <c r="P352" s="1">
        <v>30</v>
      </c>
      <c r="Q352" s="1" t="s">
        <v>24</v>
      </c>
      <c r="R352" s="1">
        <f>DATEDIF(Tabela1[[#This Row],[Atendimento]],Tabela1[[#This Row],[Previsao de Entrega]],"D")</f>
        <v>21</v>
      </c>
      <c r="S352" s="34">
        <v>0</v>
      </c>
      <c r="T352" s="34">
        <v>0</v>
      </c>
    </row>
    <row r="353" spans="1:20" x14ac:dyDescent="0.35">
      <c r="A353" s="33">
        <v>45905</v>
      </c>
      <c r="B353" s="33">
        <v>45905</v>
      </c>
      <c r="C353" s="33" t="s">
        <v>7</v>
      </c>
      <c r="D353" s="33" t="s">
        <v>15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>NETWORKDAYS(B353, A353)</f>
        <v>1</v>
      </c>
      <c r="J353" s="1">
        <v>67039</v>
      </c>
      <c r="K353" s="1">
        <v>11823</v>
      </c>
      <c r="L353" s="1" t="s">
        <v>462</v>
      </c>
      <c r="M353" s="33">
        <v>45926</v>
      </c>
      <c r="N353" s="34">
        <v>903</v>
      </c>
      <c r="O353" s="1" t="s">
        <v>121</v>
      </c>
      <c r="P353" s="1">
        <v>30</v>
      </c>
      <c r="Q353" s="1" t="s">
        <v>24</v>
      </c>
      <c r="R353" s="1">
        <f>DATEDIF(Tabela1[[#This Row],[Atendimento]],Tabela1[[#This Row],[Previsao de Entrega]],"D")</f>
        <v>21</v>
      </c>
      <c r="S353" s="34">
        <v>0</v>
      </c>
      <c r="T353" s="34">
        <v>0</v>
      </c>
    </row>
    <row r="354" spans="1:20" x14ac:dyDescent="0.35">
      <c r="A354" s="33">
        <v>45910</v>
      </c>
      <c r="B354" s="33">
        <v>45910</v>
      </c>
      <c r="C354" s="33" t="s">
        <v>7</v>
      </c>
      <c r="D354" s="33" t="s">
        <v>5</v>
      </c>
      <c r="E354" s="33" t="s">
        <v>112</v>
      </c>
      <c r="F354" s="1" t="s">
        <v>3</v>
      </c>
      <c r="G354" s="1" t="s">
        <v>369</v>
      </c>
      <c r="H354" s="1" t="s">
        <v>370</v>
      </c>
      <c r="I354" s="6">
        <f>NETWORKDAYS(B354, A354)</f>
        <v>1</v>
      </c>
      <c r="J354" s="1">
        <v>67096</v>
      </c>
      <c r="K354" s="1">
        <v>11826</v>
      </c>
      <c r="L354" s="1" t="s">
        <v>463</v>
      </c>
      <c r="M354" s="33">
        <v>45926</v>
      </c>
      <c r="N354" s="34">
        <v>2401.5</v>
      </c>
      <c r="O354" s="1" t="s">
        <v>120</v>
      </c>
      <c r="P354" s="1">
        <v>0</v>
      </c>
      <c r="Q354" s="1" t="s">
        <v>24</v>
      </c>
      <c r="R354" s="1">
        <f>DATEDIF(Tabela1[[#This Row],[Atendimento]],Tabela1[[#This Row],[Previsao de Entrega]],"D")</f>
        <v>16</v>
      </c>
      <c r="S354" s="34">
        <v>0</v>
      </c>
      <c r="T354" s="34">
        <v>0</v>
      </c>
    </row>
    <row r="355" spans="1:20" x14ac:dyDescent="0.35">
      <c r="A355" s="33">
        <v>45916</v>
      </c>
      <c r="B355" s="33">
        <v>45916</v>
      </c>
      <c r="C355" s="33" t="s">
        <v>7</v>
      </c>
      <c r="D355" s="33" t="s">
        <v>15</v>
      </c>
      <c r="E355" s="33" t="s">
        <v>123</v>
      </c>
      <c r="F355" s="1">
        <v>68530</v>
      </c>
      <c r="G355" s="1" t="s">
        <v>229</v>
      </c>
      <c r="H355" s="1" t="s">
        <v>281</v>
      </c>
      <c r="I355" s="6">
        <f>NETWORKDAYS(B355, A355)</f>
        <v>1</v>
      </c>
      <c r="J355" s="1">
        <v>67195</v>
      </c>
      <c r="K355" s="1">
        <v>11622</v>
      </c>
      <c r="L355" s="1" t="s">
        <v>447</v>
      </c>
      <c r="M355" s="33">
        <v>45926</v>
      </c>
      <c r="N355" s="34">
        <v>4091.4</v>
      </c>
      <c r="O355" s="1" t="s">
        <v>121</v>
      </c>
      <c r="P355" s="1">
        <v>28</v>
      </c>
      <c r="Q355" s="1" t="s">
        <v>24</v>
      </c>
      <c r="R355" s="1">
        <f>DATEDIF(Tabela1[[#This Row],[Atendimento]],Tabela1[[#This Row],[Previsao de Entrega]],"D")</f>
        <v>10</v>
      </c>
      <c r="S355" s="34">
        <v>0</v>
      </c>
      <c r="T355" s="34">
        <v>0</v>
      </c>
    </row>
    <row r="356" spans="1:20" x14ac:dyDescent="0.35">
      <c r="A356" s="33">
        <v>45917</v>
      </c>
      <c r="B356" s="33">
        <v>45917</v>
      </c>
      <c r="C356" s="33" t="s">
        <v>7</v>
      </c>
      <c r="D356" s="33" t="s">
        <v>15</v>
      </c>
      <c r="E356" s="33" t="s">
        <v>112</v>
      </c>
      <c r="F356" s="1">
        <v>68555</v>
      </c>
      <c r="G356" s="1" t="s">
        <v>87</v>
      </c>
      <c r="H356" s="1" t="s">
        <v>34</v>
      </c>
      <c r="I356" s="6">
        <f>NETWORKDAYS(B356, A356)</f>
        <v>1</v>
      </c>
      <c r="J356" s="1">
        <v>67240</v>
      </c>
      <c r="K356" s="1">
        <v>11266</v>
      </c>
      <c r="L356" s="1" t="s">
        <v>484</v>
      </c>
      <c r="M356" s="33">
        <v>45926</v>
      </c>
      <c r="N356" s="34">
        <v>866</v>
      </c>
      <c r="O356" s="1" t="s">
        <v>121</v>
      </c>
      <c r="P356" s="1">
        <v>28</v>
      </c>
      <c r="Q356" s="1" t="s">
        <v>24</v>
      </c>
      <c r="R356" s="1">
        <f>DATEDIF(Tabela1[[#This Row],[Atendimento]],Tabela1[[#This Row],[Previsao de Entrega]],"D")</f>
        <v>9</v>
      </c>
      <c r="S356" s="34">
        <v>0</v>
      </c>
      <c r="T356" s="34">
        <v>0</v>
      </c>
    </row>
    <row r="357" spans="1:20" x14ac:dyDescent="0.35">
      <c r="A357" s="33">
        <v>45918</v>
      </c>
      <c r="B357" s="33">
        <v>45918</v>
      </c>
      <c r="C357" s="33" t="s">
        <v>7</v>
      </c>
      <c r="D357" s="33" t="s">
        <v>15</v>
      </c>
      <c r="E357" s="33" t="s">
        <v>112</v>
      </c>
      <c r="F357" s="1">
        <v>68558</v>
      </c>
      <c r="G357" s="1" t="s">
        <v>33</v>
      </c>
      <c r="H357" s="1" t="s">
        <v>34</v>
      </c>
      <c r="I357" s="6">
        <f>NETWORKDAYS(B357, A357)</f>
        <v>1</v>
      </c>
      <c r="J357" s="1">
        <v>67245</v>
      </c>
      <c r="K357" s="1">
        <v>74</v>
      </c>
      <c r="L357" s="1" t="s">
        <v>96</v>
      </c>
      <c r="M357" s="33">
        <v>45926</v>
      </c>
      <c r="N357" s="34">
        <v>842.06</v>
      </c>
      <c r="O357" s="1" t="s">
        <v>121</v>
      </c>
      <c r="P357" s="1">
        <v>28</v>
      </c>
      <c r="Q357" s="1" t="s">
        <v>24</v>
      </c>
      <c r="R357" s="1">
        <f>DATEDIF(Tabela1[[#This Row],[Atendimento]],Tabela1[[#This Row],[Previsao de Entrega]],"D")</f>
        <v>8</v>
      </c>
      <c r="S357" s="34">
        <v>0</v>
      </c>
      <c r="T357" s="34">
        <v>0</v>
      </c>
    </row>
    <row r="358" spans="1:20" x14ac:dyDescent="0.35">
      <c r="A358" s="33">
        <v>45896</v>
      </c>
      <c r="B358" s="33">
        <v>45866</v>
      </c>
      <c r="C358" s="33" t="s">
        <v>7</v>
      </c>
      <c r="D358" s="33" t="s">
        <v>15</v>
      </c>
      <c r="E358" s="33" t="s">
        <v>112</v>
      </c>
      <c r="F358" s="1">
        <v>68484</v>
      </c>
      <c r="G358" s="1" t="s">
        <v>124</v>
      </c>
      <c r="H358" s="1" t="s">
        <v>125</v>
      </c>
      <c r="I358" s="6">
        <f>NETWORKDAYS(B358, A358)</f>
        <v>23</v>
      </c>
      <c r="J358" s="1">
        <v>66912</v>
      </c>
      <c r="K358" s="1">
        <v>10644</v>
      </c>
      <c r="L358" s="1" t="s">
        <v>293</v>
      </c>
      <c r="M358" s="33">
        <v>45927</v>
      </c>
      <c r="N358" s="34">
        <v>60757.599999999999</v>
      </c>
      <c r="O358" s="1" t="s">
        <v>121</v>
      </c>
      <c r="P358" s="1">
        <v>40</v>
      </c>
      <c r="Q358" s="1" t="s">
        <v>24</v>
      </c>
      <c r="R358" s="1">
        <f>DATEDIF(Tabela1[[#This Row],[Atendimento]],Tabela1[[#This Row],[Previsao de Entrega]],"D")</f>
        <v>31</v>
      </c>
      <c r="S358" s="34">
        <v>38888</v>
      </c>
      <c r="T358" s="34">
        <v>0</v>
      </c>
    </row>
    <row r="359" spans="1:20" x14ac:dyDescent="0.35">
      <c r="A359" s="33">
        <v>45918</v>
      </c>
      <c r="B359" s="33">
        <v>45918</v>
      </c>
      <c r="C359" s="33" t="s">
        <v>7</v>
      </c>
      <c r="D359" s="33" t="s">
        <v>15</v>
      </c>
      <c r="E359" s="33" t="s">
        <v>112</v>
      </c>
      <c r="F359" s="1">
        <v>68556</v>
      </c>
      <c r="G359" s="1" t="s">
        <v>33</v>
      </c>
      <c r="H359" s="1" t="s">
        <v>34</v>
      </c>
      <c r="I359" s="6">
        <f>NETWORKDAYS(B359, A359)</f>
        <v>1</v>
      </c>
      <c r="J359" s="1">
        <v>67241</v>
      </c>
      <c r="K359" s="1">
        <v>10627</v>
      </c>
      <c r="L359" s="1" t="s">
        <v>360</v>
      </c>
      <c r="M359" s="33">
        <v>45929</v>
      </c>
      <c r="N359" s="34">
        <v>2942.63</v>
      </c>
      <c r="O359" s="1" t="s">
        <v>121</v>
      </c>
      <c r="P359" s="1">
        <v>28</v>
      </c>
      <c r="Q359" s="1" t="s">
        <v>24</v>
      </c>
      <c r="R359" s="1">
        <f>DATEDIF(Tabela1[[#This Row],[Atendimento]],Tabela1[[#This Row],[Previsao de Entrega]],"D")</f>
        <v>11</v>
      </c>
      <c r="S359" s="34">
        <v>0</v>
      </c>
      <c r="T359" s="34">
        <v>0</v>
      </c>
    </row>
    <row r="360" spans="1:20" x14ac:dyDescent="0.35">
      <c r="A360" s="33">
        <v>45848</v>
      </c>
      <c r="B360" s="33">
        <v>45848</v>
      </c>
      <c r="C360" s="33" t="s">
        <v>7</v>
      </c>
      <c r="D360" s="33" t="s">
        <v>5</v>
      </c>
      <c r="E360" s="33" t="s">
        <v>112</v>
      </c>
      <c r="F360" s="1">
        <v>68457</v>
      </c>
      <c r="G360" s="1" t="s">
        <v>33</v>
      </c>
      <c r="H360" s="1" t="s">
        <v>34</v>
      </c>
      <c r="I360" s="6">
        <f>NETWORKDAYS(B360, A360)</f>
        <v>1</v>
      </c>
      <c r="J360" s="1">
        <v>66126</v>
      </c>
      <c r="K360" s="1">
        <v>2931</v>
      </c>
      <c r="L360" s="1" t="s">
        <v>364</v>
      </c>
      <c r="M360" s="33">
        <v>45930</v>
      </c>
      <c r="N360" s="34">
        <v>3500</v>
      </c>
      <c r="O360" s="1" t="s">
        <v>121</v>
      </c>
      <c r="P360" s="1">
        <v>30</v>
      </c>
      <c r="Q360" s="1" t="s">
        <v>24</v>
      </c>
      <c r="R360" s="1">
        <f>DATEDIF(Tabela1[[#This Row],[Atendimento]],Tabela1[[#This Row],[Previsao de Entrega]],"D")</f>
        <v>82</v>
      </c>
      <c r="S360" s="34">
        <v>320</v>
      </c>
      <c r="T360" s="34">
        <v>0</v>
      </c>
    </row>
    <row r="361" spans="1:20" x14ac:dyDescent="0.35">
      <c r="A361" s="33">
        <v>45901</v>
      </c>
      <c r="B361" s="33">
        <v>45895</v>
      </c>
      <c r="C361" s="33" t="s">
        <v>7</v>
      </c>
      <c r="D361" s="33" t="s">
        <v>5</v>
      </c>
      <c r="E361" s="33" t="s">
        <v>112</v>
      </c>
      <c r="F361" s="1">
        <v>68521</v>
      </c>
      <c r="G361" s="1" t="s">
        <v>320</v>
      </c>
      <c r="H361" s="1" t="s">
        <v>90</v>
      </c>
      <c r="I361" s="6">
        <f>NETWORKDAYS(B361, A361)</f>
        <v>5</v>
      </c>
      <c r="J361" s="1">
        <v>66945</v>
      </c>
      <c r="K361" s="1">
        <v>11590</v>
      </c>
      <c r="L361" s="1" t="s">
        <v>321</v>
      </c>
      <c r="M361" s="33">
        <v>45930</v>
      </c>
      <c r="N361" s="34">
        <v>8500</v>
      </c>
      <c r="O361" s="1" t="s">
        <v>121</v>
      </c>
      <c r="P361" s="1">
        <v>28</v>
      </c>
      <c r="Q361" s="1" t="s">
        <v>24</v>
      </c>
      <c r="R361" s="1">
        <f>DATEDIF(Tabela1[[#This Row],[Atendimento]],Tabela1[[#This Row],[Previsao de Entrega]],"D")</f>
        <v>29</v>
      </c>
      <c r="S361" s="34">
        <v>636.26</v>
      </c>
      <c r="T361" s="34">
        <v>0</v>
      </c>
    </row>
    <row r="362" spans="1:20" x14ac:dyDescent="0.35">
      <c r="A362" s="33">
        <v>45917</v>
      </c>
      <c r="B362" s="33">
        <v>45917</v>
      </c>
      <c r="C362" s="33" t="s">
        <v>7</v>
      </c>
      <c r="D362" s="33" t="s">
        <v>5</v>
      </c>
      <c r="E362" s="33" t="s">
        <v>112</v>
      </c>
      <c r="F362" s="1">
        <v>68554</v>
      </c>
      <c r="G362" s="1" t="s">
        <v>369</v>
      </c>
      <c r="H362" s="1" t="s">
        <v>370</v>
      </c>
      <c r="I362" s="6">
        <f>NETWORKDAYS(B362, A362)</f>
        <v>1</v>
      </c>
      <c r="J362" s="1">
        <v>67219</v>
      </c>
      <c r="K362" s="1" t="s">
        <v>36</v>
      </c>
      <c r="L362" s="1" t="s">
        <v>37</v>
      </c>
      <c r="M362" s="33">
        <v>45931</v>
      </c>
      <c r="N362" s="34">
        <v>1419</v>
      </c>
      <c r="O362" s="1" t="s">
        <v>121</v>
      </c>
      <c r="P362" s="1">
        <v>15</v>
      </c>
      <c r="Q362" s="1" t="s">
        <v>24</v>
      </c>
      <c r="R362" s="1">
        <f>DATEDIF(Tabela1[[#This Row],[Atendimento]],Tabela1[[#This Row],[Previsao de Entrega]],"D")</f>
        <v>14</v>
      </c>
      <c r="S362" s="34">
        <v>0</v>
      </c>
      <c r="T362" s="34">
        <v>0</v>
      </c>
    </row>
    <row r="363" spans="1:20" x14ac:dyDescent="0.35">
      <c r="A363" s="33">
        <v>45918</v>
      </c>
      <c r="B363" s="33">
        <v>45918</v>
      </c>
      <c r="C363" s="33" t="s">
        <v>7</v>
      </c>
      <c r="D363" s="33" t="s">
        <v>5</v>
      </c>
      <c r="E363" s="33" t="s">
        <v>112</v>
      </c>
      <c r="F363" s="1">
        <v>68557</v>
      </c>
      <c r="G363" s="1" t="s">
        <v>33</v>
      </c>
      <c r="H363" s="1" t="s">
        <v>34</v>
      </c>
      <c r="I363" s="6">
        <f>NETWORKDAYS(B363, A363)</f>
        <v>1</v>
      </c>
      <c r="J363" s="1">
        <v>67242</v>
      </c>
      <c r="K363" s="1">
        <v>175</v>
      </c>
      <c r="L363" s="1" t="s">
        <v>187</v>
      </c>
      <c r="M363" s="33">
        <v>45931</v>
      </c>
      <c r="N363" s="34">
        <v>780</v>
      </c>
      <c r="O363" s="1" t="s">
        <v>121</v>
      </c>
      <c r="P363" s="1">
        <v>7</v>
      </c>
      <c r="Q363" s="1" t="s">
        <v>24</v>
      </c>
      <c r="R363" s="1">
        <f>DATEDIF(Tabela1[[#This Row],[Atendimento]],Tabela1[[#This Row],[Previsao de Entrega]],"D")</f>
        <v>13</v>
      </c>
      <c r="S363" s="34">
        <v>0</v>
      </c>
      <c r="T363" s="34">
        <v>0</v>
      </c>
    </row>
    <row r="364" spans="1:20" x14ac:dyDescent="0.35">
      <c r="A364" s="33">
        <v>45917</v>
      </c>
      <c r="B364" s="33">
        <v>45916</v>
      </c>
      <c r="C364" s="33" t="s">
        <v>7</v>
      </c>
      <c r="D364" s="33" t="s">
        <v>15</v>
      </c>
      <c r="E364" s="33" t="s">
        <v>123</v>
      </c>
      <c r="F364" s="1">
        <v>68553</v>
      </c>
      <c r="G364" s="1" t="s">
        <v>89</v>
      </c>
      <c r="H364" s="1" t="s">
        <v>90</v>
      </c>
      <c r="I364" s="6">
        <f>NETWORKDAYS(B364, A364)</f>
        <v>2</v>
      </c>
      <c r="J364" s="1">
        <v>67233</v>
      </c>
      <c r="K364" s="1">
        <v>11532</v>
      </c>
      <c r="L364" s="1" t="s">
        <v>483</v>
      </c>
      <c r="M364" s="33">
        <v>45933</v>
      </c>
      <c r="N364" s="34">
        <v>192</v>
      </c>
      <c r="O364" s="1" t="s">
        <v>121</v>
      </c>
      <c r="P364" s="1">
        <v>35</v>
      </c>
      <c r="Q364" s="1" t="s">
        <v>24</v>
      </c>
      <c r="R364" s="1">
        <f>DATEDIF(Tabela1[[#This Row],[Atendimento]],Tabela1[[#This Row],[Previsao de Entrega]],"D")</f>
        <v>16</v>
      </c>
      <c r="S364" s="34">
        <v>0</v>
      </c>
      <c r="T364" s="34">
        <v>0</v>
      </c>
    </row>
    <row r="365" spans="1:20" x14ac:dyDescent="0.35">
      <c r="A365" s="33">
        <v>45911</v>
      </c>
      <c r="B365" s="33">
        <v>45910</v>
      </c>
      <c r="C365" s="33" t="s">
        <v>7</v>
      </c>
      <c r="D365" s="33" t="s">
        <v>5</v>
      </c>
      <c r="E365" s="33" t="s">
        <v>112</v>
      </c>
      <c r="F365" s="1">
        <v>68539</v>
      </c>
      <c r="G365" s="1" t="s">
        <v>33</v>
      </c>
      <c r="H365" s="1" t="s">
        <v>34</v>
      </c>
      <c r="I365" s="6">
        <f>NETWORKDAYS(B365, A365)</f>
        <v>2</v>
      </c>
      <c r="J365" s="1">
        <v>67103</v>
      </c>
      <c r="K365" s="1">
        <v>10315</v>
      </c>
      <c r="L365" s="1" t="s">
        <v>464</v>
      </c>
      <c r="M365" s="33">
        <v>45935</v>
      </c>
      <c r="N365" s="34">
        <v>364</v>
      </c>
      <c r="O365" s="1" t="s">
        <v>121</v>
      </c>
      <c r="P365" s="1">
        <v>7</v>
      </c>
      <c r="Q365" s="1" t="s">
        <v>24</v>
      </c>
      <c r="R365" s="1">
        <f>DATEDIF(Tabela1[[#This Row],[Atendimento]],Tabela1[[#This Row],[Previsao de Entrega]],"D")</f>
        <v>24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15</v>
      </c>
      <c r="E366" s="33" t="s">
        <v>123</v>
      </c>
      <c r="F366" s="1" t="s">
        <v>3</v>
      </c>
      <c r="G366" s="1" t="s">
        <v>124</v>
      </c>
      <c r="H366" s="1" t="s">
        <v>125</v>
      </c>
      <c r="I366" s="6">
        <f>NETWORKDAYS(B366, A366)</f>
        <v>1</v>
      </c>
      <c r="J366" s="1">
        <v>67228</v>
      </c>
      <c r="K366" s="1">
        <v>3034</v>
      </c>
      <c r="L366" s="1" t="s">
        <v>348</v>
      </c>
      <c r="M366" s="33">
        <v>45935</v>
      </c>
      <c r="N366" s="34">
        <v>1256.7</v>
      </c>
      <c r="O366" s="1" t="s">
        <v>121</v>
      </c>
      <c r="P366" s="1">
        <v>90</v>
      </c>
      <c r="Q366" s="1" t="s">
        <v>24</v>
      </c>
      <c r="R366" s="1">
        <f>DATEDIF(Tabela1[[#This Row],[Atendimento]],Tabela1[[#This Row],[Previsao de Entrega]],"D")</f>
        <v>18</v>
      </c>
      <c r="S366" s="34">
        <v>0</v>
      </c>
      <c r="T366" s="34">
        <v>0</v>
      </c>
    </row>
    <row r="367" spans="1:20" x14ac:dyDescent="0.35">
      <c r="A367" s="33">
        <v>45916</v>
      </c>
      <c r="B367" s="33">
        <v>45916</v>
      </c>
      <c r="C367" s="33" t="s">
        <v>7</v>
      </c>
      <c r="D367" s="33" t="s">
        <v>5</v>
      </c>
      <c r="E367" s="33" t="s">
        <v>123</v>
      </c>
      <c r="F367" s="1">
        <v>68551</v>
      </c>
      <c r="G367" s="1" t="s">
        <v>89</v>
      </c>
      <c r="H367" s="1" t="s">
        <v>90</v>
      </c>
      <c r="I367" s="6">
        <f>NETWORKDAYS(B367, A367)</f>
        <v>1</v>
      </c>
      <c r="J367" s="1">
        <v>67198</v>
      </c>
      <c r="K367" s="1">
        <v>3007</v>
      </c>
      <c r="L367" s="1" t="s">
        <v>476</v>
      </c>
      <c r="M367" s="33">
        <v>45937</v>
      </c>
      <c r="N367" s="34">
        <v>1640</v>
      </c>
      <c r="O367" s="1" t="s">
        <v>121</v>
      </c>
      <c r="P367" s="1">
        <v>28</v>
      </c>
      <c r="Q367" s="1" t="s">
        <v>24</v>
      </c>
      <c r="R367" s="1">
        <f>DATEDIF(Tabela1[[#This Row],[Atendimento]],Tabela1[[#This Row],[Previsao de Entrega]],"D")</f>
        <v>21</v>
      </c>
      <c r="S367" s="34">
        <v>0</v>
      </c>
      <c r="T367" s="34">
        <v>0</v>
      </c>
    </row>
    <row r="368" spans="1:20" x14ac:dyDescent="0.35">
      <c r="A368" s="33">
        <v>45904</v>
      </c>
      <c r="B368" s="33">
        <v>45898</v>
      </c>
      <c r="C368" s="33" t="s">
        <v>7</v>
      </c>
      <c r="D368" s="33" t="s">
        <v>15</v>
      </c>
      <c r="E368" s="33" t="s">
        <v>123</v>
      </c>
      <c r="F368" s="1">
        <v>68524</v>
      </c>
      <c r="G368" s="1" t="s">
        <v>89</v>
      </c>
      <c r="H368" s="1" t="s">
        <v>90</v>
      </c>
      <c r="I368" s="6">
        <f>NETWORKDAYS(B368, A368)</f>
        <v>5</v>
      </c>
      <c r="J368" s="1">
        <v>67027</v>
      </c>
      <c r="K368" s="1">
        <v>1450</v>
      </c>
      <c r="L368" s="1" t="s">
        <v>228</v>
      </c>
      <c r="M368" s="33">
        <v>45940</v>
      </c>
      <c r="N368" s="34">
        <v>180</v>
      </c>
      <c r="O368" s="1" t="s">
        <v>121</v>
      </c>
      <c r="P368" s="1">
        <v>120</v>
      </c>
      <c r="Q368" s="1" t="s">
        <v>24</v>
      </c>
      <c r="R368" s="1">
        <f>DATEDIF(Tabela1[[#This Row],[Atendimento]],Tabela1[[#This Row],[Previsao de Entrega]],"D")</f>
        <v>36</v>
      </c>
      <c r="S368" s="34">
        <v>0</v>
      </c>
      <c r="T368" s="34">
        <v>0</v>
      </c>
    </row>
    <row r="369" spans="1:20" x14ac:dyDescent="0.35">
      <c r="A369" s="33">
        <v>45911</v>
      </c>
      <c r="B369" s="33">
        <v>45905</v>
      </c>
      <c r="C369" s="33" t="s">
        <v>7</v>
      </c>
      <c r="D369" s="33" t="s">
        <v>15</v>
      </c>
      <c r="E369" s="33" t="s">
        <v>123</v>
      </c>
      <c r="F369" s="1">
        <v>68532</v>
      </c>
      <c r="G369" s="1" t="s">
        <v>89</v>
      </c>
      <c r="H369" s="1" t="s">
        <v>90</v>
      </c>
      <c r="I369" s="6">
        <f>NETWORKDAYS(B369, A369)</f>
        <v>5</v>
      </c>
      <c r="J369" s="1">
        <v>67110</v>
      </c>
      <c r="K369" s="1">
        <v>1415</v>
      </c>
      <c r="L369" s="1" t="s">
        <v>288</v>
      </c>
      <c r="M369" s="33">
        <v>45942</v>
      </c>
      <c r="N369" s="34">
        <v>1009.45</v>
      </c>
      <c r="O369" s="1" t="s">
        <v>121</v>
      </c>
      <c r="P369" s="1">
        <v>90</v>
      </c>
      <c r="Q369" s="1" t="s">
        <v>24</v>
      </c>
      <c r="R369" s="1">
        <f>DATEDIF(Tabela1[[#This Row],[Atendimento]],Tabela1[[#This Row],[Previsao de Entrega]],"D")</f>
        <v>31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>NETWORKDAYS(B370, A370)</f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>NETWORKDAYS(B372, A372)</f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>NETWORKDAYS(B373, A373)</f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45912</v>
      </c>
      <c r="B374" s="33">
        <v>45905</v>
      </c>
      <c r="C374" s="33" t="s">
        <v>7</v>
      </c>
      <c r="D374" s="33" t="s">
        <v>15</v>
      </c>
      <c r="E374" s="33" t="s">
        <v>123</v>
      </c>
      <c r="F374" s="1">
        <v>68535</v>
      </c>
      <c r="G374" s="1" t="s">
        <v>89</v>
      </c>
      <c r="H374" s="1" t="s">
        <v>90</v>
      </c>
      <c r="I374" s="6">
        <f>NETWORKDAYS(B374, A374)</f>
        <v>6</v>
      </c>
      <c r="J374" s="1">
        <v>67142</v>
      </c>
      <c r="K374" s="1">
        <v>1546</v>
      </c>
      <c r="L374" s="1" t="s">
        <v>289</v>
      </c>
      <c r="M374" s="33">
        <v>45942</v>
      </c>
      <c r="N374" s="34">
        <v>146.52000000000001</v>
      </c>
      <c r="O374" s="1" t="s">
        <v>121</v>
      </c>
      <c r="P374" s="1">
        <v>30</v>
      </c>
      <c r="Q374" s="1" t="s">
        <v>24</v>
      </c>
      <c r="R374" s="1">
        <f>DATEDIF(Tabela1[[#This Row],[Atendimento]],Tabela1[[#This Row],[Previsao de Entrega]],"D")</f>
        <v>30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>NETWORKDAYS(B375, A375)</f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>NETWORKDAYS(B376, A376)</f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45912</v>
      </c>
      <c r="B377" s="33">
        <v>45905</v>
      </c>
      <c r="C377" s="33" t="s">
        <v>7</v>
      </c>
      <c r="D377" s="33" t="s">
        <v>15</v>
      </c>
      <c r="E377" s="33" t="s">
        <v>123</v>
      </c>
      <c r="F377" s="1">
        <v>68534</v>
      </c>
      <c r="G377" s="1" t="s">
        <v>89</v>
      </c>
      <c r="H377" s="1" t="s">
        <v>90</v>
      </c>
      <c r="I377" s="6">
        <f>NETWORKDAYS(B377, A377)</f>
        <v>6</v>
      </c>
      <c r="J377" s="1">
        <v>67141</v>
      </c>
      <c r="K377" s="1">
        <v>3508</v>
      </c>
      <c r="L377" s="1" t="s">
        <v>340</v>
      </c>
      <c r="M377" s="33">
        <v>45945</v>
      </c>
      <c r="N377" s="34">
        <v>359.6</v>
      </c>
      <c r="O377" s="1" t="s">
        <v>121</v>
      </c>
      <c r="P377" s="1">
        <v>30</v>
      </c>
      <c r="Q377" s="1" t="s">
        <v>24</v>
      </c>
      <c r="R377" s="1">
        <f>DATEDIF(Tabela1[[#This Row],[Atendimento]],Tabela1[[#This Row],[Previsao de Entrega]],"D")</f>
        <v>33</v>
      </c>
      <c r="S377" s="34">
        <v>0</v>
      </c>
      <c r="T377" s="34">
        <v>0</v>
      </c>
    </row>
    <row r="378" spans="1:20" x14ac:dyDescent="0.35">
      <c r="A378" s="33">
        <v>45915</v>
      </c>
      <c r="B378" s="33">
        <v>45915</v>
      </c>
      <c r="C378" s="33" t="s">
        <v>7</v>
      </c>
      <c r="D378" s="33" t="s">
        <v>15</v>
      </c>
      <c r="E378" s="33" t="s">
        <v>123</v>
      </c>
      <c r="F378" s="1">
        <v>68546</v>
      </c>
      <c r="G378" s="1" t="s">
        <v>89</v>
      </c>
      <c r="H378" s="1" t="s">
        <v>90</v>
      </c>
      <c r="I378" s="6">
        <f>NETWORKDAYS(B378, A378)</f>
        <v>1</v>
      </c>
      <c r="J378" s="1">
        <v>67160</v>
      </c>
      <c r="K378" s="1">
        <v>1450</v>
      </c>
      <c r="L378" s="1" t="s">
        <v>228</v>
      </c>
      <c r="M378" s="33">
        <v>45945</v>
      </c>
      <c r="N378" s="34">
        <v>313.11</v>
      </c>
      <c r="O378" s="1" t="s">
        <v>121</v>
      </c>
      <c r="P378" s="1">
        <v>120</v>
      </c>
      <c r="Q378" s="1" t="s">
        <v>24</v>
      </c>
      <c r="R378" s="1">
        <f>DATEDIF(Tabela1[[#This Row],[Atendimento]],Tabela1[[#This Row],[Previsao de Entrega]],"D")</f>
        <v>30</v>
      </c>
      <c r="S378" s="34">
        <v>0</v>
      </c>
      <c r="T378" s="34">
        <v>0</v>
      </c>
    </row>
    <row r="379" spans="1:20" x14ac:dyDescent="0.35">
      <c r="A379" s="33">
        <v>45912</v>
      </c>
      <c r="B379" s="33">
        <v>45912</v>
      </c>
      <c r="C379" s="33" t="s">
        <v>7</v>
      </c>
      <c r="D379" s="33" t="s">
        <v>15</v>
      </c>
      <c r="E379" s="33" t="s">
        <v>112</v>
      </c>
      <c r="F379" s="1" t="s">
        <v>3</v>
      </c>
      <c r="G379" s="1" t="s">
        <v>369</v>
      </c>
      <c r="H379" s="1" t="s">
        <v>370</v>
      </c>
      <c r="I379" s="6">
        <f>NETWORKDAYS(B379, A379)</f>
        <v>1</v>
      </c>
      <c r="J379" s="1">
        <v>67127</v>
      </c>
      <c r="K379" s="1">
        <v>940</v>
      </c>
      <c r="L379" s="1" t="s">
        <v>470</v>
      </c>
      <c r="M379" s="33">
        <v>45946</v>
      </c>
      <c r="N379" s="34">
        <v>608</v>
      </c>
      <c r="O379" s="1" t="s">
        <v>121</v>
      </c>
      <c r="P379" s="1">
        <v>7</v>
      </c>
      <c r="Q379" s="1" t="s">
        <v>24</v>
      </c>
      <c r="R379" s="1">
        <f>DATEDIF(Tabela1[[#This Row],[Atendimento]],Tabela1[[#This Row],[Previsao de Entrega]],"D")</f>
        <v>34</v>
      </c>
      <c r="S379" s="34">
        <v>32</v>
      </c>
      <c r="T379" s="34">
        <v>0</v>
      </c>
    </row>
    <row r="380" spans="1:20" x14ac:dyDescent="0.35">
      <c r="A380" s="33">
        <v>45916</v>
      </c>
      <c r="B380" s="33">
        <v>45916</v>
      </c>
      <c r="C380" s="33" t="s">
        <v>7</v>
      </c>
      <c r="D380" s="33" t="s">
        <v>15</v>
      </c>
      <c r="E380" s="33" t="s">
        <v>123</v>
      </c>
      <c r="F380" s="1">
        <v>68549</v>
      </c>
      <c r="G380" s="1" t="s">
        <v>89</v>
      </c>
      <c r="H380" s="1" t="s">
        <v>90</v>
      </c>
      <c r="I380" s="6">
        <f>NETWORKDAYS(B380, A380)</f>
        <v>1</v>
      </c>
      <c r="J380" s="1">
        <v>67186</v>
      </c>
      <c r="K380" s="1">
        <v>3034</v>
      </c>
      <c r="L380" s="1" t="s">
        <v>348</v>
      </c>
      <c r="M380" s="33">
        <v>45946</v>
      </c>
      <c r="N380" s="34">
        <v>1169.3699999999999</v>
      </c>
      <c r="O380" s="1" t="s">
        <v>121</v>
      </c>
      <c r="P380" s="1">
        <v>90</v>
      </c>
      <c r="Q380" s="1" t="s">
        <v>487</v>
      </c>
      <c r="R380" s="1">
        <f>DATEDIF(Tabela1[[#This Row],[Atendimento]],Tabela1[[#This Row],[Previsao de Entrega]],"D")</f>
        <v>30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>NETWORKDAYS(B381, A381)</f>
        <v>1</v>
      </c>
      <c r="J381" s="1">
        <v>67231</v>
      </c>
      <c r="K381" s="1">
        <v>11836</v>
      </c>
      <c r="L381" s="1" t="s">
        <v>482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45916</v>
      </c>
      <c r="B382" s="33">
        <v>45915</v>
      </c>
      <c r="C382" s="33" t="s">
        <v>7</v>
      </c>
      <c r="D382" s="33" t="s">
        <v>15</v>
      </c>
      <c r="E382" s="33" t="s">
        <v>123</v>
      </c>
      <c r="F382" s="1">
        <v>68548</v>
      </c>
      <c r="G382" s="1" t="s">
        <v>124</v>
      </c>
      <c r="H382" s="1" t="s">
        <v>125</v>
      </c>
      <c r="I382" s="6">
        <f>NETWORKDAYS(B382, A382)</f>
        <v>2</v>
      </c>
      <c r="J382" s="1">
        <v>67203</v>
      </c>
      <c r="K382" s="1">
        <v>1277</v>
      </c>
      <c r="L382" s="1" t="s">
        <v>395</v>
      </c>
      <c r="M382" s="33">
        <v>45946</v>
      </c>
      <c r="N382" s="34">
        <v>182</v>
      </c>
      <c r="O382" s="1" t="s">
        <v>121</v>
      </c>
      <c r="P382" s="1">
        <v>35</v>
      </c>
      <c r="Q382" s="1" t="s">
        <v>24</v>
      </c>
      <c r="R382" s="1">
        <f>DATEDIF(Tabela1[[#This Row],[Atendimento]],Tabela1[[#This Row],[Previsao de Entrega]],"D")</f>
        <v>30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>NETWORKDAYS(B383, A383)</f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>NETWORKDAYS(B384, A384)</f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x14ac:dyDescent="0.35">
      <c r="A385" s="33">
        <v>45918</v>
      </c>
      <c r="B385" s="33">
        <v>45918</v>
      </c>
      <c r="C385" s="33" t="s">
        <v>7</v>
      </c>
      <c r="D385" s="33" t="s">
        <v>5</v>
      </c>
      <c r="E385" s="33" t="s">
        <v>112</v>
      </c>
      <c r="F385" s="1">
        <v>68559</v>
      </c>
      <c r="G385" s="1" t="s">
        <v>369</v>
      </c>
      <c r="H385" s="1" t="s">
        <v>370</v>
      </c>
      <c r="I385" s="6">
        <f>NETWORKDAYS(B385, A385)</f>
        <v>1</v>
      </c>
      <c r="J385" s="1">
        <v>67258</v>
      </c>
      <c r="K385" s="1">
        <v>11838</v>
      </c>
      <c r="L385" s="1" t="s">
        <v>486</v>
      </c>
      <c r="M385" s="33">
        <v>45948</v>
      </c>
      <c r="N385" s="34">
        <v>3600</v>
      </c>
      <c r="O385" s="1" t="s">
        <v>121</v>
      </c>
      <c r="P385" s="1">
        <v>30</v>
      </c>
      <c r="Q385" s="1" t="s">
        <v>24</v>
      </c>
      <c r="R385" s="1">
        <f>DATEDIF(Tabela1[[#This Row],[Atendimento]],Tabela1[[#This Row],[Previsao de Entrega]],"D")</f>
        <v>30</v>
      </c>
      <c r="S385" s="34">
        <v>0</v>
      </c>
      <c r="T385" s="34">
        <v>0</v>
      </c>
    </row>
    <row r="386" spans="1:20" x14ac:dyDescent="0.35">
      <c r="A386" s="33">
        <v>45904</v>
      </c>
      <c r="B386" s="33">
        <v>45903</v>
      </c>
      <c r="C386" s="33" t="s">
        <v>7</v>
      </c>
      <c r="D386" s="33" t="s">
        <v>5</v>
      </c>
      <c r="E386" s="33" t="s">
        <v>112</v>
      </c>
      <c r="F386" s="1">
        <v>68529</v>
      </c>
      <c r="G386" s="1" t="s">
        <v>38</v>
      </c>
      <c r="H386" s="1" t="s">
        <v>97</v>
      </c>
      <c r="I386" s="6">
        <f>NETWORKDAYS(B386, A386)</f>
        <v>2</v>
      </c>
      <c r="J386" s="1">
        <v>67023</v>
      </c>
      <c r="K386" s="1">
        <v>11552</v>
      </c>
      <c r="L386" s="1" t="s">
        <v>459</v>
      </c>
      <c r="M386" s="33">
        <v>45951</v>
      </c>
      <c r="N386" s="34">
        <v>13649.81</v>
      </c>
      <c r="O386" s="1" t="s">
        <v>121</v>
      </c>
      <c r="P386" s="1">
        <v>30</v>
      </c>
      <c r="Q386" s="1" t="s">
        <v>24</v>
      </c>
      <c r="R386" s="1">
        <f>DATEDIF(Tabela1[[#This Row],[Atendimento]],Tabela1[[#This Row],[Previsao de Entrega]],"D")</f>
        <v>47</v>
      </c>
      <c r="S386" s="34">
        <v>0</v>
      </c>
      <c r="T386" s="34">
        <v>0</v>
      </c>
    </row>
    <row r="387" spans="1:20" x14ac:dyDescent="0.35">
      <c r="A387" s="33">
        <v>45912</v>
      </c>
      <c r="B387" s="33">
        <v>45905</v>
      </c>
      <c r="C387" s="33" t="s">
        <v>7</v>
      </c>
      <c r="D387" s="33" t="s">
        <v>15</v>
      </c>
      <c r="E387" s="33" t="s">
        <v>123</v>
      </c>
      <c r="F387" s="1">
        <v>68533</v>
      </c>
      <c r="G387" s="1" t="s">
        <v>89</v>
      </c>
      <c r="H387" s="1" t="s">
        <v>90</v>
      </c>
      <c r="I387" s="6">
        <f>NETWORKDAYS(B387, A387)</f>
        <v>6</v>
      </c>
      <c r="J387" s="1">
        <v>67140</v>
      </c>
      <c r="K387" s="1">
        <v>1450</v>
      </c>
      <c r="L387" s="1" t="s">
        <v>228</v>
      </c>
      <c r="M387" s="33">
        <v>45951</v>
      </c>
      <c r="N387" s="34">
        <v>5631.29</v>
      </c>
      <c r="O387" s="1" t="s">
        <v>121</v>
      </c>
      <c r="P387" s="1">
        <v>120</v>
      </c>
      <c r="Q387" s="1" t="s">
        <v>24</v>
      </c>
      <c r="R387" s="1">
        <f>DATEDIF(Tabela1[[#This Row],[Atendimento]],Tabela1[[#This Row],[Previsao de Entrega]],"D")</f>
        <v>39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>NETWORKDAYS(B388, A388)</f>
        <v>1</v>
      </c>
      <c r="J388" s="1">
        <v>67254</v>
      </c>
      <c r="K388" s="1">
        <v>11837</v>
      </c>
      <c r="L388" s="1" t="s">
        <v>485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45870</v>
      </c>
      <c r="B389" s="33">
        <v>45870</v>
      </c>
      <c r="C389" s="33" t="s">
        <v>127</v>
      </c>
      <c r="D389" s="33" t="s">
        <v>15</v>
      </c>
      <c r="E389" s="33" t="s">
        <v>123</v>
      </c>
      <c r="F389" s="1" t="s">
        <v>3</v>
      </c>
      <c r="G389" s="1" t="s">
        <v>124</v>
      </c>
      <c r="H389" s="1" t="s">
        <v>125</v>
      </c>
      <c r="I389" s="6">
        <f>NETWORKDAYS(B389, A389)</f>
        <v>1</v>
      </c>
      <c r="J389" s="1">
        <v>66430</v>
      </c>
      <c r="K389" s="1">
        <v>333</v>
      </c>
      <c r="L389" s="1" t="s">
        <v>397</v>
      </c>
      <c r="M389" s="33">
        <v>46113</v>
      </c>
      <c r="N389" s="34">
        <v>281569.34000000003</v>
      </c>
      <c r="O389" s="1" t="s">
        <v>121</v>
      </c>
      <c r="P389" s="1">
        <v>120</v>
      </c>
      <c r="Q389" s="1" t="s">
        <v>24</v>
      </c>
      <c r="R389" s="1">
        <f>DATEDIF(Tabela1[[#This Row],[Atendimento]],Tabela1[[#This Row],[Previsao de Entrega]],"D")</f>
        <v>243</v>
      </c>
      <c r="S389" s="34">
        <v>0</v>
      </c>
      <c r="T389" s="34">
        <v>0</v>
      </c>
    </row>
    <row r="390" spans="1:20" hidden="1" x14ac:dyDescent="0.35">
      <c r="A390" s="47">
        <v>45919</v>
      </c>
      <c r="B390" s="47">
        <v>45919</v>
      </c>
      <c r="C390" s="47" t="s">
        <v>7</v>
      </c>
      <c r="D390" s="47" t="s">
        <v>5</v>
      </c>
      <c r="E390" s="47" t="s">
        <v>141</v>
      </c>
      <c r="F390" s="1" t="s">
        <v>3</v>
      </c>
      <c r="G390" s="1" t="s">
        <v>3</v>
      </c>
      <c r="H390" s="1" t="s">
        <v>32</v>
      </c>
      <c r="I390" s="6">
        <f t="shared" ref="I390:I391" si="9"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48" t="s">
        <v>115</v>
      </c>
      <c r="R390" s="50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47">
        <v>45919</v>
      </c>
      <c r="B391" s="47">
        <v>45919</v>
      </c>
      <c r="C391" s="47" t="s">
        <v>7</v>
      </c>
      <c r="D391" s="47" t="s">
        <v>5</v>
      </c>
      <c r="E391" s="47" t="s">
        <v>141</v>
      </c>
      <c r="F391" s="1" t="s">
        <v>3</v>
      </c>
      <c r="G391" s="1" t="s">
        <v>3</v>
      </c>
      <c r="H391" s="1" t="s">
        <v>32</v>
      </c>
      <c r="I391" s="6">
        <f t="shared" si="9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48" t="s">
        <v>115</v>
      </c>
      <c r="R391" s="50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47">
        <v>45919</v>
      </c>
      <c r="B392" s="47">
        <v>45919</v>
      </c>
      <c r="C392" s="47" t="s">
        <v>7</v>
      </c>
      <c r="D392" s="47" t="s">
        <v>5</v>
      </c>
      <c r="E392" s="47" t="s">
        <v>112</v>
      </c>
      <c r="F392" s="48">
        <v>68326</v>
      </c>
      <c r="G392" s="48" t="s">
        <v>369</v>
      </c>
      <c r="H392" s="48" t="s">
        <v>370</v>
      </c>
      <c r="I392" s="49">
        <f>NETWORKDAYS(B392, A392)</f>
        <v>1</v>
      </c>
      <c r="J392" s="48">
        <v>64826</v>
      </c>
      <c r="K392" s="50">
        <v>2805</v>
      </c>
      <c r="L392" s="48" t="s">
        <v>221</v>
      </c>
      <c r="M392" s="47">
        <v>45940</v>
      </c>
      <c r="N392" s="34">
        <v>3100</v>
      </c>
      <c r="O392" s="48" t="s">
        <v>121</v>
      </c>
      <c r="P392" s="48">
        <v>30</v>
      </c>
      <c r="Q392" s="48" t="s">
        <v>24</v>
      </c>
      <c r="R392" s="50">
        <f>DATEDIF(Tabela1[[#This Row],[Atendimento]],Tabela1[[#This Row],[Previsao de Entrega]],"D")</f>
        <v>21</v>
      </c>
      <c r="S392" s="34">
        <v>0</v>
      </c>
      <c r="T392" s="34">
        <v>0</v>
      </c>
    </row>
  </sheetData>
  <conditionalFormatting sqref="A367:H367">
    <cfRule type="expression" dxfId="24" priority="5">
      <formula>$Q367="AGUARDANDO APROVAÇÃO"</formula>
    </cfRule>
    <cfRule type="expression" dxfId="23" priority="6">
      <formula>$Q367="AGUARDANDO ENTREGA"</formula>
    </cfRule>
    <cfRule type="expression" dxfId="22" priority="7">
      <formula>$Q367="AJUSTE"</formula>
    </cfRule>
    <cfRule type="expression" dxfId="21" priority="8">
      <formula>$Q367="ENTREGUE"</formula>
    </cfRule>
  </conditionalFormatting>
  <conditionalFormatting sqref="A2:T392">
    <cfRule type="expression" dxfId="20" priority="9">
      <formula>$Q2="AGUARDANDO APROVAÇÃO"</formula>
    </cfRule>
    <cfRule type="expression" dxfId="19" priority="10">
      <formula>$Q2="AGUARDANDO ENTREGA"</formula>
    </cfRule>
    <cfRule type="expression" dxfId="18" priority="11">
      <formula>$Q2="AJUSTE"</formula>
    </cfRule>
    <cfRule type="expression" dxfId="17" priority="12">
      <formula>$Q2="ENTREGUE"</formula>
    </cfRule>
  </conditionalFormatting>
  <conditionalFormatting sqref="A391">
    <cfRule type="expression" dxfId="11" priority="1">
      <formula>$Q391="AGUARDANDO APROVAÇÃO"</formula>
    </cfRule>
    <cfRule type="expression" dxfId="10" priority="2">
      <formula>$Q391="AGUARDANDO ENTREGA"</formula>
    </cfRule>
    <cfRule type="expression" dxfId="9" priority="3">
      <formula>$Q391="AJUSTE"</formula>
    </cfRule>
    <cfRule type="expression" dxfId="8" priority="4">
      <formula>$Q391="ENTREGUE"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451</v>
      </c>
      <c r="B12" s="4" t="s">
        <v>454</v>
      </c>
      <c r="C12" s="4" t="s">
        <v>452</v>
      </c>
      <c r="D12" s="32" t="s">
        <v>453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45919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547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45919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353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45919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61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45919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45919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45919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185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45919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928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45919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363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45919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284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45919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16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417</v>
      </c>
      <c r="C46" t="s">
        <v>418</v>
      </c>
      <c r="D46">
        <v>11800</v>
      </c>
      <c r="E46" t="s">
        <v>419</v>
      </c>
    </row>
    <row r="47" spans="1:5" x14ac:dyDescent="0.35">
      <c r="A47" s="9">
        <v>45888</v>
      </c>
      <c r="B47" t="s">
        <v>420</v>
      </c>
      <c r="C47" t="s">
        <v>421</v>
      </c>
      <c r="D47">
        <v>11801</v>
      </c>
      <c r="E47" t="s">
        <v>422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423</v>
      </c>
    </row>
    <row r="49" spans="1:5" x14ac:dyDescent="0.35">
      <c r="A49" s="9">
        <v>45889</v>
      </c>
      <c r="B49" t="s">
        <v>420</v>
      </c>
      <c r="C49" t="s">
        <v>421</v>
      </c>
      <c r="D49">
        <v>11803</v>
      </c>
      <c r="E49" t="s">
        <v>435</v>
      </c>
    </row>
    <row r="50" spans="1:5" x14ac:dyDescent="0.35">
      <c r="A50" s="9">
        <v>45889</v>
      </c>
      <c r="B50" t="s">
        <v>420</v>
      </c>
      <c r="C50" t="s">
        <v>421</v>
      </c>
      <c r="D50">
        <v>11804</v>
      </c>
      <c r="E50" t="s">
        <v>436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437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438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439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440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442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443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444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446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449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456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461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462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465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466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468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469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471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474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475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429</v>
      </c>
      <c r="C5" s="3" t="s">
        <v>432</v>
      </c>
      <c r="D5" s="3" t="s">
        <v>430</v>
      </c>
      <c r="E5" s="3" t="s">
        <v>433</v>
      </c>
      <c r="F5" s="3" t="s">
        <v>431</v>
      </c>
    </row>
    <row r="6" spans="1:6" x14ac:dyDescent="0.35">
      <c r="A6" s="3" t="s">
        <v>426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427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428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479</v>
      </c>
      <c r="C17" s="41" t="s">
        <v>480</v>
      </c>
      <c r="D17" s="46" t="s">
        <v>481</v>
      </c>
      <c r="E17" s="46"/>
    </row>
    <row r="18" spans="1:5" x14ac:dyDescent="0.35">
      <c r="A18" s="42" t="s">
        <v>477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478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2025-09-19T14:18:33Z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