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\\splfps01\data$\GROUP\PUBLICO\Compras\"/>
    </mc:Choice>
  </mc:AlternateContent>
  <xr:revisionPtr revIDLastSave="0" documentId="13_ncr:1_{6A53596E-C7BF-426C-9BE2-42697B06DAD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3" i="1" l="1"/>
  <c r="R353" i="1"/>
  <c r="I348" i="1"/>
  <c r="R348" i="1"/>
  <c r="I361" i="1"/>
  <c r="R361" i="1"/>
  <c r="I401" i="1"/>
  <c r="R401" i="1"/>
  <c r="R400" i="1"/>
  <c r="I400" i="1"/>
  <c r="R399" i="1"/>
  <c r="I399" i="1"/>
  <c r="I369" i="1"/>
  <c r="R369" i="1"/>
  <c r="I360" i="1"/>
  <c r="R360" i="1"/>
  <c r="I396" i="1"/>
  <c r="R396" i="1"/>
  <c r="I395" i="1"/>
  <c r="R395" i="1"/>
  <c r="I403" i="1"/>
  <c r="R403" i="1"/>
  <c r="I339" i="1"/>
  <c r="R339" i="1"/>
  <c r="I382" i="1"/>
  <c r="R382" i="1"/>
  <c r="I391" i="1"/>
  <c r="I390" i="1"/>
  <c r="R391" i="1"/>
  <c r="R390" i="1"/>
  <c r="I397" i="1"/>
  <c r="R397" i="1"/>
  <c r="I388" i="1"/>
  <c r="R388" i="1"/>
  <c r="I359" i="1"/>
  <c r="R359" i="1"/>
  <c r="I367" i="1"/>
  <c r="R367" i="1"/>
  <c r="I363" i="1"/>
  <c r="R363" i="1"/>
  <c r="I384" i="1"/>
  <c r="R384" i="1"/>
  <c r="I383" i="1"/>
  <c r="R383" i="1"/>
  <c r="I368" i="1"/>
  <c r="R368" i="1"/>
  <c r="I381" i="1"/>
  <c r="R381" i="1"/>
  <c r="I344" i="1"/>
  <c r="R344" i="1"/>
  <c r="I378" i="1"/>
  <c r="R378" i="1"/>
  <c r="I357" i="1"/>
  <c r="R357" i="1"/>
  <c r="I366" i="1"/>
  <c r="R366" i="1"/>
  <c r="E19" i="11"/>
  <c r="D19" i="11"/>
  <c r="E18" i="11"/>
  <c r="D18" i="11"/>
  <c r="I376" i="1"/>
  <c r="R376" i="1"/>
  <c r="I375" i="1" l="1"/>
  <c r="R375" i="1"/>
  <c r="I304" i="1" l="1"/>
  <c r="R304" i="1"/>
  <c r="I373" i="1"/>
  <c r="R373" i="1"/>
  <c r="I372" i="1"/>
  <c r="R372" i="1"/>
  <c r="I371" i="1"/>
  <c r="R371" i="1"/>
  <c r="I370" i="1"/>
  <c r="R370" i="1"/>
  <c r="I285" i="1"/>
  <c r="R285" i="1"/>
  <c r="I394" i="1"/>
  <c r="R394" i="1"/>
  <c r="I352" i="1"/>
  <c r="R352" i="1"/>
  <c r="I349" i="1"/>
  <c r="R349" i="1"/>
  <c r="I379" i="1"/>
  <c r="R379" i="1"/>
  <c r="I358" i="1"/>
  <c r="R358" i="1"/>
  <c r="I251" i="1"/>
  <c r="R251" i="1"/>
  <c r="I313" i="1"/>
  <c r="R313" i="1"/>
  <c r="I393" i="1"/>
  <c r="R393" i="1"/>
  <c r="I274" i="1"/>
  <c r="R274" i="1"/>
  <c r="I259" i="1"/>
  <c r="R259" i="1"/>
  <c r="I389" i="1"/>
  <c r="R389" i="1"/>
  <c r="I333" i="1"/>
  <c r="R333" i="1"/>
  <c r="I386" i="1"/>
  <c r="R386" i="1"/>
  <c r="I387" i="1"/>
  <c r="R387" i="1"/>
  <c r="I402" i="1"/>
  <c r="R402" i="1"/>
  <c r="I340" i="1"/>
  <c r="R340" i="1"/>
  <c r="I392" i="1"/>
  <c r="R392" i="1"/>
  <c r="I351" i="1"/>
  <c r="R351" i="1"/>
  <c r="I385" i="1"/>
  <c r="R385" i="1"/>
  <c r="I338" i="1"/>
  <c r="R338" i="1"/>
  <c r="I329" i="1"/>
  <c r="R329" i="1"/>
  <c r="I377" i="1"/>
  <c r="R377" i="1"/>
  <c r="I356" i="1"/>
  <c r="R356" i="1"/>
  <c r="I374" i="1"/>
  <c r="R374" i="1"/>
  <c r="I236" i="1"/>
  <c r="R236" i="1"/>
  <c r="I343" i="1"/>
  <c r="R343" i="1"/>
  <c r="I342" i="1"/>
  <c r="R342" i="1"/>
  <c r="I341" i="1"/>
  <c r="R341" i="1"/>
  <c r="I355" i="1" l="1"/>
  <c r="R355" i="1"/>
  <c r="R350" i="1"/>
  <c r="I350" i="1"/>
  <c r="I354" i="1"/>
  <c r="R354" i="1"/>
  <c r="I337" i="1"/>
  <c r="R337" i="1"/>
  <c r="I336" i="1"/>
  <c r="R336" i="1"/>
  <c r="I335" i="1" l="1"/>
  <c r="R335" i="1"/>
  <c r="I334" i="1"/>
  <c r="R334" i="1"/>
  <c r="I380" i="1"/>
  <c r="R380" i="1"/>
  <c r="I398" i="1" l="1"/>
  <c r="R398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R321" i="1"/>
  <c r="I320" i="1"/>
  <c r="R320" i="1"/>
  <c r="I365" i="1" l="1"/>
  <c r="R365" i="1"/>
  <c r="I283" i="1"/>
  <c r="R283" i="1"/>
  <c r="I307" i="1"/>
  <c r="R307" i="1"/>
  <c r="I316" i="1"/>
  <c r="R316" i="1"/>
  <c r="I282" i="1"/>
  <c r="R282" i="1"/>
  <c r="I362" i="1"/>
  <c r="R362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330" i="1"/>
  <c r="R330" i="1"/>
  <c r="I315" i="1"/>
  <c r="R315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F6" i="11"/>
  <c r="F7" i="11"/>
  <c r="F8" i="11"/>
  <c r="E6" i="11"/>
  <c r="E7" i="11"/>
  <c r="E8" i="11"/>
  <c r="I273" i="1" l="1"/>
  <c r="R273" i="1"/>
  <c r="I302" i="1"/>
  <c r="R302" i="1"/>
  <c r="I265" i="1"/>
  <c r="R265" i="1"/>
  <c r="I233" i="1"/>
  <c r="R233" i="1"/>
  <c r="I281" i="1"/>
  <c r="R281" i="1"/>
  <c r="I280" i="1"/>
  <c r="R280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62" i="1"/>
  <c r="R262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404" i="1"/>
  <c r="I306" i="1"/>
  <c r="I303" i="1"/>
  <c r="I364" i="1"/>
  <c r="I183" i="1"/>
  <c r="I194" i="1"/>
  <c r="I347" i="1"/>
  <c r="I272" i="1"/>
  <c r="I346" i="1"/>
  <c r="I244" i="1"/>
  <c r="I332" i="1"/>
  <c r="I192" i="1"/>
  <c r="I227" i="1"/>
  <c r="I173" i="1"/>
  <c r="I206" i="1"/>
  <c r="I345" i="1"/>
  <c r="I250" i="1"/>
  <c r="I263" i="1"/>
  <c r="I146" i="1"/>
  <c r="I246" i="1"/>
  <c r="I171" i="1"/>
  <c r="R249" i="1"/>
  <c r="I249" i="1"/>
  <c r="I248" i="1"/>
  <c r="R248" i="1"/>
  <c r="I247" i="1"/>
  <c r="R247" i="1"/>
  <c r="R347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404" i="1"/>
  <c r="I238" i="1"/>
  <c r="R238" i="1"/>
  <c r="R263" i="1"/>
  <c r="R227" i="1"/>
  <c r="R332" i="1" l="1"/>
  <c r="R272" i="1"/>
  <c r="R346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F3" i="11"/>
  <c r="F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45" i="1"/>
  <c r="I189" i="1"/>
  <c r="R189" i="1"/>
  <c r="I187" i="1" l="1"/>
  <c r="R187" i="1"/>
  <c r="I186" i="1" l="1"/>
  <c r="R186" i="1"/>
  <c r="I185" i="1"/>
  <c r="R185" i="1"/>
  <c r="R364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<sst xmlns="http://schemas.openxmlformats.org/spreadsheetml/2006/main" count="3928" uniqueCount="489">
  <si>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</si>
  <si>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</si>
  <si>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</si>
  <si>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</si>
  <si>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</si>
  <si>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</si>
  <si>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</si>
  <si>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</si>
  <si>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</si>
  <si>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</si>
  <si>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</si>
  <si>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</si>
  <si>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</si>
  <si>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</si>
  <si>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</si>
  <si>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</si>
  <si>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</si>
  <si>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</si>
  <si>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</si>
  <si>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</si>
  <si>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</si>
  <si>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</si>
  <si>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</si>
  <si>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</si>
  <si>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</si>
  <si>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</si>
  <si>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</si>
  <si>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</si>
  <si>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</si>
  <si>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</si>
  <si>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</si>
  <si>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</si>
  <si>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</si>
  <si>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</si>
  <si>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</si>
  <si>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</si>
  <si>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</si>
  <si>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</si>
  <si>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</si>
  <si>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</si>
  <si>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</si>
  <si>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</si>
  <si>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</si>
  <si>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</si>
  <si>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</si>
  <si>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</si>
  <si>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</si>
  <si>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</si>
  <si>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</si>
  <si>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</si>
  <si>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</si>
  <si>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</si>
  <si>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</si>
  <si>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</si>
  <si>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</si>
  <si>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</si>
  <si>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</si>
  <si>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</si>
  <si>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</si>
  <si>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</si>
  <si>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</si>
  <si>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</si>
  <si>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</si>
  <si>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</si>
  <si>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</si>
  <si>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</si>
  <si>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</si>
  <si>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</si>
  <si>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</si>
  <si>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</si>
  <si>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</si>
  <si>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</si>
  <si>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</si>
  <si>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</si>
  <si>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</si>
  <si>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</si>
  <si>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</si>
  <si>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</si>
  <si>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</si>
  <si>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</si>
  <si>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</si>
  <si>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</si>
  <si>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</si>
  <si>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</si>
  <si>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</si>
  <si>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</si>
  <si>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</si>
  <si>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</si>
  <si>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</si>
  <si>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</si>
  <si>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</si>
  <si>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</si>
  <si>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</si>
  <si>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</si>
  <si>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</si>
  <si>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</si>
  <si>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</si>
  <si>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</si>
  <si>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</si>
  <si>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</si>
  <si>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</si>
  <si>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</si>
  <si>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</si>
  <si>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</si>
  <si>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</si>
  <si>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</si>
  <si>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</si>
  <si>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</si>
  <si>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</si>
  <si>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</si>
  <si>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</si>
  <si>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</si>
  <si>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</si>
  <si>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</si>
  <si>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</si>
  <si>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</si>
  <si>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</si>
  <si>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</si>
  <si>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</si>
  <si>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</si>
  <si>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</si>
  <si>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</si>
  <si>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</si>
  <si>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</si>
  <si>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</si>
  <si>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</si>
  <si>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</si>
  <si>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</si>
  <si>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</si>
  <si>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</si>
  <si>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</si>
  <si>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</si>
  <si>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</si>
  <si>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</si>
  <si>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</si>
  <si>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</si>
  <si>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</si>
  <si>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</si>
  <si>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</si>
  <si>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</si>
  <si>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</si>
  <si>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</si>
  <si>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</si>
  <si>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</si>
  <si>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</si>
  <si>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</si>
  <si>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</si>
  <si>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</si>
  <si>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</si>
  <si>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</si>
  <si>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</si>
  <si>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</si>
  <si>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</si>
  <si>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</si>
  <si>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</si>
  <si>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</si>
  <si>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</si>
  <si>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</si>
  <si>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</si>
  <si>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</si>
  <si>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</si>
  <si>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</si>
  <si>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</si>
  <si>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</si>
  <si>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</si>
  <si>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</si>
  <si>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</si>
  <si>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</si>
  <si>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</si>
  <si>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</si>
  <si>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</si>
  <si>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</si>
  <si>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</si>
  <si>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</si>
  <si>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</si>
  <si>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</si>
  <si>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</si>
  <si>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</si>
  <si>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</si>
  <si>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</si>
  <si>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</si>
  <si>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</si>
  <si>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</si>
  <si>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</si>
  <si>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</si>
  <si>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</si>
  <si>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</si>
  <si>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</si>
  <si>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</si>
  <si>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</si>
  <si>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</si>
  <si>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</si>
  <si>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</si>
  <si>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</si>
  <si>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</si>
  <si>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</si>
  <si>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</si>
  <si>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</si>
  <si>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</si>
  <si>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</si>
  <si>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</si>
  <si>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</si>
  <si>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</si>
  <si>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</si>
  <si>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</si>
  <si>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</si>
  <si>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</si>
  <si>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</si>
  <si>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</si>
  <si>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</si>
  <si>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</si>
  <si>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</si>
  <si>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</si>
  <si>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</si>
  <si>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</si>
  <si>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</si>
  <si>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</si>
  <si>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</si>
  <si>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</si>
  <si>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</si>
  <si>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</si>
  <si>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</si>
  <si>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</si>
  <si>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</si>
  <si>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</si>
  <si>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</si>
  <si>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</si>
  <si>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</si>
  <si>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</si>
  <si>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</si>
  <si>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</si>
  <si>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</si>
  <si>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</si>
  <si>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</si>
  <si>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</si>
  <si>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</si>
  <si>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</si>
  <si>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</si>
  <si>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</si>
  <si>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</si>
  <si>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</si>
  <si>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</si>
  <si>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</si>
  <si>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</si>
  <si>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</si>
  <si>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</si>
  <si>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</si>
  <si>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</si>
  <si>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</si>
  <si>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</si>
  <si>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</si>
  <si>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</si>
  <si>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</si>
  <si>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</si>
  <si>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</si>
  <si>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</si>
  <si>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</si>
  <si>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</si>
  <si>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</si>
  <si>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</si>
  <si>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</si>
  <si>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</si>
  <si>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</si>
  <si>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</si>
  <si>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</si>
  <si>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</si>
  <si>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</si>
  <si>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</si>
  <si>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</si>
  <si>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</si>
  <si>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</si>
  <si>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</si>
  <si>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</si>
  <si>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</si>
  <si>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</si>
  <si>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</si>
  <si>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</si>
  <si>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</si>
  <si>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</si>
  <si>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</si>
  <si>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</si>
  <si>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</si>
  <si>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</si>
  <si>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</si>
  <si>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</si>
  <si>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</si>
  <si>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</si>
  <si>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</si>
  <si>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</si>
  <si>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</si>
  <si>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</si>
  <si>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</si>
  <si>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</si>
  <si>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</si>
  <si>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</si>
  <si>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</si>
  <si>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</si>
  <si>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</si>
  <si>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</si>
  <si>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</si>
  <si>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</si>
  <si>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</si>
  <si>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</si>
  <si>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</si>
  <si>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</si>
  <si>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</si>
  <si>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</si>
  <si>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</si>
  <si>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</si>
  <si>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</si>
  <si>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</si>
  <si>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</si>
  <si>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</si>
  <si>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</si>
  <si>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</si>
  <si>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</si>
  <si>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</si>
  <si>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</si>
  <si>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</si>
  <si>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</si>
  <si>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</si>
  <si>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</si>
  <si>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</si>
  <si>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</si>
  <si>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</si>
  <si>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</si>
  <si>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</si>
  <si>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</si>
  <si>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</si>
  <si>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</si>
  <si>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</si>
  <si>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</si>
  <si>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</si>
  <si>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</si>
  <si>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</si>
  <si>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</si>
  <si>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</si>
  <si>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</si>
  <si>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</si>
  <si>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</si>
  <si>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</si>
  <si>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</si>
  <si>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</si>
  <si>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</si>
  <si>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</si>
  <si>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</si>
  <si>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</si>
  <si>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</si>
  <si>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</si>
  <si>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</si>
  <si>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</si>
  <si>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</si>
  <si>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</si>
  <si>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</si>
  <si>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</si>
  <si>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</si>
  <si>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</si>
  <si>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</si>
  <si>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</si>
  <si>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</si>
  <si>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</si>
  <si>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</si>
  <si>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</si>
  <si>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</si>
  <si>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</si>
  <si>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</si>
  <si>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</si>
  <si>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</si>
  <si>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</si>
  <si>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</si>
  <si>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</si>
  <si>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</si>
  <si>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</si>
  <si>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</si>
  <si>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</si>
  <si>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</si>
  <si>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</si>
  <si>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</si>
  <si>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</si>
  <si>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</si>
  <si>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</si>
  <si>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</si>
  <si>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</si>
  <si>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</si>
  <si>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</si>
  <si>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</si>
  <si>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</si>
  <si>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</si>
  <si>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</si>
  <si>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</si>
  <si>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</si>
  <si>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</si>
  <si>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</si>
  <si>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</si>
  <si>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</si>
  <si>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</si>
  <si>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</si>
  <si>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</si>
  <si>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</si>
  <si>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</si>
  <si>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</si>
  <si>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</si>
  <si>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</si>
  <si>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</si>
  <si>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</si>
  <si>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</si>
  <si>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</si>
  <si>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</si>
  <si>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</si>
  <si>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</si>
  <si>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</si>
  <si>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</si>
  <si>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</si>
  <si>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</si>
  <si>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</si>
  <si>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</si>
  <si>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</si>
  <si>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</si>
  <si>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</si>
  <si>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</si>
  <si>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</si>
  <si>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</si>
  <si>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</si>
  <si>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</si>
  <si>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</si>
  <si>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</si>
  <si>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</si>
  <si>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</si>
  <si>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</si>
  <si>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</si>
  <si>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</si>
  <si>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</si>
  <si>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</si>
  <si>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</si>
  <si>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</si>
  <si>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</si>
  <si>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</si>
  <si>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</si>
  <si>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</si>
  <si>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</si>
  <si>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</si>
  <si>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</si>
  <si>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</si>
  <si>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</si>
  <si>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</si>
  <si>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</si>
  <si>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</si>
  <si>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</si>
  <si>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</si>
  <si>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</si>
  <si>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</si>
  <si>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</si>
  <si>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</si>
  <si>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</si>
  <si>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</si>
  <si>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</si>
  <si>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</si>
  <si>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</si>
  <si>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</si>
  <si>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</si>
  <si>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</si>
  <si>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</si>
  <si>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</si>
  <si>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</si>
  <si>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</si>
  <si>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</si>
  <si>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</si>
  <si>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</si>
  <si>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</si>
  <si>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</si>
  <si>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</si>
  <si>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Geovanna Alves</t>
  </si>
  <si>
    <t>CD ORTEGA FILHO ARTES GRAFICA ME</t>
  </si>
  <si>
    <t>TOK E LEVE PAPELARIA E SUPRIMENTOS PARA INFORMATICA LTDA</t>
  </si>
  <si>
    <t>STORE 360 COMERCIO ELETRONICO LTDA</t>
  </si>
  <si>
    <t>LABMOR  LABORATORIOS MORANDINI LTDA  EPP</t>
  </si>
  <si>
    <t>300302-908-10</t>
  </si>
  <si>
    <t>300302-908-11</t>
  </si>
  <si>
    <t>DRIMAR (ATUAL)</t>
  </si>
  <si>
    <t>AFA LIMA (NOVO_TESTE)</t>
  </si>
  <si>
    <t>COMPARATIVO</t>
  </si>
  <si>
    <t>UNION STORE COMERCIO DE VARIEDADES LTDA</t>
  </si>
  <si>
    <t>PR3 PLASTICOS E BORRACHAS LTDA</t>
  </si>
  <si>
    <t xml:space="preserve">G J R LUBRIFICANTES LTDA </t>
  </si>
  <si>
    <t>UENITEC - COMERCIO DE ACESSORIOS ELETRONICOS E UTILIDADES LTDA</t>
  </si>
  <si>
    <t>AZION ENGENHARIA E PROJETOS ESPECIAIS LTDA</t>
  </si>
  <si>
    <t>AGUARDANDO APROVAÇÃO</t>
  </si>
  <si>
    <t>FRANCISCO JUAILSON DA SILVA</t>
  </si>
  <si>
    <t xml:space="preserve">OMNI ELETRONICA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</si>
</sst>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73"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1B3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404" totalsRowShown="0" headerRowDxfId="72" dataDxfId="71">
  <autoFilter ref="A1:T404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315:T404">
    <sortCondition ref="M1:M404"/>
  </sortState>
  <tableColumns count="20">
    <tableColumn id="1" xr3:uid="{FD977268-8F92-4E92-82D7-959136F54294}" name="Atendimento" dataDxfId="70"/>
    <tableColumn id="16" xr3:uid="{90533836-8E21-43D7-BDD8-371E534225A1}" name="Inclusão" dataDxfId="69"/>
    <tableColumn id="12" xr3:uid="{A2843543-7BB5-478B-98A8-F39ABE24C0BF}" name="Comprador" dataDxfId="68"/>
    <tableColumn id="11" xr3:uid="{F96820D0-5CCA-48B2-ABB6-86DAC15B93D8}" name="Tipo" dataDxfId="67"/>
    <tableColumn id="7" xr3:uid="{9BB7D0DF-F533-472F-8DBA-EDE24AEBA2AD}" name="Classe" dataDxfId="66"/>
    <tableColumn id="2" xr3:uid="{418BAC5A-0224-4ADC-9584-000CEC133677}" name="SC" dataDxfId="65"/>
    <tableColumn id="16387" xr3:uid="{548D4F13-D7B5-49C2-9319-BB68076AD4A4}" name="Requisitante" dataDxfId="64"/>
    <tableColumn id="16388" xr3:uid="{BC82948B-97DA-4CAB-B464-D766A39BE955}" name="Setor" dataDxfId="63"/>
    <tableColumn id="17" xr3:uid="{FA311683-649A-417B-8E3D-86AF7A67B501}" name="Lead-Time (Atendimento)" dataDxfId="62">
      <calculatedColumnFormula>NETWORKDAYS(B2, A2)</calculatedColumnFormula>
    </tableColumn>
    <tableColumn id="3" xr3:uid="{81C44B0D-A0B7-4F4C-8424-331171E8D7E3}" name="PC" dataDxfId="61"/>
    <tableColumn id="4" xr3:uid="{B60A7FCB-15E8-4D26-B7D4-6B9F86777A31}" name="Cód.Fornecedor" dataDxfId="60"/>
    <tableColumn id="16385" xr3:uid="{AE2A9E6F-190B-401D-B9F6-220DA57C5307}" name="Razao Social" dataDxfId="59"/>
    <tableColumn id="5" xr3:uid="{54EBBA21-57F9-454C-B0A8-87487C142038}" name="Previsao de Entrega" dataDxfId="58"/>
    <tableColumn id="6" xr3:uid="{6DAB93EC-62B7-4C66-B061-0755851DD270}" name="Spend" dataDxfId="57" dataCellStyle="Moeda"/>
    <tableColumn id="13" xr3:uid="{7F8CD74C-A817-491A-B14F-1EC515438D4F}" name="Condição" dataDxfId="56"/>
    <tableColumn id="14" xr3:uid="{DDF55835-ADD0-4C2C-A984-3ECFBBE18396}" name="Condição de Pagamento" dataDxfId="55"/>
    <tableColumn id="8" xr3:uid="{8BAFDE04-B2A0-4EA1-9C4C-1C93F1611DE4}" name="Status" dataDxfId="54"/>
    <tableColumn id="18" xr3:uid="{32AD281D-AC61-4EAC-B6CB-87DCAB2B5F69}" name="Lead-Time (Fornecedor)" dataDxfId="53">
      <calculatedColumnFormula>DATEDIF(Tabela1[[#This Row],[Atendimento]],Tabela1[[#This Row],[Previsao de Entrega]],"D")</calculatedColumnFormula>
    </tableColumn>
    <tableColumn id="9" xr3:uid="{3F87E5B0-A802-4BAD-905E-99DB3C957566}" name="Saving" dataDxfId="52" dataCellStyle="Moeda"/>
    <tableColumn id="10" xr3:uid="{FA0346D4-664F-496B-957A-F821E2AC90D7}" name="Coast Avoidance" dataDxfId="51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2" totalsRowShown="0" headerRowDxfId="50">
  <autoFilter ref="A1:D12" xr:uid="{380A73FC-B6AA-4AA8-939F-05F0D9766DCE}"/>
  <tableColumns count="4">
    <tableColumn id="1" xr3:uid="{680691B2-150B-4C41-9CDE-8A7F73114142}" name="FORNECEDOR" dataDxfId="49"/>
    <tableColumn id="4" xr3:uid="{896CA4BD-2EE0-4C22-968D-6E20E5E451A0}" name="SITE" dataDxfId="48"/>
    <tableColumn id="2" xr3:uid="{16E705D5-80B5-408E-8B4C-3C59509B86DC}" name="LOGIN" dataDxfId="47" dataCellStyle="Hiperlink"/>
    <tableColumn id="3" xr3:uid="{2C5B1339-42AB-4EF3-8544-BA012F24C5BD}" name="SENHA" dataDxfId="4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45">
      <calculatedColumnFormula>TODAY()</calculatedColumnFormula>
    </tableColumn>
    <tableColumn id="8" xr3:uid="{169D95EF-FFB5-4EC5-A60C-81272A42D33C}" name="Dias" dataDxfId="44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43" dataDxfId="42">
  <autoFilter ref="A1:E24" xr:uid="{78239A7E-FC7B-49B4-8A55-E7BC213AA07B}"/>
  <tableColumns count="5">
    <tableColumn id="2" xr3:uid="{D8511443-CF4D-4DC9-8296-BF1A944D3CAC}" name="Fornecedor" dataDxfId="41"/>
    <tableColumn id="7" xr3:uid="{D2B0299B-E81C-4AF4-BF9F-2F26C1F2794A}" name="Segmento" dataDxfId="40"/>
    <tableColumn id="3" xr3:uid="{582CBCD0-31E7-44DD-8F12-A70BB18121C1}" name="Vendedor" dataDxfId="39"/>
    <tableColumn id="4" xr3:uid="{512B0ADB-4619-4B1F-923A-1CFD5BF403F2}" name="e-mail" dataDxfId="38"/>
    <tableColumn id="5" xr3:uid="{15128DC1-115F-4F44-9C6D-530065665CF0}" name="Contato" dataDxfId="37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70" totalsRowShown="0">
  <autoFilter ref="A1:E70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F8" totalsRowShown="0" headerRowDxfId="36" dataDxfId="35">
  <autoFilter ref="A5:F8" xr:uid="{832D0BAD-4975-4EBA-9F49-A2BF228D313B}"/>
  <tableColumns count="6">
    <tableColumn id="1" xr3:uid="{A7B26440-5C0A-44AA-851C-217243E26553}" name="Produto" dataDxfId="34"/>
    <tableColumn id="2" xr3:uid="{080C8E46-AE45-4C5B-A911-19E6FC39D431}" name="Ultima Compra" dataDxfId="33" dataCellStyle="Moeda"/>
    <tableColumn id="5" xr3:uid="{52FB93CA-9FE6-45AB-9158-D47B02335CFD}" name="Primeira Proposta" dataDxfId="32" dataCellStyle="Moeda"/>
    <tableColumn id="3" xr3:uid="{A8DFBE92-DA8B-483B-B76D-3CF147232E35}" name="Preço Fechado" dataDxfId="31" dataCellStyle="Moeda"/>
    <tableColumn id="6" xr3:uid="{F48E3952-E3F2-4B14-94CD-6DB42AFDEE9E}" name="Dif %" dataDxfId="30" dataCellStyle="Moeda">
      <calculatedColumnFormula>Tabela5[[#This Row],[Primeira Proposta]]-Tabela5[[#This Row],[Preço Fechado]]</calculatedColumnFormula>
    </tableColumn>
    <tableColumn id="4" xr3:uid="{D824E88C-08D6-45AE-9660-5D535899B438}" name="%" dataDxfId="29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4"/>
  <sheetViews>
    <sheetView tabSelected="1" topLeftCell="J1" zoomScaleNormal="100" workbookViewId="0">
      <selection activeCell="M354" sqref="M354"/>
    </sheetView>
  </sheetViews>
  <sheetFormatPr defaultColWidth="16.81640625" defaultRowHeight="14.5" x14ac:dyDescent="0.35"/>
  <cols>
    <col min="1" max="1" width="16.7265625" style="1" customWidth="1"/>
    <col min="2" max="2" width="12.36328125" style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7265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15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141</v>
      </c>
      <c r="F14" s="1" t="s">
        <v>3</v>
      </c>
      <c r="G14" s="1" t="s">
        <v>38</v>
      </c>
      <c r="H14" s="1" t="s">
        <v>97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128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339</v>
      </c>
      <c r="H27" s="1" t="s">
        <v>184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339</v>
      </c>
      <c r="H28" s="1" t="s">
        <v>184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128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370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33</v>
      </c>
      <c r="H47" s="1" t="s">
        <v>34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3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128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128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382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3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33</v>
      </c>
      <c r="H113" s="1" t="s">
        <v>34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128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128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28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128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339</v>
      </c>
      <c r="H129" s="1" t="s">
        <v>184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339</v>
      </c>
      <c r="H130" s="1" t="s">
        <v>184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72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370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382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28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128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si="3"/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3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3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3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3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3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3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3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3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3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3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3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3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3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3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3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3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ref="I173:I193" si="4">NETWORKDAYS(B173, A173)</f>
        <v>2</v>
      </c>
      <c r="J173" s="1">
        <v>67058</v>
      </c>
      <c r="K173" s="1">
        <v>11610</v>
      </c>
      <c r="L173" s="1" t="s">
        <v>424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3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si="4"/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4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4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4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4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4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hidden="1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 t="shared" ref="I194:I225" si="5">NETWORKDAYS(B194, A194)</f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4240</v>
      </c>
      <c r="O194" s="1" t="s">
        <v>121</v>
      </c>
      <c r="P194" s="1">
        <v>30</v>
      </c>
      <c r="Q194" s="1" t="s">
        <v>115</v>
      </c>
      <c r="R194" s="1">
        <f>DATEDIF(Tabela1[[#This Row],[Atendimento]],Tabela1[[#This Row],[Previsao de Entrega]],"D")</f>
        <v>65</v>
      </c>
      <c r="S194" s="34">
        <v>60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 t="shared" si="5"/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 t="shared" si="5"/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 t="shared" si="5"/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120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 t="shared" si="5"/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120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339</v>
      </c>
      <c r="H199" s="1" t="s">
        <v>184</v>
      </c>
      <c r="I199" s="6">
        <f t="shared" si="5"/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339</v>
      </c>
      <c r="H200" s="1" t="s">
        <v>184</v>
      </c>
      <c r="I200" s="6">
        <f t="shared" si="5"/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 t="shared" si="5"/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128</v>
      </c>
      <c r="H202" s="1" t="s">
        <v>129</v>
      </c>
      <c r="I202" s="6">
        <f t="shared" si="5"/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 t="shared" si="5"/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 t="shared" si="5"/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 t="shared" si="5"/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 t="shared" si="5"/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 t="shared" si="5"/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 t="shared" si="5"/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 t="shared" si="5"/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128</v>
      </c>
      <c r="H210" s="1" t="s">
        <v>129</v>
      </c>
      <c r="I210" s="6">
        <f t="shared" si="5"/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 t="shared" si="5"/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141</v>
      </c>
      <c r="F212" s="1" t="s">
        <v>3</v>
      </c>
      <c r="G212" s="1" t="s">
        <v>3</v>
      </c>
      <c r="H212" s="1" t="s">
        <v>32</v>
      </c>
      <c r="I212" s="6">
        <f t="shared" si="5"/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 t="shared" si="5"/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 t="shared" si="5"/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141</v>
      </c>
      <c r="F215" s="1" t="s">
        <v>3</v>
      </c>
      <c r="G215" s="1" t="s">
        <v>38</v>
      </c>
      <c r="H215" s="1" t="s">
        <v>97</v>
      </c>
      <c r="I215" s="6">
        <f t="shared" si="5"/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382</v>
      </c>
      <c r="H216" s="1" t="s">
        <v>137</v>
      </c>
      <c r="I216" s="6">
        <f t="shared" si="5"/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 t="shared" si="5"/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 t="shared" si="5"/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128</v>
      </c>
      <c r="H219" s="1" t="s">
        <v>129</v>
      </c>
      <c r="I219" s="6">
        <f t="shared" si="5"/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128</v>
      </c>
      <c r="H220" s="1" t="s">
        <v>129</v>
      </c>
      <c r="I220" s="6">
        <f t="shared" si="5"/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 t="shared" si="5"/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 t="shared" si="5"/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 t="shared" si="5"/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 t="shared" si="5"/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 t="shared" si="5"/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 t="shared" ref="I226:I257" si="6">NETWORKDAYS(B226, A226)</f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 t="shared" si="6"/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 t="shared" si="6"/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 t="shared" si="6"/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 t="shared" si="6"/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 t="shared" si="6"/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 t="shared" si="6"/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 t="shared" si="6"/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 t="shared" si="6"/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 t="shared" si="6"/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45910</v>
      </c>
      <c r="B236" s="33">
        <v>45910</v>
      </c>
      <c r="C236" s="33" t="s">
        <v>7</v>
      </c>
      <c r="D236" s="33" t="s">
        <v>5</v>
      </c>
      <c r="E236" s="33" t="s">
        <v>123</v>
      </c>
      <c r="F236" s="1">
        <v>68538</v>
      </c>
      <c r="G236" s="1" t="s">
        <v>226</v>
      </c>
      <c r="H236" s="1" t="s">
        <v>97</v>
      </c>
      <c r="I236" s="6">
        <f t="shared" si="6"/>
        <v>1</v>
      </c>
      <c r="J236" s="1">
        <v>67083</v>
      </c>
      <c r="K236" s="1">
        <v>3509</v>
      </c>
      <c r="L236" s="1" t="s">
        <v>332</v>
      </c>
      <c r="M236" s="33">
        <v>45912</v>
      </c>
      <c r="N236" s="34">
        <v>1750</v>
      </c>
      <c r="O236" s="1" t="s">
        <v>121</v>
      </c>
      <c r="P236" s="1">
        <v>20</v>
      </c>
      <c r="Q236" s="1" t="s">
        <v>115</v>
      </c>
      <c r="R236" s="1">
        <f>DATEDIF(Tabela1[[#This Row],[Atendimento]],Tabela1[[#This Row],[Previsao de Entrega]],"D")</f>
        <v>2</v>
      </c>
      <c r="S236" s="34">
        <v>170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 t="shared" si="6"/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 t="shared" si="6"/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 t="shared" si="6"/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 t="shared" si="6"/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 t="shared" si="6"/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 t="shared" si="6"/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 t="shared" si="6"/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hidden="1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 t="shared" si="6"/>
        <v>1</v>
      </c>
      <c r="J244" s="1">
        <v>66337</v>
      </c>
      <c r="K244" s="1">
        <v>11736</v>
      </c>
      <c r="L244" s="1" t="s">
        <v>126</v>
      </c>
      <c r="M244" s="33">
        <v>45917</v>
      </c>
      <c r="N244" s="34">
        <v>16134.54</v>
      </c>
      <c r="O244" s="1" t="s">
        <v>120</v>
      </c>
      <c r="P244" s="1">
        <v>28</v>
      </c>
      <c r="Q244" s="1" t="s">
        <v>115</v>
      </c>
      <c r="R244" s="1">
        <f>DATEDIF(Tabela1[[#This Row],[Atendimento]],Tabela1[[#This Row],[Previsao de Entrega]],"D")</f>
        <v>61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 t="shared" si="6"/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 t="shared" si="6"/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 t="shared" si="6"/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 t="shared" si="6"/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 t="shared" si="6"/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 t="shared" si="6"/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hidden="1" x14ac:dyDescent="0.35">
      <c r="A251" s="33">
        <v>45916</v>
      </c>
      <c r="B251" s="33">
        <v>45915</v>
      </c>
      <c r="C251" s="33" t="s">
        <v>7</v>
      </c>
      <c r="D251" s="33" t="s">
        <v>15</v>
      </c>
      <c r="E251" s="33" t="s">
        <v>112</v>
      </c>
      <c r="F251" s="1">
        <v>68547</v>
      </c>
      <c r="G251" s="1" t="s">
        <v>471</v>
      </c>
      <c r="H251" s="1" t="s">
        <v>184</v>
      </c>
      <c r="I251" s="6">
        <f t="shared" si="6"/>
        <v>2</v>
      </c>
      <c r="J251" s="1">
        <v>67194</v>
      </c>
      <c r="K251" s="1">
        <v>11834</v>
      </c>
      <c r="L251" s="1" t="s">
        <v>474</v>
      </c>
      <c r="M251" s="33">
        <v>45917</v>
      </c>
      <c r="N251" s="34">
        <v>19.899999999999999</v>
      </c>
      <c r="O251" s="1" t="s">
        <v>122</v>
      </c>
      <c r="P251" s="1">
        <v>30</v>
      </c>
      <c r="Q251" s="1" t="s">
        <v>115</v>
      </c>
      <c r="R251" s="1">
        <f>DATEDIF(Tabela1[[#This Row],[Atendimento]],Tabela1[[#This Row],[Previsao de Entrega]],"D")</f>
        <v>1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 t="shared" si="6"/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 t="shared" si="6"/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 t="shared" si="6"/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 t="shared" si="6"/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 t="shared" si="6"/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 t="shared" si="6"/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 t="shared" ref="I258:I289" si="7">NETWORKDAYS(B258, A258)</f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hidden="1" x14ac:dyDescent="0.35">
      <c r="A259" s="33">
        <v>45916</v>
      </c>
      <c r="B259" s="33">
        <v>45916</v>
      </c>
      <c r="C259" s="33" t="s">
        <v>7</v>
      </c>
      <c r="D259" s="33" t="s">
        <v>5</v>
      </c>
      <c r="E259" s="33" t="s">
        <v>141</v>
      </c>
      <c r="F259" s="1" t="s">
        <v>3</v>
      </c>
      <c r="G259" s="1" t="s">
        <v>3</v>
      </c>
      <c r="H259" s="1" t="s">
        <v>370</v>
      </c>
      <c r="I259" s="6">
        <f t="shared" si="7"/>
        <v>1</v>
      </c>
      <c r="J259" s="1">
        <v>67182</v>
      </c>
      <c r="K259" s="1">
        <v>3061</v>
      </c>
      <c r="L259" s="1" t="s">
        <v>191</v>
      </c>
      <c r="M259" s="33">
        <v>45918</v>
      </c>
      <c r="N259" s="34">
        <v>13060.81</v>
      </c>
      <c r="O259" s="1" t="s">
        <v>120</v>
      </c>
      <c r="P259" s="1">
        <v>15</v>
      </c>
      <c r="Q259" s="1" t="s">
        <v>115</v>
      </c>
      <c r="R259" s="1">
        <f>DATEDIF(Tabela1[[#This Row],[Atendimento]],Tabela1[[#This Row],[Previsao de Entrega]],"D")</f>
        <v>2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 t="shared" si="7"/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339</v>
      </c>
      <c r="H261" s="1" t="s">
        <v>184</v>
      </c>
      <c r="I261" s="6">
        <f t="shared" si="7"/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45882</v>
      </c>
      <c r="B262" s="33">
        <v>45881</v>
      </c>
      <c r="C262" s="33" t="s">
        <v>7</v>
      </c>
      <c r="D262" s="33" t="s">
        <v>5</v>
      </c>
      <c r="E262" s="33" t="s">
        <v>123</v>
      </c>
      <c r="F262" s="1">
        <v>68503</v>
      </c>
      <c r="G262" s="1" t="s">
        <v>226</v>
      </c>
      <c r="H262" s="1" t="s">
        <v>97</v>
      </c>
      <c r="I262" s="6">
        <f t="shared" si="7"/>
        <v>2</v>
      </c>
      <c r="J262" s="1">
        <v>66669</v>
      </c>
      <c r="K262" s="1">
        <v>3509</v>
      </c>
      <c r="L262" s="1" t="s">
        <v>332</v>
      </c>
      <c r="M262" s="33">
        <v>45894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12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 t="shared" si="7"/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120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 t="shared" si="7"/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 t="shared" si="7"/>
        <v>2</v>
      </c>
      <c r="J265" s="1">
        <v>66763</v>
      </c>
      <c r="K265" s="1">
        <v>2812</v>
      </c>
      <c r="L265" s="1" t="s">
        <v>423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 t="shared" si="7"/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 t="shared" si="7"/>
        <v>16</v>
      </c>
      <c r="J267" s="1">
        <v>66846</v>
      </c>
      <c r="K267" s="1">
        <v>11805</v>
      </c>
      <c r="L267" s="1" t="s">
        <v>436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 t="shared" si="7"/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 t="shared" si="7"/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 t="shared" si="7"/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 t="shared" si="7"/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 t="shared" si="7"/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 t="shared" si="7"/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hidden="1" x14ac:dyDescent="0.35">
      <c r="A274" s="33">
        <v>45916</v>
      </c>
      <c r="B274" s="33">
        <v>45916</v>
      </c>
      <c r="C274" s="33" t="s">
        <v>7</v>
      </c>
      <c r="D274" s="33" t="s">
        <v>5</v>
      </c>
      <c r="E274" s="33" t="s">
        <v>141</v>
      </c>
      <c r="F274" s="1" t="s">
        <v>3</v>
      </c>
      <c r="G274" s="1" t="s">
        <v>3</v>
      </c>
      <c r="H274" s="1" t="s">
        <v>370</v>
      </c>
      <c r="I274" s="6">
        <f t="shared" si="7"/>
        <v>1</v>
      </c>
      <c r="J274" s="1">
        <v>67183</v>
      </c>
      <c r="K274" s="1">
        <v>3061</v>
      </c>
      <c r="L274" s="1" t="s">
        <v>191</v>
      </c>
      <c r="M274" s="33">
        <v>45918</v>
      </c>
      <c r="N274" s="34">
        <v>2902.08</v>
      </c>
      <c r="O274" s="1" t="s">
        <v>120</v>
      </c>
      <c r="P274" s="1">
        <v>15</v>
      </c>
      <c r="Q274" s="1" t="s">
        <v>115</v>
      </c>
      <c r="R274" s="1">
        <f>DATEDIF(Tabela1[[#This Row],[Atendimento]],Tabela1[[#This Row],[Previsao de Entrega]],"D")</f>
        <v>2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 t="shared" si="7"/>
        <v>1</v>
      </c>
      <c r="J275" s="1">
        <v>66857</v>
      </c>
      <c r="K275" s="1">
        <v>11810</v>
      </c>
      <c r="L275" s="1" t="s">
        <v>441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128</v>
      </c>
      <c r="H276" s="1" t="s">
        <v>129</v>
      </c>
      <c r="I276" s="6">
        <f t="shared" si="7"/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339</v>
      </c>
      <c r="H277" s="1" t="s">
        <v>184</v>
      </c>
      <c r="I277" s="6">
        <f t="shared" si="7"/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 t="shared" si="7"/>
        <v>2</v>
      </c>
      <c r="J278" s="1">
        <v>66847</v>
      </c>
      <c r="K278" s="1">
        <v>11806</v>
      </c>
      <c r="L278" s="1" t="s">
        <v>437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 t="shared" si="7"/>
        <v>6</v>
      </c>
      <c r="J279" s="1">
        <v>66891</v>
      </c>
      <c r="K279" s="1">
        <v>11622</v>
      </c>
      <c r="L279" s="1" t="s">
        <v>446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45888</v>
      </c>
      <c r="B280" s="33">
        <v>45887</v>
      </c>
      <c r="C280" s="33" t="s">
        <v>7</v>
      </c>
      <c r="D280" s="33" t="s">
        <v>5</v>
      </c>
      <c r="E280" s="33" t="s">
        <v>123</v>
      </c>
      <c r="F280" s="1">
        <v>68515</v>
      </c>
      <c r="G280" s="1" t="s">
        <v>226</v>
      </c>
      <c r="H280" s="1" t="s">
        <v>97</v>
      </c>
      <c r="I280" s="6">
        <f t="shared" si="7"/>
        <v>2</v>
      </c>
      <c r="J280" s="1">
        <v>66750</v>
      </c>
      <c r="K280" s="1">
        <v>3509</v>
      </c>
      <c r="L280" s="1" t="s">
        <v>332</v>
      </c>
      <c r="M280" s="33">
        <v>45889</v>
      </c>
      <c r="N280" s="34">
        <v>1920</v>
      </c>
      <c r="O280" s="1" t="s">
        <v>121</v>
      </c>
      <c r="P280" s="1">
        <v>7</v>
      </c>
      <c r="Q280" s="1" t="s">
        <v>115</v>
      </c>
      <c r="R280" s="1">
        <f>DATEDIF(Tabela1[[#This Row],[Atendimento]],Tabela1[[#This Row],[Previsao de Entrega]],"D")</f>
        <v>1</v>
      </c>
      <c r="S280" s="34">
        <v>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141</v>
      </c>
      <c r="F281" s="1" t="s">
        <v>3</v>
      </c>
      <c r="G281" s="1" t="s">
        <v>128</v>
      </c>
      <c r="H281" s="1" t="s">
        <v>129</v>
      </c>
      <c r="I281" s="6">
        <f t="shared" si="7"/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 t="shared" si="7"/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 t="shared" si="7"/>
        <v>2</v>
      </c>
      <c r="J283" s="1">
        <v>66943</v>
      </c>
      <c r="K283" s="1">
        <v>11817</v>
      </c>
      <c r="L283" s="1" t="s">
        <v>447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 t="shared" si="7"/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121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hidden="1" x14ac:dyDescent="0.35">
      <c r="A285" s="33">
        <v>45916</v>
      </c>
      <c r="B285" s="33">
        <v>45916</v>
      </c>
      <c r="C285" s="33" t="s">
        <v>7</v>
      </c>
      <c r="D285" s="33" t="s">
        <v>15</v>
      </c>
      <c r="E285" s="33" t="s">
        <v>112</v>
      </c>
      <c r="F285" s="1" t="s">
        <v>3</v>
      </c>
      <c r="G285" s="1" t="s">
        <v>124</v>
      </c>
      <c r="H285" s="1" t="s">
        <v>125</v>
      </c>
      <c r="I285" s="6">
        <f t="shared" si="7"/>
        <v>1</v>
      </c>
      <c r="J285" s="1">
        <v>67205</v>
      </c>
      <c r="K285" s="1">
        <v>11833</v>
      </c>
      <c r="L285" s="1" t="s">
        <v>473</v>
      </c>
      <c r="M285" s="33">
        <v>45918</v>
      </c>
      <c r="N285" s="34">
        <v>57</v>
      </c>
      <c r="O285" s="1" t="s">
        <v>122</v>
      </c>
      <c r="P285" s="1">
        <v>30</v>
      </c>
      <c r="Q285" s="1" t="s">
        <v>115</v>
      </c>
      <c r="R285" s="1">
        <f>DATEDIF(Tabela1[[#This Row],[Atendimento]],Tabela1[[#This Row],[Previsao de Entrega]],"D")</f>
        <v>2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 t="shared" si="7"/>
        <v>6</v>
      </c>
      <c r="J286" s="1">
        <v>66853</v>
      </c>
      <c r="K286" s="1">
        <v>11807</v>
      </c>
      <c r="L286" s="1" t="s">
        <v>438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433</v>
      </c>
      <c r="H287" s="1" t="s">
        <v>90</v>
      </c>
      <c r="I287" s="6">
        <f t="shared" si="7"/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 t="shared" si="7"/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 t="shared" si="7"/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382</v>
      </c>
      <c r="H290" s="1" t="s">
        <v>137</v>
      </c>
      <c r="I290" s="6">
        <f t="shared" ref="I290:I303" si="8"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 t="shared" si="8"/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 t="shared" si="8"/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 t="shared" si="8"/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 t="shared" si="8"/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1" t="s">
        <v>3</v>
      </c>
      <c r="H295" s="1" t="s">
        <v>32</v>
      </c>
      <c r="I295" s="6">
        <f t="shared" si="8"/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 t="shared" si="8"/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 t="shared" si="8"/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 t="shared" si="8"/>
        <v>6</v>
      </c>
      <c r="J298" s="1">
        <v>66854</v>
      </c>
      <c r="K298" s="1">
        <v>11808</v>
      </c>
      <c r="L298" s="1" t="s">
        <v>439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 t="shared" si="8"/>
        <v>6</v>
      </c>
      <c r="J299" s="1">
        <v>66856</v>
      </c>
      <c r="K299" s="1">
        <v>11809</v>
      </c>
      <c r="L299" s="1" t="s">
        <v>440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 t="shared" si="8"/>
        <v>7</v>
      </c>
      <c r="J300" s="1">
        <v>66858</v>
      </c>
      <c r="K300" s="1">
        <v>11811</v>
      </c>
      <c r="L300" s="1" t="s">
        <v>442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 t="shared" si="8"/>
        <v>7</v>
      </c>
      <c r="J301" s="1">
        <v>66860</v>
      </c>
      <c r="K301" s="1">
        <v>11812</v>
      </c>
      <c r="L301" s="1" t="s">
        <v>444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 t="shared" si="8"/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 t="shared" si="8"/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hidden="1" x14ac:dyDescent="0.35">
      <c r="A304" s="33">
        <v>45916</v>
      </c>
      <c r="B304" s="33">
        <v>45916</v>
      </c>
      <c r="C304" s="33" t="s">
        <v>7</v>
      </c>
      <c r="D304" s="33" t="s">
        <v>5</v>
      </c>
      <c r="E304" s="33" t="s">
        <v>141</v>
      </c>
      <c r="F304" s="1" t="s">
        <v>3</v>
      </c>
      <c r="G304" s="1" t="s">
        <v>128</v>
      </c>
      <c r="H304" s="1" t="s">
        <v>129</v>
      </c>
      <c r="I304" s="6">
        <f t="shared" ref="I304:I314" si="9">NETWORKDAYS(B304, A304)</f>
        <v>1</v>
      </c>
      <c r="J304" s="1">
        <v>67211</v>
      </c>
      <c r="K304" s="39">
        <v>766</v>
      </c>
      <c r="L304" s="1" t="s">
        <v>140</v>
      </c>
      <c r="M304" s="33">
        <v>45918</v>
      </c>
      <c r="N304" s="34">
        <v>10637.58</v>
      </c>
      <c r="O304" s="1" t="s">
        <v>121</v>
      </c>
      <c r="P304" s="1">
        <v>30</v>
      </c>
      <c r="Q304" s="1" t="s">
        <v>115</v>
      </c>
      <c r="R304" s="1">
        <f>DATEDIF(Tabela1[[#This Row],[Atendimento]],Tabela1[[#This Row],[Previsao de Entrega]],"D")</f>
        <v>2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 t="shared" si="9"/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 t="shared" si="9"/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 t="shared" si="9"/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 t="shared" si="9"/>
        <v>1</v>
      </c>
      <c r="J308" s="1">
        <v>67017</v>
      </c>
      <c r="K308" s="1">
        <v>1632</v>
      </c>
      <c r="L308" s="1" t="s">
        <v>454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38</v>
      </c>
      <c r="H309" s="1" t="s">
        <v>97</v>
      </c>
      <c r="I309" s="6">
        <f t="shared" si="9"/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 t="shared" si="9"/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 t="shared" si="9"/>
        <v>2</v>
      </c>
      <c r="J311" s="1">
        <v>66868</v>
      </c>
      <c r="K311" s="1">
        <v>11813</v>
      </c>
      <c r="L311" s="1" t="s">
        <v>445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 t="shared" si="9"/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hidden="1" x14ac:dyDescent="0.35">
      <c r="A313" s="33">
        <v>45916</v>
      </c>
      <c r="B313" s="33">
        <v>45916</v>
      </c>
      <c r="C313" s="33" t="s">
        <v>7</v>
      </c>
      <c r="D313" s="33" t="s">
        <v>15</v>
      </c>
      <c r="E313" s="33" t="s">
        <v>112</v>
      </c>
      <c r="F313" s="1">
        <v>68543</v>
      </c>
      <c r="G313" s="1" t="s">
        <v>320</v>
      </c>
      <c r="H313" s="1" t="s">
        <v>90</v>
      </c>
      <c r="I313" s="6">
        <f t="shared" si="9"/>
        <v>1</v>
      </c>
      <c r="J313" s="1">
        <v>67193</v>
      </c>
      <c r="K313" s="1">
        <v>10594</v>
      </c>
      <c r="L313" s="1" t="s">
        <v>408</v>
      </c>
      <c r="M313" s="33">
        <v>45919</v>
      </c>
      <c r="N313" s="34">
        <v>2060.9499999999998</v>
      </c>
      <c r="O313" s="1" t="s">
        <v>121</v>
      </c>
      <c r="P313" s="1">
        <v>28</v>
      </c>
      <c r="Q313" s="1" t="s">
        <v>115</v>
      </c>
      <c r="R313" s="1">
        <f>DATEDIF(Tabela1[[#This Row],[Atendimento]],Tabela1[[#This Row],[Previsao de Entrega]],"D")</f>
        <v>3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 t="shared" si="9"/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x14ac:dyDescent="0.35">
      <c r="A315" s="33">
        <v>45891</v>
      </c>
      <c r="B315" s="33">
        <v>45890</v>
      </c>
      <c r="C315" s="33" t="s">
        <v>7</v>
      </c>
      <c r="D315" s="33" t="s">
        <v>15</v>
      </c>
      <c r="E315" s="33" t="s">
        <v>123</v>
      </c>
      <c r="F315" s="1">
        <v>68517</v>
      </c>
      <c r="G315" s="1" t="s">
        <v>124</v>
      </c>
      <c r="H315" s="1" t="s">
        <v>125</v>
      </c>
      <c r="I315" s="6">
        <f>NETWORKDAYS(B315, A315)</f>
        <v>2</v>
      </c>
      <c r="J315" s="1">
        <v>66866</v>
      </c>
      <c r="K315" s="1">
        <v>1277</v>
      </c>
      <c r="L315" s="1" t="s">
        <v>395</v>
      </c>
      <c r="M315" s="33">
        <v>45922</v>
      </c>
      <c r="N315" s="34">
        <v>894.6</v>
      </c>
      <c r="O315" s="1" t="s">
        <v>121</v>
      </c>
      <c r="P315" s="1">
        <v>35</v>
      </c>
      <c r="Q315" s="1" t="s">
        <v>24</v>
      </c>
      <c r="R315" s="1">
        <f>DATEDIF(Tabela1[[#This Row],[Atendimento]],Tabela1[[#This Row],[Previsao de Entrega]],"D")</f>
        <v>31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>NETWORKDAYS(B316, A316)</f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>NETWORKDAYS(B317, A317)</f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>NETWORKDAYS(B318, A318)</f>
        <v>3</v>
      </c>
      <c r="J318" s="1">
        <v>67018</v>
      </c>
      <c r="K318" s="1">
        <v>11819</v>
      </c>
      <c r="L318" s="1" t="s">
        <v>455</v>
      </c>
      <c r="M318" s="33">
        <v>45904</v>
      </c>
      <c r="N318" s="34">
        <v>35.49</v>
      </c>
      <c r="O318" s="1" t="s">
        <v>122</v>
      </c>
      <c r="P318" s="1">
        <v>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>NETWORKDAYS(B319, A319)</f>
        <v>3</v>
      </c>
      <c r="J319" s="1">
        <v>67019</v>
      </c>
      <c r="K319" s="1">
        <v>11821</v>
      </c>
      <c r="L319" s="1" t="s">
        <v>456</v>
      </c>
      <c r="M319" s="33">
        <v>45904</v>
      </c>
      <c r="N319" s="34">
        <v>17.86</v>
      </c>
      <c r="O319" s="1" t="s">
        <v>122</v>
      </c>
      <c r="P319" s="1">
        <v>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>NETWORKDAYS(B320, A320)</f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>NETWORKDAYS(B321, A321)</f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>NETWORKDAYS(B322, A322)</f>
        <v>1</v>
      </c>
      <c r="J322" s="1">
        <v>66991</v>
      </c>
      <c r="K322" s="1">
        <v>11527</v>
      </c>
      <c r="L322" s="1" t="s">
        <v>449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>NETWORKDAYS(B323, A323)</f>
        <v>1</v>
      </c>
      <c r="J323" s="1">
        <v>66992</v>
      </c>
      <c r="K323" s="1">
        <v>11527</v>
      </c>
      <c r="L323" s="1" t="s">
        <v>449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>NETWORKDAYS(B324, A324)</f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>NETWORKDAYS(B325, A325)</f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>NETWORKDAYS(B326, A326)</f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>NETWORKDAYS(B327, A327)</f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>NETWORKDAYS(B328, A328)</f>
        <v>3</v>
      </c>
      <c r="J328" s="1">
        <v>67020</v>
      </c>
      <c r="K328" s="1">
        <v>11822</v>
      </c>
      <c r="L328" s="1" t="s">
        <v>457</v>
      </c>
      <c r="M328" s="33">
        <v>45904</v>
      </c>
      <c r="N328" s="34">
        <v>18</v>
      </c>
      <c r="O328" s="1" t="s">
        <v>122</v>
      </c>
      <c r="P328" s="1">
        <v>9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hidden="1" x14ac:dyDescent="0.35">
      <c r="A329" s="33">
        <v>45911</v>
      </c>
      <c r="B329" s="33">
        <v>45910</v>
      </c>
      <c r="C329" s="33" t="s">
        <v>7</v>
      </c>
      <c r="D329" s="33" t="s">
        <v>15</v>
      </c>
      <c r="E329" s="33" t="s">
        <v>112</v>
      </c>
      <c r="F329" s="1">
        <v>68540</v>
      </c>
      <c r="G329" s="1" t="s">
        <v>369</v>
      </c>
      <c r="H329" s="1" t="s">
        <v>370</v>
      </c>
      <c r="I329" s="6">
        <f>NETWORKDAYS(B329, A329)</f>
        <v>2</v>
      </c>
      <c r="J329" s="1">
        <v>67104</v>
      </c>
      <c r="K329" s="1">
        <v>2289</v>
      </c>
      <c r="L329" s="1" t="s">
        <v>358</v>
      </c>
      <c r="M329" s="33">
        <v>45919</v>
      </c>
      <c r="N329" s="34">
        <v>620.63</v>
      </c>
      <c r="O329" s="1" t="s">
        <v>121</v>
      </c>
      <c r="P329" s="1">
        <v>30</v>
      </c>
      <c r="Q329" s="1" t="s">
        <v>115</v>
      </c>
      <c r="R329" s="1">
        <f>DATEDIF(Tabela1[[#This Row],[Atendimento]],Tabela1[[#This Row],[Previsao de Entrega]],"D")</f>
        <v>8</v>
      </c>
      <c r="S329" s="34">
        <v>0</v>
      </c>
      <c r="T329" s="34">
        <v>0</v>
      </c>
    </row>
    <row r="330" spans="1:20" x14ac:dyDescent="0.35">
      <c r="A330" s="33">
        <v>45891</v>
      </c>
      <c r="B330" s="33">
        <v>45882</v>
      </c>
      <c r="C330" s="33" t="s">
        <v>7</v>
      </c>
      <c r="D330" s="33" t="s">
        <v>5</v>
      </c>
      <c r="E330" s="33" t="s">
        <v>112</v>
      </c>
      <c r="F330" s="1">
        <v>68505</v>
      </c>
      <c r="G330" s="1" t="s">
        <v>369</v>
      </c>
      <c r="H330" s="1" t="s">
        <v>370</v>
      </c>
      <c r="I330" s="6">
        <f>NETWORKDAYS(B330, A330)</f>
        <v>8</v>
      </c>
      <c r="J330" s="1">
        <v>66867</v>
      </c>
      <c r="K330" s="1">
        <v>3061</v>
      </c>
      <c r="L330" s="1" t="s">
        <v>191</v>
      </c>
      <c r="M330" s="33">
        <v>45922</v>
      </c>
      <c r="N330" s="34">
        <v>6358.8</v>
      </c>
      <c r="O330" s="1" t="s">
        <v>120</v>
      </c>
      <c r="P330" s="1">
        <v>15</v>
      </c>
      <c r="Q330" s="1" t="s">
        <v>24</v>
      </c>
      <c r="R330" s="1">
        <f>DATEDIF(Tabela1[[#This Row],[Atendimento]],Tabela1[[#This Row],[Previsao de Entrega]],"D")</f>
        <v>31</v>
      </c>
      <c r="S330" s="34">
        <v>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>NETWORKDAYS(B331, A331)</f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hidden="1" x14ac:dyDescent="0.35">
      <c r="A332" s="33">
        <v>45870</v>
      </c>
      <c r="B332" s="33">
        <v>45869</v>
      </c>
      <c r="C332" s="33" t="s">
        <v>7</v>
      </c>
      <c r="D332" s="33" t="s">
        <v>5</v>
      </c>
      <c r="E332" s="33" t="s">
        <v>112</v>
      </c>
      <c r="F332" s="1">
        <v>68491</v>
      </c>
      <c r="G332" s="1" t="s">
        <v>369</v>
      </c>
      <c r="H332" s="1" t="s">
        <v>370</v>
      </c>
      <c r="I332" s="6">
        <f>NETWORKDAYS(B332, A332)</f>
        <v>2</v>
      </c>
      <c r="J332" s="1">
        <v>66521</v>
      </c>
      <c r="K332" s="1">
        <v>3061</v>
      </c>
      <c r="L332" s="1" t="s">
        <v>191</v>
      </c>
      <c r="M332" s="33">
        <v>45925</v>
      </c>
      <c r="N332" s="34">
        <v>3000</v>
      </c>
      <c r="O332" s="1" t="s">
        <v>120</v>
      </c>
      <c r="P332" s="1">
        <v>15</v>
      </c>
      <c r="Q332" s="1" t="s">
        <v>115</v>
      </c>
      <c r="R332" s="1">
        <f>DATEDIF(Tabela1[[#This Row],[Atendimento]],Tabela1[[#This Row],[Previsao de Entrega]],"D")</f>
        <v>55</v>
      </c>
      <c r="S332" s="34">
        <v>50</v>
      </c>
      <c r="T332" s="34">
        <v>0</v>
      </c>
    </row>
    <row r="333" spans="1:20" hidden="1" x14ac:dyDescent="0.35">
      <c r="A333" s="33">
        <v>45915</v>
      </c>
      <c r="B333" s="33">
        <v>45915</v>
      </c>
      <c r="C333" s="33" t="s">
        <v>7</v>
      </c>
      <c r="D333" s="33" t="s">
        <v>15</v>
      </c>
      <c r="E333" s="33" t="s">
        <v>112</v>
      </c>
      <c r="F333" s="1">
        <v>68545</v>
      </c>
      <c r="G333" s="1" t="s">
        <v>471</v>
      </c>
      <c r="H333" s="1" t="s">
        <v>184</v>
      </c>
      <c r="I333" s="6">
        <f>NETWORKDAYS(B333, A333)</f>
        <v>1</v>
      </c>
      <c r="J333" s="1">
        <v>67159</v>
      </c>
      <c r="K333" s="1">
        <v>4655</v>
      </c>
      <c r="L333" s="1" t="s">
        <v>472</v>
      </c>
      <c r="M333" s="33">
        <v>45922</v>
      </c>
      <c r="N333" s="34">
        <v>248</v>
      </c>
      <c r="O333" s="1" t="s">
        <v>121</v>
      </c>
      <c r="P333" s="1">
        <v>28</v>
      </c>
      <c r="Q333" s="1" t="s">
        <v>115</v>
      </c>
      <c r="R333" s="1">
        <f>DATEDIF(Tabela1[[#This Row],[Atendimento]],Tabela1[[#This Row],[Previsao de Entrega]],"D")</f>
        <v>7</v>
      </c>
      <c r="S333" s="34">
        <v>0</v>
      </c>
      <c r="T333" s="34">
        <v>0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>NETWORKDAYS(B334, A334)</f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>NETWORKDAYS(B335, A335)</f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>NETWORKDAYS(B336, A336)</f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>NETWORKDAYS(B337, A337)</f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hidden="1" x14ac:dyDescent="0.35">
      <c r="A338" s="33">
        <v>45911</v>
      </c>
      <c r="B338" s="33">
        <v>45909</v>
      </c>
      <c r="C338" s="33" t="s">
        <v>7</v>
      </c>
      <c r="D338" s="33" t="s">
        <v>15</v>
      </c>
      <c r="E338" s="33" t="s">
        <v>112</v>
      </c>
      <c r="F338" s="1">
        <v>68537</v>
      </c>
      <c r="G338" s="1" t="s">
        <v>320</v>
      </c>
      <c r="H338" s="1" t="s">
        <v>90</v>
      </c>
      <c r="I338" s="6">
        <f>NETWORKDAYS(B338, A338)</f>
        <v>3</v>
      </c>
      <c r="J338" s="1">
        <v>67105</v>
      </c>
      <c r="K338" s="1">
        <v>160</v>
      </c>
      <c r="L338" s="1" t="s">
        <v>200</v>
      </c>
      <c r="M338" s="33">
        <v>45923</v>
      </c>
      <c r="N338" s="34">
        <v>690.74</v>
      </c>
      <c r="O338" s="1" t="s">
        <v>121</v>
      </c>
      <c r="P338" s="1">
        <v>30</v>
      </c>
      <c r="Q338" s="1" t="s">
        <v>115</v>
      </c>
      <c r="R338" s="1">
        <f>DATEDIF(Tabela1[[#This Row],[Atendimento]],Tabela1[[#This Row],[Previsao de Entrega]],"D")</f>
        <v>12</v>
      </c>
      <c r="S338" s="34">
        <v>0</v>
      </c>
      <c r="T338" s="34">
        <v>0</v>
      </c>
    </row>
    <row r="339" spans="1:20" x14ac:dyDescent="0.35">
      <c r="A339" s="33">
        <v>45919</v>
      </c>
      <c r="B339" s="33">
        <v>45919</v>
      </c>
      <c r="C339" s="33" t="s">
        <v>7</v>
      </c>
      <c r="D339" s="33" t="s">
        <v>15</v>
      </c>
      <c r="E339" s="33" t="s">
        <v>112</v>
      </c>
      <c r="F339" s="1">
        <v>68560</v>
      </c>
      <c r="G339" s="1" t="s">
        <v>320</v>
      </c>
      <c r="H339" s="1" t="s">
        <v>90</v>
      </c>
      <c r="I339" s="6">
        <f>NETWORKDAYS(B339, A339)</f>
        <v>1</v>
      </c>
      <c r="J339" s="1">
        <v>67279</v>
      </c>
      <c r="K339" s="1">
        <v>10594</v>
      </c>
      <c r="L339" s="1" t="s">
        <v>408</v>
      </c>
      <c r="M339" s="33">
        <v>45924</v>
      </c>
      <c r="N339" s="34">
        <v>362.33</v>
      </c>
      <c r="O339" s="1" t="s">
        <v>121</v>
      </c>
      <c r="P339" s="1">
        <v>30</v>
      </c>
      <c r="Q339" s="1" t="s">
        <v>24</v>
      </c>
      <c r="R339" s="1">
        <f>DATEDIF(Tabela1[[#This Row],[Atendimento]],Tabela1[[#This Row],[Previsao de Entrega]],"D")</f>
        <v>5</v>
      </c>
      <c r="S339" s="34">
        <v>0</v>
      </c>
      <c r="T339" s="34">
        <v>0</v>
      </c>
    </row>
    <row r="340" spans="1:20" hidden="1" x14ac:dyDescent="0.35">
      <c r="A340" s="33">
        <v>45912</v>
      </c>
      <c r="B340" s="33">
        <v>45912</v>
      </c>
      <c r="C340" s="33" t="s">
        <v>7</v>
      </c>
      <c r="D340" s="33" t="s">
        <v>15</v>
      </c>
      <c r="E340" s="33" t="s">
        <v>123</v>
      </c>
      <c r="F340" s="1" t="s">
        <v>3</v>
      </c>
      <c r="G340" s="1" t="s">
        <v>320</v>
      </c>
      <c r="H340" s="1" t="s">
        <v>90</v>
      </c>
      <c r="I340" s="6">
        <f>NETWORKDAYS(B340, A340)</f>
        <v>1</v>
      </c>
      <c r="J340" s="1">
        <v>67130</v>
      </c>
      <c r="K340" s="1">
        <v>11832</v>
      </c>
      <c r="L340" s="1" t="s">
        <v>470</v>
      </c>
      <c r="M340" s="33">
        <v>45924</v>
      </c>
      <c r="N340" s="34">
        <v>1000</v>
      </c>
      <c r="O340" s="1" t="s">
        <v>121</v>
      </c>
      <c r="P340" s="1">
        <v>28</v>
      </c>
      <c r="Q340" s="1" t="s">
        <v>115</v>
      </c>
      <c r="R340" s="1">
        <f>DATEDIF(Tabela1[[#This Row],[Atendimento]],Tabela1[[#This Row],[Previsao de Entrega]],"D")</f>
        <v>12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>NETWORKDAYS(B341, A341)</f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128</v>
      </c>
      <c r="H342" s="1" t="s">
        <v>129</v>
      </c>
      <c r="I342" s="6">
        <f>NETWORKDAYS(B342, A342)</f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>NETWORKDAYS(B343, A343)</f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hidden="1" x14ac:dyDescent="0.35">
      <c r="A344" s="33">
        <v>45917</v>
      </c>
      <c r="B344" s="33">
        <v>45917</v>
      </c>
      <c r="C344" s="33" t="s">
        <v>7</v>
      </c>
      <c r="D344" s="33" t="s">
        <v>15</v>
      </c>
      <c r="E344" s="33" t="s">
        <v>112</v>
      </c>
      <c r="F344" s="1">
        <v>68552</v>
      </c>
      <c r="G344" s="1" t="s">
        <v>226</v>
      </c>
      <c r="H344" s="1" t="s">
        <v>97</v>
      </c>
      <c r="I344" s="6">
        <f>NETWORKDAYS(B344, A344)</f>
        <v>1</v>
      </c>
      <c r="J344" s="1">
        <v>67229</v>
      </c>
      <c r="K344" s="1" t="s">
        <v>138</v>
      </c>
      <c r="L344" s="1" t="s">
        <v>23</v>
      </c>
      <c r="M344" s="33">
        <v>45924</v>
      </c>
      <c r="N344" s="34">
        <v>240.27</v>
      </c>
      <c r="O344" s="1" t="s">
        <v>121</v>
      </c>
      <c r="P344" s="1">
        <v>45</v>
      </c>
      <c r="Q344" s="1" t="s">
        <v>115</v>
      </c>
      <c r="R344" s="1">
        <f>DATEDIF(Tabela1[[#This Row],[Atendimento]],Tabela1[[#This Row],[Previsao de Entrega]],"D")</f>
        <v>7</v>
      </c>
      <c r="S344" s="34">
        <v>0</v>
      </c>
      <c r="T344" s="34">
        <v>0</v>
      </c>
    </row>
    <row r="345" spans="1:20" x14ac:dyDescent="0.35">
      <c r="A345" s="33">
        <v>45849</v>
      </c>
      <c r="B345" s="33">
        <v>45849</v>
      </c>
      <c r="C345" s="33" t="s">
        <v>7</v>
      </c>
      <c r="D345" s="33" t="s">
        <v>5</v>
      </c>
      <c r="E345" s="33" t="s">
        <v>112</v>
      </c>
      <c r="F345" s="1" t="s">
        <v>3</v>
      </c>
      <c r="G345" s="1" t="s">
        <v>369</v>
      </c>
      <c r="H345" s="1" t="s">
        <v>370</v>
      </c>
      <c r="I345" s="6">
        <f>NETWORKDAYS(B345, A345)</f>
        <v>1</v>
      </c>
      <c r="J345" s="1">
        <v>66166</v>
      </c>
      <c r="K345" s="1">
        <v>11782</v>
      </c>
      <c r="L345" s="1" t="s">
        <v>368</v>
      </c>
      <c r="M345" s="33">
        <v>45925</v>
      </c>
      <c r="N345" s="34">
        <v>2250</v>
      </c>
      <c r="O345" s="1" t="s">
        <v>120</v>
      </c>
      <c r="P345" s="1">
        <v>30</v>
      </c>
      <c r="Q345" s="1" t="s">
        <v>24</v>
      </c>
      <c r="R345" s="1">
        <f>DATEDIF(Tabela1[[#This Row],[Atendimento]],Tabela1[[#This Row],[Previsao de Entrega]],"D")</f>
        <v>76</v>
      </c>
      <c r="S345" s="34">
        <v>250</v>
      </c>
      <c r="T345" s="34">
        <v>0</v>
      </c>
    </row>
    <row r="346" spans="1:20" x14ac:dyDescent="0.35">
      <c r="A346" s="33">
        <v>45868</v>
      </c>
      <c r="B346" s="33">
        <v>45868</v>
      </c>
      <c r="C346" s="33" t="s">
        <v>7</v>
      </c>
      <c r="D346" s="33" t="s">
        <v>15</v>
      </c>
      <c r="E346" s="33" t="s">
        <v>123</v>
      </c>
      <c r="F346" s="1" t="s">
        <v>3</v>
      </c>
      <c r="G346" s="1" t="s">
        <v>124</v>
      </c>
      <c r="H346" s="1" t="s">
        <v>125</v>
      </c>
      <c r="I346" s="6">
        <f>NETWORKDAYS(B346, A346)</f>
        <v>1</v>
      </c>
      <c r="J346" s="1">
        <v>66504</v>
      </c>
      <c r="K346" s="1">
        <v>3034</v>
      </c>
      <c r="L346" s="1" t="s">
        <v>348</v>
      </c>
      <c r="M346" s="33">
        <v>45925</v>
      </c>
      <c r="N346" s="34">
        <v>2220</v>
      </c>
      <c r="O346" s="1" t="s">
        <v>121</v>
      </c>
      <c r="P346" s="1">
        <v>90</v>
      </c>
      <c r="Q346" s="1" t="s">
        <v>24</v>
      </c>
      <c r="R346" s="1">
        <f>DATEDIF(Tabela1[[#This Row],[Atendimento]],Tabela1[[#This Row],[Previsao de Entrega]],"D")</f>
        <v>57</v>
      </c>
      <c r="S346" s="34">
        <v>80</v>
      </c>
      <c r="T346" s="34">
        <v>0</v>
      </c>
    </row>
    <row r="347" spans="1:20" x14ac:dyDescent="0.35">
      <c r="A347" s="33">
        <v>45875</v>
      </c>
      <c r="B347" s="33">
        <v>45873</v>
      </c>
      <c r="C347" s="33" t="s">
        <v>127</v>
      </c>
      <c r="D347" s="33" t="s">
        <v>15</v>
      </c>
      <c r="E347" s="33" t="s">
        <v>123</v>
      </c>
      <c r="F347" s="33" t="s">
        <v>3</v>
      </c>
      <c r="G347" s="33" t="s">
        <v>124</v>
      </c>
      <c r="H347" s="33" t="s">
        <v>125</v>
      </c>
      <c r="I347" s="6">
        <f>NETWORKDAYS(B347, A347)</f>
        <v>3</v>
      </c>
      <c r="J347" s="1">
        <v>66430</v>
      </c>
      <c r="K347" s="1">
        <v>333</v>
      </c>
      <c r="L347" s="1" t="s">
        <v>397</v>
      </c>
      <c r="M347" s="33">
        <v>45925</v>
      </c>
      <c r="N347" s="40">
        <v>1483685.03</v>
      </c>
      <c r="O347" s="33" t="s">
        <v>121</v>
      </c>
      <c r="P347" s="1">
        <v>90</v>
      </c>
      <c r="Q347" s="1" t="s">
        <v>24</v>
      </c>
      <c r="R347" s="1">
        <f>DATEDIF(Tabela1[[#This Row],[Atendimento]],Tabela1[[#This Row],[Previsao de Entrega]],"D")</f>
        <v>50</v>
      </c>
      <c r="S347" s="34">
        <v>0</v>
      </c>
      <c r="T347" s="34">
        <v>59008.35</v>
      </c>
    </row>
    <row r="348" spans="1:20" x14ac:dyDescent="0.35">
      <c r="A348" s="47">
        <v>45924</v>
      </c>
      <c r="B348" s="47">
        <v>45923</v>
      </c>
      <c r="C348" s="47" t="s">
        <v>7</v>
      </c>
      <c r="D348" s="47" t="s">
        <v>5</v>
      </c>
      <c r="E348" s="47" t="s">
        <v>112</v>
      </c>
      <c r="F348" s="48">
        <v>68571</v>
      </c>
      <c r="G348" s="48" t="s">
        <v>176</v>
      </c>
      <c r="H348" s="48" t="s">
        <v>90</v>
      </c>
      <c r="I348" s="49">
        <f>NETWORKDAYS(B348, A348)</f>
        <v>2</v>
      </c>
      <c r="J348" s="48">
        <v>67341</v>
      </c>
      <c r="K348" s="50">
        <v>11843</v>
      </c>
      <c r="L348" s="48" t="s">
        <v>487</v>
      </c>
      <c r="M348" s="47">
        <v>45925</v>
      </c>
      <c r="N348" s="34">
        <v>31.99</v>
      </c>
      <c r="O348" s="48" t="s">
        <v>122</v>
      </c>
      <c r="P348" s="48">
        <v>30</v>
      </c>
      <c r="Q348" s="48" t="s">
        <v>24</v>
      </c>
      <c r="R348" s="50">
        <f>DATEDIF(Tabela1[[#This Row],[Atendimento]],Tabela1[[#This Row],[Previsao de Entrega]],"D")</f>
        <v>1</v>
      </c>
      <c r="S348" s="34">
        <v>0</v>
      </c>
      <c r="T348" s="34">
        <v>0</v>
      </c>
    </row>
    <row r="349" spans="1:20" hidden="1" x14ac:dyDescent="0.35">
      <c r="A349" s="33">
        <v>45916</v>
      </c>
      <c r="B349" s="33">
        <v>45910</v>
      </c>
      <c r="C349" s="33" t="s">
        <v>7</v>
      </c>
      <c r="D349" s="33" t="s">
        <v>15</v>
      </c>
      <c r="E349" s="33" t="s">
        <v>112</v>
      </c>
      <c r="F349" s="1">
        <v>68542</v>
      </c>
      <c r="G349" s="1" t="s">
        <v>386</v>
      </c>
      <c r="H349" s="1" t="s">
        <v>90</v>
      </c>
      <c r="I349" s="6">
        <f>NETWORKDAYS(B349, A349)</f>
        <v>5</v>
      </c>
      <c r="J349" s="1">
        <v>67200</v>
      </c>
      <c r="K349" s="1">
        <v>10357</v>
      </c>
      <c r="L349" s="1" t="s">
        <v>19</v>
      </c>
      <c r="M349" s="33">
        <v>45925</v>
      </c>
      <c r="N349" s="34">
        <v>2008.23</v>
      </c>
      <c r="O349" s="1" t="s">
        <v>121</v>
      </c>
      <c r="P349" s="1">
        <v>28</v>
      </c>
      <c r="Q349" s="1" t="s">
        <v>115</v>
      </c>
      <c r="R349" s="1">
        <f>DATEDIF(Tabela1[[#This Row],[Atendimento]],Tabela1[[#This Row],[Previsao de Entrega]],"D")</f>
        <v>9</v>
      </c>
      <c r="S349" s="34">
        <v>0</v>
      </c>
      <c r="T349" s="34">
        <v>0</v>
      </c>
    </row>
    <row r="350" spans="1:20" hidden="1" x14ac:dyDescent="0.35">
      <c r="A350" s="33">
        <v>45905</v>
      </c>
      <c r="B350" s="33">
        <v>45905</v>
      </c>
      <c r="C350" s="33" t="s">
        <v>7</v>
      </c>
      <c r="D350" s="33" t="s">
        <v>15</v>
      </c>
      <c r="E350" s="33" t="s">
        <v>112</v>
      </c>
      <c r="F350" s="1" t="s">
        <v>3</v>
      </c>
      <c r="G350" s="1" t="s">
        <v>369</v>
      </c>
      <c r="H350" s="1" t="s">
        <v>370</v>
      </c>
      <c r="I350" s="6">
        <f>NETWORKDAYS(B350, A350)</f>
        <v>1</v>
      </c>
      <c r="J350" s="1">
        <v>67038</v>
      </c>
      <c r="K350" s="1">
        <v>11820</v>
      </c>
      <c r="L350" s="1" t="s">
        <v>460</v>
      </c>
      <c r="M350" s="33">
        <v>45926</v>
      </c>
      <c r="N350" s="34">
        <v>1540</v>
      </c>
      <c r="O350" s="1" t="s">
        <v>121</v>
      </c>
      <c r="P350" s="1">
        <v>30</v>
      </c>
      <c r="Q350" s="1" t="s">
        <v>115</v>
      </c>
      <c r="R350" s="1">
        <f>DATEDIF(Tabela1[[#This Row],[Atendimento]],Tabela1[[#This Row],[Previsao de Entrega]],"D")</f>
        <v>21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>NETWORKDAYS(B351, A351)</f>
        <v>6</v>
      </c>
      <c r="J351" s="1">
        <v>67322</v>
      </c>
      <c r="K351" s="1">
        <v>11829</v>
      </c>
      <c r="L351" s="1" t="s">
        <v>466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hidden="1" x14ac:dyDescent="0.35">
      <c r="A352" s="33">
        <v>45916</v>
      </c>
      <c r="B352" s="33">
        <v>45910</v>
      </c>
      <c r="C352" s="33" t="s">
        <v>7</v>
      </c>
      <c r="D352" s="33" t="s">
        <v>15</v>
      </c>
      <c r="E352" s="33" t="s">
        <v>112</v>
      </c>
      <c r="F352" s="1">
        <v>68542</v>
      </c>
      <c r="G352" s="1" t="s">
        <v>386</v>
      </c>
      <c r="H352" s="1" t="s">
        <v>90</v>
      </c>
      <c r="I352" s="6">
        <f>NETWORKDAYS(B352, A352)</f>
        <v>5</v>
      </c>
      <c r="J352" s="1">
        <v>67201</v>
      </c>
      <c r="K352" s="1">
        <v>3011</v>
      </c>
      <c r="L352" s="1" t="s">
        <v>88</v>
      </c>
      <c r="M352" s="33">
        <v>45925</v>
      </c>
      <c r="N352" s="34">
        <v>798.49</v>
      </c>
      <c r="O352" s="1" t="s">
        <v>121</v>
      </c>
      <c r="P352" s="1">
        <v>28</v>
      </c>
      <c r="Q352" s="1" t="s">
        <v>115</v>
      </c>
      <c r="R352" s="1">
        <f>DATEDIF(Tabela1[[#This Row],[Atendimento]],Tabela1[[#This Row],[Previsao de Entrega]],"D")</f>
        <v>9</v>
      </c>
      <c r="S352" s="34">
        <v>0</v>
      </c>
      <c r="T352" s="34">
        <v>0</v>
      </c>
    </row>
    <row r="353" spans="1:20" x14ac:dyDescent="0.35">
      <c r="A353" s="47">
        <v>45924</v>
      </c>
      <c r="B353" s="47">
        <v>45923</v>
      </c>
      <c r="C353" s="47" t="s">
        <v>7</v>
      </c>
      <c r="D353" s="47" t="s">
        <v>5</v>
      </c>
      <c r="E353" s="47" t="s">
        <v>112</v>
      </c>
      <c r="F353" s="48">
        <v>68570</v>
      </c>
      <c r="G353" s="48" t="s">
        <v>176</v>
      </c>
      <c r="H353" s="48" t="s">
        <v>90</v>
      </c>
      <c r="I353" s="49">
        <f>NETWORKDAYS(B353, A353)</f>
        <v>2</v>
      </c>
      <c r="J353" s="48">
        <v>67342</v>
      </c>
      <c r="K353" s="50">
        <v>11842</v>
      </c>
      <c r="L353" s="48" t="s">
        <v>488</v>
      </c>
      <c r="M353" s="47">
        <v>45925</v>
      </c>
      <c r="N353" s="34">
        <v>379.99</v>
      </c>
      <c r="O353" s="48" t="s">
        <v>122</v>
      </c>
      <c r="P353" s="48">
        <v>30</v>
      </c>
      <c r="Q353" s="48" t="s">
        <v>24</v>
      </c>
      <c r="R353" s="50">
        <f>DATEDIF(Tabela1[[#This Row],[Atendimento]],Tabela1[[#This Row],[Previsao de Entrega]],"D")</f>
        <v>1</v>
      </c>
      <c r="S353" s="34">
        <v>0</v>
      </c>
      <c r="T353" s="34">
        <v>0</v>
      </c>
    </row>
    <row r="354" spans="1:20" x14ac:dyDescent="0.35">
      <c r="A354" s="33">
        <v>45905</v>
      </c>
      <c r="B354" s="33">
        <v>45905</v>
      </c>
      <c r="C354" s="33" t="s">
        <v>7</v>
      </c>
      <c r="D354" s="33" t="s">
        <v>15</v>
      </c>
      <c r="E354" s="33" t="s">
        <v>112</v>
      </c>
      <c r="F354" s="1" t="s">
        <v>3</v>
      </c>
      <c r="G354" s="1" t="s">
        <v>369</v>
      </c>
      <c r="H354" s="1" t="s">
        <v>370</v>
      </c>
      <c r="I354" s="6">
        <f>NETWORKDAYS(B354, A354)</f>
        <v>1</v>
      </c>
      <c r="J354" s="1">
        <v>67037</v>
      </c>
      <c r="K354" s="1">
        <v>11683</v>
      </c>
      <c r="L354" s="1" t="s">
        <v>459</v>
      </c>
      <c r="M354" s="33">
        <v>45926</v>
      </c>
      <c r="N354" s="34">
        <v>1320.9</v>
      </c>
      <c r="O354" s="1" t="s">
        <v>121</v>
      </c>
      <c r="P354" s="1">
        <v>30</v>
      </c>
      <c r="Q354" s="1" t="s">
        <v>24</v>
      </c>
      <c r="R354" s="1">
        <f>DATEDIF(Tabela1[[#This Row],[Atendimento]],Tabela1[[#This Row],[Previsao de Entrega]],"D")</f>
        <v>21</v>
      </c>
      <c r="S354" s="34">
        <v>0</v>
      </c>
      <c r="T354" s="34">
        <v>0</v>
      </c>
    </row>
    <row r="355" spans="1:20" x14ac:dyDescent="0.35">
      <c r="A355" s="33">
        <v>45905</v>
      </c>
      <c r="B355" s="33">
        <v>45905</v>
      </c>
      <c r="C355" s="33" t="s">
        <v>7</v>
      </c>
      <c r="D355" s="33" t="s">
        <v>15</v>
      </c>
      <c r="E355" s="33" t="s">
        <v>112</v>
      </c>
      <c r="F355" s="1" t="s">
        <v>3</v>
      </c>
      <c r="G355" s="1" t="s">
        <v>369</v>
      </c>
      <c r="H355" s="1" t="s">
        <v>370</v>
      </c>
      <c r="I355" s="6">
        <f>NETWORKDAYS(B355, A355)</f>
        <v>1</v>
      </c>
      <c r="J355" s="1">
        <v>67039</v>
      </c>
      <c r="K355" s="1">
        <v>11823</v>
      </c>
      <c r="L355" s="1" t="s">
        <v>461</v>
      </c>
      <c r="M355" s="33">
        <v>45926</v>
      </c>
      <c r="N355" s="34">
        <v>903</v>
      </c>
      <c r="O355" s="1" t="s">
        <v>121</v>
      </c>
      <c r="P355" s="1">
        <v>30</v>
      </c>
      <c r="Q355" s="1" t="s">
        <v>24</v>
      </c>
      <c r="R355" s="1">
        <f>DATEDIF(Tabela1[[#This Row],[Atendimento]],Tabela1[[#This Row],[Previsao de Entrega]],"D")</f>
        <v>21</v>
      </c>
      <c r="S355" s="34">
        <v>0</v>
      </c>
      <c r="T355" s="34">
        <v>0</v>
      </c>
    </row>
    <row r="356" spans="1:20" x14ac:dyDescent="0.35">
      <c r="A356" s="33">
        <v>45910</v>
      </c>
      <c r="B356" s="33">
        <v>45910</v>
      </c>
      <c r="C356" s="33" t="s">
        <v>7</v>
      </c>
      <c r="D356" s="33" t="s">
        <v>5</v>
      </c>
      <c r="E356" s="33" t="s">
        <v>112</v>
      </c>
      <c r="F356" s="1" t="s">
        <v>3</v>
      </c>
      <c r="G356" s="1" t="s">
        <v>369</v>
      </c>
      <c r="H356" s="1" t="s">
        <v>370</v>
      </c>
      <c r="I356" s="6">
        <f>NETWORKDAYS(B356, A356)</f>
        <v>1</v>
      </c>
      <c r="J356" s="1">
        <v>67096</v>
      </c>
      <c r="K356" s="1">
        <v>11826</v>
      </c>
      <c r="L356" s="1" t="s">
        <v>462</v>
      </c>
      <c r="M356" s="33">
        <v>45926</v>
      </c>
      <c r="N356" s="34">
        <v>2401.5</v>
      </c>
      <c r="O356" s="1" t="s">
        <v>120</v>
      </c>
      <c r="P356" s="1">
        <v>0</v>
      </c>
      <c r="Q356" s="1" t="s">
        <v>24</v>
      </c>
      <c r="R356" s="1">
        <f>DATEDIF(Tabela1[[#This Row],[Atendimento]],Tabela1[[#This Row],[Previsao de Entrega]],"D")</f>
        <v>16</v>
      </c>
      <c r="S356" s="34">
        <v>0</v>
      </c>
      <c r="T356" s="34">
        <v>0</v>
      </c>
    </row>
    <row r="357" spans="1:20" hidden="1" x14ac:dyDescent="0.35">
      <c r="A357" s="33">
        <v>45917</v>
      </c>
      <c r="B357" s="33">
        <v>45917</v>
      </c>
      <c r="C357" s="33" t="s">
        <v>7</v>
      </c>
      <c r="D357" s="33" t="s">
        <v>15</v>
      </c>
      <c r="E357" s="33" t="s">
        <v>112</v>
      </c>
      <c r="F357" s="1">
        <v>68555</v>
      </c>
      <c r="G357" s="1" t="s">
        <v>87</v>
      </c>
      <c r="H357" s="1" t="s">
        <v>34</v>
      </c>
      <c r="I357" s="6">
        <f>NETWORKDAYS(B357, A357)</f>
        <v>1</v>
      </c>
      <c r="J357" s="1">
        <v>67240</v>
      </c>
      <c r="K357" s="1">
        <v>11266</v>
      </c>
      <c r="L357" s="1" t="s">
        <v>483</v>
      </c>
      <c r="M357" s="33">
        <v>45926</v>
      </c>
      <c r="N357" s="34">
        <v>866</v>
      </c>
      <c r="O357" s="1" t="s">
        <v>121</v>
      </c>
      <c r="P357" s="1">
        <v>28</v>
      </c>
      <c r="Q357" s="1" t="s">
        <v>115</v>
      </c>
      <c r="R357" s="1">
        <f>DATEDIF(Tabela1[[#This Row],[Atendimento]],Tabela1[[#This Row],[Previsao de Entrega]],"D")</f>
        <v>9</v>
      </c>
      <c r="S357" s="34">
        <v>0</v>
      </c>
      <c r="T357" s="34">
        <v>0</v>
      </c>
    </row>
    <row r="358" spans="1:20" x14ac:dyDescent="0.35">
      <c r="A358" s="33">
        <v>45916</v>
      </c>
      <c r="B358" s="33">
        <v>45916</v>
      </c>
      <c r="C358" s="33" t="s">
        <v>7</v>
      </c>
      <c r="D358" s="33" t="s">
        <v>15</v>
      </c>
      <c r="E358" s="33" t="s">
        <v>123</v>
      </c>
      <c r="F358" s="1">
        <v>68530</v>
      </c>
      <c r="G358" s="1" t="s">
        <v>229</v>
      </c>
      <c r="H358" s="1" t="s">
        <v>281</v>
      </c>
      <c r="I358" s="6">
        <f>NETWORKDAYS(B358, A358)</f>
        <v>1</v>
      </c>
      <c r="J358" s="1">
        <v>67195</v>
      </c>
      <c r="K358" s="1">
        <v>11622</v>
      </c>
      <c r="L358" s="1" t="s">
        <v>446</v>
      </c>
      <c r="M358" s="33">
        <v>45926</v>
      </c>
      <c r="N358" s="34">
        <v>4091.4</v>
      </c>
      <c r="O358" s="1" t="s">
        <v>121</v>
      </c>
      <c r="P358" s="1">
        <v>28</v>
      </c>
      <c r="Q358" s="1" t="s">
        <v>24</v>
      </c>
      <c r="R358" s="1">
        <f>DATEDIF(Tabela1[[#This Row],[Atendimento]],Tabela1[[#This Row],[Previsao de Entrega]],"D")</f>
        <v>10</v>
      </c>
      <c r="S358" s="34">
        <v>0</v>
      </c>
      <c r="T358" s="34">
        <v>0</v>
      </c>
    </row>
    <row r="359" spans="1:20" x14ac:dyDescent="0.35">
      <c r="A359" s="33">
        <v>45918</v>
      </c>
      <c r="B359" s="33">
        <v>45918</v>
      </c>
      <c r="C359" s="33" t="s">
        <v>7</v>
      </c>
      <c r="D359" s="33" t="s">
        <v>15</v>
      </c>
      <c r="E359" s="33" t="s">
        <v>112</v>
      </c>
      <c r="F359" s="1">
        <v>68558</v>
      </c>
      <c r="G359" s="1" t="s">
        <v>33</v>
      </c>
      <c r="H359" s="1" t="s">
        <v>34</v>
      </c>
      <c r="I359" s="6">
        <f>NETWORKDAYS(B359, A359)</f>
        <v>1</v>
      </c>
      <c r="J359" s="1">
        <v>67245</v>
      </c>
      <c r="K359" s="1">
        <v>74</v>
      </c>
      <c r="L359" s="1" t="s">
        <v>96</v>
      </c>
      <c r="M359" s="33">
        <v>45926</v>
      </c>
      <c r="N359" s="34">
        <v>842.06</v>
      </c>
      <c r="O359" s="1" t="s">
        <v>121</v>
      </c>
      <c r="P359" s="1">
        <v>28</v>
      </c>
      <c r="Q359" s="1" t="s">
        <v>24</v>
      </c>
      <c r="R359" s="1">
        <f>DATEDIF(Tabela1[[#This Row],[Atendimento]],Tabela1[[#This Row],[Previsao de Entrega]],"D")</f>
        <v>8</v>
      </c>
      <c r="S359" s="34">
        <v>0</v>
      </c>
      <c r="T359" s="34">
        <v>0</v>
      </c>
    </row>
    <row r="360" spans="1:20" x14ac:dyDescent="0.35">
      <c r="A360" s="47">
        <v>45924</v>
      </c>
      <c r="B360" s="47">
        <v>45923</v>
      </c>
      <c r="C360" s="47" t="s">
        <v>7</v>
      </c>
      <c r="D360" s="47" t="s">
        <v>15</v>
      </c>
      <c r="E360" s="47" t="s">
        <v>112</v>
      </c>
      <c r="F360" s="48">
        <v>68565</v>
      </c>
      <c r="G360" s="48" t="s">
        <v>33</v>
      </c>
      <c r="H360" s="48" t="s">
        <v>34</v>
      </c>
      <c r="I360" s="49">
        <f>NETWORKDAYS(B360, A360)</f>
        <v>2</v>
      </c>
      <c r="J360" s="48">
        <v>67329</v>
      </c>
      <c r="K360" s="50">
        <v>11790</v>
      </c>
      <c r="L360" s="48" t="s">
        <v>398</v>
      </c>
      <c r="M360" s="47">
        <v>45926</v>
      </c>
      <c r="N360" s="34">
        <v>737.5</v>
      </c>
      <c r="O360" s="48" t="s">
        <v>121</v>
      </c>
      <c r="P360" s="48">
        <v>15</v>
      </c>
      <c r="Q360" s="48" t="s">
        <v>486</v>
      </c>
      <c r="R360" s="50">
        <f>DATEDIF(Tabela1[[#This Row],[Atendimento]],Tabela1[[#This Row],[Previsao de Entrega]],"D")</f>
        <v>2</v>
      </c>
      <c r="S360" s="34">
        <v>0</v>
      </c>
      <c r="T360" s="34">
        <v>0</v>
      </c>
    </row>
    <row r="361" spans="1:20" x14ac:dyDescent="0.35">
      <c r="A361" s="47">
        <v>45924</v>
      </c>
      <c r="B361" s="47">
        <v>45924</v>
      </c>
      <c r="C361" s="47" t="s">
        <v>7</v>
      </c>
      <c r="D361" s="47" t="s">
        <v>5</v>
      </c>
      <c r="E361" s="47" t="s">
        <v>141</v>
      </c>
      <c r="F361" s="48" t="s">
        <v>3</v>
      </c>
      <c r="G361" s="48" t="s">
        <v>3</v>
      </c>
      <c r="H361" s="48" t="s">
        <v>97</v>
      </c>
      <c r="I361" s="49">
        <f>NETWORKDAYS(B361, A361)</f>
        <v>1</v>
      </c>
      <c r="J361" s="48">
        <v>67340</v>
      </c>
      <c r="K361" s="1">
        <v>405</v>
      </c>
      <c r="L361" s="1" t="s">
        <v>201</v>
      </c>
      <c r="M361" s="47">
        <v>45926</v>
      </c>
      <c r="N361" s="34">
        <v>2049.65</v>
      </c>
      <c r="O361" s="48" t="s">
        <v>121</v>
      </c>
      <c r="P361" s="48">
        <v>28</v>
      </c>
      <c r="Q361" s="48" t="s">
        <v>486</v>
      </c>
      <c r="R361" s="50">
        <f>DATEDIF(Tabela1[[#This Row],[Atendimento]],Tabela1[[#This Row],[Previsao de Entrega]],"D")</f>
        <v>2</v>
      </c>
      <c r="S361" s="34">
        <v>0</v>
      </c>
      <c r="T361" s="34">
        <v>0</v>
      </c>
    </row>
    <row r="362" spans="1:20" x14ac:dyDescent="0.35">
      <c r="A362" s="33">
        <v>45896</v>
      </c>
      <c r="B362" s="33">
        <v>45866</v>
      </c>
      <c r="C362" s="33" t="s">
        <v>7</v>
      </c>
      <c r="D362" s="33" t="s">
        <v>15</v>
      </c>
      <c r="E362" s="33" t="s">
        <v>112</v>
      </c>
      <c r="F362" s="1">
        <v>68484</v>
      </c>
      <c r="G362" s="1" t="s">
        <v>124</v>
      </c>
      <c r="H362" s="1" t="s">
        <v>125</v>
      </c>
      <c r="I362" s="6">
        <f>NETWORKDAYS(B362, A362)</f>
        <v>23</v>
      </c>
      <c r="J362" s="1">
        <v>66912</v>
      </c>
      <c r="K362" s="1">
        <v>10644</v>
      </c>
      <c r="L362" s="1" t="s">
        <v>293</v>
      </c>
      <c r="M362" s="33">
        <v>45927</v>
      </c>
      <c r="N362" s="34">
        <v>60757.599999999999</v>
      </c>
      <c r="O362" s="1" t="s">
        <v>121</v>
      </c>
      <c r="P362" s="1">
        <v>40</v>
      </c>
      <c r="Q362" s="1" t="s">
        <v>24</v>
      </c>
      <c r="R362" s="1">
        <f>DATEDIF(Tabela1[[#This Row],[Atendimento]],Tabela1[[#This Row],[Previsao de Entrega]],"D")</f>
        <v>31</v>
      </c>
      <c r="S362" s="34">
        <v>38888</v>
      </c>
      <c r="T362" s="34">
        <v>0</v>
      </c>
    </row>
    <row r="363" spans="1:20" x14ac:dyDescent="0.35">
      <c r="A363" s="33">
        <v>45918</v>
      </c>
      <c r="B363" s="33">
        <v>45918</v>
      </c>
      <c r="C363" s="33" t="s">
        <v>7</v>
      </c>
      <c r="D363" s="33" t="s">
        <v>15</v>
      </c>
      <c r="E363" s="33" t="s">
        <v>112</v>
      </c>
      <c r="F363" s="1">
        <v>68556</v>
      </c>
      <c r="G363" s="1" t="s">
        <v>33</v>
      </c>
      <c r="H363" s="1" t="s">
        <v>34</v>
      </c>
      <c r="I363" s="6">
        <f>NETWORKDAYS(B363, A363)</f>
        <v>1</v>
      </c>
      <c r="J363" s="1">
        <v>67241</v>
      </c>
      <c r="K363" s="1">
        <v>10627</v>
      </c>
      <c r="L363" s="1" t="s">
        <v>360</v>
      </c>
      <c r="M363" s="33">
        <v>45929</v>
      </c>
      <c r="N363" s="34">
        <v>2942.63</v>
      </c>
      <c r="O363" s="1" t="s">
        <v>121</v>
      </c>
      <c r="P363" s="1">
        <v>28</v>
      </c>
      <c r="Q363" s="1" t="s">
        <v>24</v>
      </c>
      <c r="R363" s="1">
        <f>DATEDIF(Tabela1[[#This Row],[Atendimento]],Tabela1[[#This Row],[Previsao de Entrega]],"D")</f>
        <v>11</v>
      </c>
      <c r="S363" s="34">
        <v>0</v>
      </c>
      <c r="T363" s="34">
        <v>0</v>
      </c>
    </row>
    <row r="364" spans="1:20" x14ac:dyDescent="0.35">
      <c r="A364" s="33">
        <v>45848</v>
      </c>
      <c r="B364" s="33">
        <v>45848</v>
      </c>
      <c r="C364" s="33" t="s">
        <v>7</v>
      </c>
      <c r="D364" s="33" t="s">
        <v>5</v>
      </c>
      <c r="E364" s="33" t="s">
        <v>112</v>
      </c>
      <c r="F364" s="1">
        <v>68457</v>
      </c>
      <c r="G364" s="1" t="s">
        <v>33</v>
      </c>
      <c r="H364" s="1" t="s">
        <v>34</v>
      </c>
      <c r="I364" s="6">
        <f>NETWORKDAYS(B364, A364)</f>
        <v>1</v>
      </c>
      <c r="J364" s="1">
        <v>66126</v>
      </c>
      <c r="K364" s="1">
        <v>2931</v>
      </c>
      <c r="L364" s="1" t="s">
        <v>364</v>
      </c>
      <c r="M364" s="33">
        <v>45930</v>
      </c>
      <c r="N364" s="34">
        <v>3500</v>
      </c>
      <c r="O364" s="1" t="s">
        <v>121</v>
      </c>
      <c r="P364" s="1">
        <v>30</v>
      </c>
      <c r="Q364" s="1" t="s">
        <v>24</v>
      </c>
      <c r="R364" s="1">
        <f>DATEDIF(Tabela1[[#This Row],[Atendimento]],Tabela1[[#This Row],[Previsao de Entrega]],"D")</f>
        <v>82</v>
      </c>
      <c r="S364" s="34">
        <v>320</v>
      </c>
      <c r="T364" s="34">
        <v>0</v>
      </c>
    </row>
    <row r="365" spans="1:20" x14ac:dyDescent="0.35">
      <c r="A365" s="33">
        <v>45901</v>
      </c>
      <c r="B365" s="33">
        <v>45895</v>
      </c>
      <c r="C365" s="33" t="s">
        <v>7</v>
      </c>
      <c r="D365" s="33" t="s">
        <v>5</v>
      </c>
      <c r="E365" s="33" t="s">
        <v>112</v>
      </c>
      <c r="F365" s="1">
        <v>68521</v>
      </c>
      <c r="G365" s="1" t="s">
        <v>320</v>
      </c>
      <c r="H365" s="1" t="s">
        <v>90</v>
      </c>
      <c r="I365" s="6">
        <f>NETWORKDAYS(B365, A365)</f>
        <v>5</v>
      </c>
      <c r="J365" s="1">
        <v>66945</v>
      </c>
      <c r="K365" s="1">
        <v>11590</v>
      </c>
      <c r="L365" s="1" t="s">
        <v>321</v>
      </c>
      <c r="M365" s="33">
        <v>45930</v>
      </c>
      <c r="N365" s="34">
        <v>8500</v>
      </c>
      <c r="O365" s="1" t="s">
        <v>121</v>
      </c>
      <c r="P365" s="1">
        <v>28</v>
      </c>
      <c r="Q365" s="1" t="s">
        <v>24</v>
      </c>
      <c r="R365" s="1">
        <f>DATEDIF(Tabela1[[#This Row],[Atendimento]],Tabela1[[#This Row],[Previsao de Entrega]],"D")</f>
        <v>29</v>
      </c>
      <c r="S365" s="34">
        <v>636.26</v>
      </c>
      <c r="T365" s="34">
        <v>0</v>
      </c>
    </row>
    <row r="366" spans="1:20" x14ac:dyDescent="0.35">
      <c r="A366" s="33">
        <v>45917</v>
      </c>
      <c r="B366" s="33">
        <v>45917</v>
      </c>
      <c r="C366" s="33" t="s">
        <v>7</v>
      </c>
      <c r="D366" s="33" t="s">
        <v>5</v>
      </c>
      <c r="E366" s="33" t="s">
        <v>112</v>
      </c>
      <c r="F366" s="1">
        <v>68554</v>
      </c>
      <c r="G366" s="1" t="s">
        <v>369</v>
      </c>
      <c r="H366" s="1" t="s">
        <v>370</v>
      </c>
      <c r="I366" s="6">
        <f>NETWORKDAYS(B366, A366)</f>
        <v>1</v>
      </c>
      <c r="J366" s="1">
        <v>67219</v>
      </c>
      <c r="K366" s="1" t="s">
        <v>36</v>
      </c>
      <c r="L366" s="1" t="s">
        <v>37</v>
      </c>
      <c r="M366" s="33">
        <v>45931</v>
      </c>
      <c r="N366" s="34">
        <v>1419</v>
      </c>
      <c r="O366" s="1" t="s">
        <v>121</v>
      </c>
      <c r="P366" s="1">
        <v>15</v>
      </c>
      <c r="Q366" s="1" t="s">
        <v>24</v>
      </c>
      <c r="R366" s="1">
        <f>DATEDIF(Tabela1[[#This Row],[Atendimento]],Tabela1[[#This Row],[Previsao de Entrega]],"D")</f>
        <v>14</v>
      </c>
      <c r="S366" s="34">
        <v>0</v>
      </c>
      <c r="T366" s="34">
        <v>0</v>
      </c>
    </row>
    <row r="367" spans="1:20" x14ac:dyDescent="0.35">
      <c r="A367" s="33">
        <v>45918</v>
      </c>
      <c r="B367" s="33">
        <v>45918</v>
      </c>
      <c r="C367" s="33" t="s">
        <v>7</v>
      </c>
      <c r="D367" s="33" t="s">
        <v>5</v>
      </c>
      <c r="E367" s="33" t="s">
        <v>112</v>
      </c>
      <c r="F367" s="1">
        <v>68557</v>
      </c>
      <c r="G367" s="1" t="s">
        <v>33</v>
      </c>
      <c r="H367" s="1" t="s">
        <v>34</v>
      </c>
      <c r="I367" s="6">
        <f>NETWORKDAYS(B367, A367)</f>
        <v>1</v>
      </c>
      <c r="J367" s="1">
        <v>67242</v>
      </c>
      <c r="K367" s="1">
        <v>175</v>
      </c>
      <c r="L367" s="1" t="s">
        <v>187</v>
      </c>
      <c r="M367" s="33">
        <v>45931</v>
      </c>
      <c r="N367" s="34">
        <v>780</v>
      </c>
      <c r="O367" s="1" t="s">
        <v>121</v>
      </c>
      <c r="P367" s="1">
        <v>7</v>
      </c>
      <c r="Q367" s="1" t="s">
        <v>24</v>
      </c>
      <c r="R367" s="1">
        <f>DATEDIF(Tabela1[[#This Row],[Atendimento]],Tabela1[[#This Row],[Previsao de Entrega]],"D")</f>
        <v>13</v>
      </c>
      <c r="S367" s="34">
        <v>0</v>
      </c>
      <c r="T367" s="34">
        <v>0</v>
      </c>
    </row>
    <row r="368" spans="1:20" x14ac:dyDescent="0.35">
      <c r="A368" s="33">
        <v>45917</v>
      </c>
      <c r="B368" s="33">
        <v>45916</v>
      </c>
      <c r="C368" s="33" t="s">
        <v>7</v>
      </c>
      <c r="D368" s="33" t="s">
        <v>15</v>
      </c>
      <c r="E368" s="33" t="s">
        <v>123</v>
      </c>
      <c r="F368" s="1">
        <v>68553</v>
      </c>
      <c r="G368" s="1" t="s">
        <v>89</v>
      </c>
      <c r="H368" s="1" t="s">
        <v>90</v>
      </c>
      <c r="I368" s="6">
        <f>NETWORKDAYS(B368, A368)</f>
        <v>2</v>
      </c>
      <c r="J368" s="1">
        <v>67233</v>
      </c>
      <c r="K368" s="1">
        <v>11532</v>
      </c>
      <c r="L368" s="1" t="s">
        <v>482</v>
      </c>
      <c r="M368" s="33">
        <v>45933</v>
      </c>
      <c r="N368" s="34">
        <v>192</v>
      </c>
      <c r="O368" s="1" t="s">
        <v>121</v>
      </c>
      <c r="P368" s="1">
        <v>35</v>
      </c>
      <c r="Q368" s="1" t="s">
        <v>24</v>
      </c>
      <c r="R368" s="1">
        <f>DATEDIF(Tabela1[[#This Row],[Atendimento]],Tabela1[[#This Row],[Previsao de Entrega]],"D")</f>
        <v>16</v>
      </c>
      <c r="S368" s="34">
        <v>0</v>
      </c>
      <c r="T368" s="34">
        <v>0</v>
      </c>
    </row>
    <row r="369" spans="1:20" x14ac:dyDescent="0.35">
      <c r="A369" s="47">
        <v>45924</v>
      </c>
      <c r="B369" s="47">
        <v>45924</v>
      </c>
      <c r="C369" s="47" t="s">
        <v>7</v>
      </c>
      <c r="D369" s="47" t="s">
        <v>5</v>
      </c>
      <c r="E369" s="47" t="s">
        <v>112</v>
      </c>
      <c r="F369" s="48">
        <v>68572</v>
      </c>
      <c r="G369" s="48" t="s">
        <v>369</v>
      </c>
      <c r="H369" s="48" t="s">
        <v>370</v>
      </c>
      <c r="I369" s="49">
        <f>NETWORKDAYS(B369, A369)</f>
        <v>1</v>
      </c>
      <c r="J369" s="48">
        <v>67331</v>
      </c>
      <c r="K369" s="1">
        <v>3061</v>
      </c>
      <c r="L369" s="1" t="s">
        <v>191</v>
      </c>
      <c r="M369" s="47">
        <v>45933</v>
      </c>
      <c r="N369" s="34">
        <v>450</v>
      </c>
      <c r="O369" s="48" t="s">
        <v>120</v>
      </c>
      <c r="P369" s="48">
        <v>15</v>
      </c>
      <c r="Q369" s="48" t="s">
        <v>24</v>
      </c>
      <c r="R369" s="50">
        <f>DATEDIF(Tabela1[[#This Row],[Atendimento]],Tabela1[[#This Row],[Previsao de Entrega]],"D")</f>
        <v>9</v>
      </c>
      <c r="S369" s="34">
        <v>0</v>
      </c>
      <c r="T369" s="34">
        <v>0</v>
      </c>
    </row>
    <row r="370" spans="1:20" hidden="1" x14ac:dyDescent="0.35">
      <c r="A370" s="33">
        <v>45916</v>
      </c>
      <c r="B370" s="33">
        <v>45916</v>
      </c>
      <c r="C370" s="33" t="s">
        <v>7</v>
      </c>
      <c r="D370" s="33" t="s">
        <v>5</v>
      </c>
      <c r="E370" s="33" t="s">
        <v>141</v>
      </c>
      <c r="F370" s="1" t="s">
        <v>3</v>
      </c>
      <c r="G370" s="1" t="s">
        <v>339</v>
      </c>
      <c r="H370" s="1" t="s">
        <v>184</v>
      </c>
      <c r="I370" s="6">
        <f>NETWORKDAYS(B370, A370)</f>
        <v>1</v>
      </c>
      <c r="J370" s="1">
        <v>67208</v>
      </c>
      <c r="K370" s="1">
        <v>11121</v>
      </c>
      <c r="L370" s="1" t="s">
        <v>142</v>
      </c>
      <c r="M370" s="33">
        <v>45918</v>
      </c>
      <c r="N370" s="34">
        <v>1908</v>
      </c>
      <c r="O370" s="1" t="s">
        <v>121</v>
      </c>
      <c r="P370" s="1">
        <v>30</v>
      </c>
      <c r="Q370" s="1" t="s">
        <v>115</v>
      </c>
      <c r="R370" s="1">
        <f>DATEDIF(Tabela1[[#This Row],[Atendimento]],Tabela1[[#This Row],[Previsao de Entrega]],"D")</f>
        <v>2</v>
      </c>
      <c r="S370" s="34">
        <v>0</v>
      </c>
      <c r="T370" s="34">
        <v>0</v>
      </c>
    </row>
    <row r="371" spans="1:20" hidden="1" x14ac:dyDescent="0.35">
      <c r="A371" s="33">
        <v>45916</v>
      </c>
      <c r="B371" s="33">
        <v>45916</v>
      </c>
      <c r="C371" s="33" t="s">
        <v>7</v>
      </c>
      <c r="D371" s="33" t="s">
        <v>5</v>
      </c>
      <c r="E371" s="33" t="s">
        <v>141</v>
      </c>
      <c r="F371" s="1" t="s">
        <v>3</v>
      </c>
      <c r="G371" s="1" t="s">
        <v>339</v>
      </c>
      <c r="H371" s="1" t="s">
        <v>184</v>
      </c>
      <c r="I371" s="6">
        <f>NETWORKDAYS(B371, A371)</f>
        <v>1</v>
      </c>
      <c r="J371" s="1">
        <v>63750</v>
      </c>
      <c r="K371" s="1">
        <v>11121</v>
      </c>
      <c r="L371" s="1" t="s">
        <v>142</v>
      </c>
      <c r="M371" s="33">
        <v>45918</v>
      </c>
      <c r="N371" s="34">
        <v>21816.95</v>
      </c>
      <c r="O371" s="1" t="s">
        <v>121</v>
      </c>
      <c r="P371" s="1">
        <v>30</v>
      </c>
      <c r="Q371" s="1" t="s">
        <v>115</v>
      </c>
      <c r="R371" s="1">
        <f>DATEDIF(Tabela1[[#This Row],[Atendimento]],Tabela1[[#This Row],[Previsao de Entrega]],"D")</f>
        <v>2</v>
      </c>
      <c r="S371" s="34">
        <v>0</v>
      </c>
      <c r="T371" s="34">
        <v>0</v>
      </c>
    </row>
    <row r="372" spans="1:20" hidden="1" x14ac:dyDescent="0.35">
      <c r="A372" s="33">
        <v>45916</v>
      </c>
      <c r="B372" s="33">
        <v>45916</v>
      </c>
      <c r="C372" s="33" t="s">
        <v>7</v>
      </c>
      <c r="D372" s="33" t="s">
        <v>5</v>
      </c>
      <c r="E372" s="33" t="s">
        <v>141</v>
      </c>
      <c r="F372" s="1" t="s">
        <v>3</v>
      </c>
      <c r="G372" s="1" t="s">
        <v>3</v>
      </c>
      <c r="H372" s="1" t="s">
        <v>32</v>
      </c>
      <c r="I372" s="6">
        <f>NETWORKDAYS(B372, A372)</f>
        <v>1</v>
      </c>
      <c r="J372" s="1">
        <v>67209</v>
      </c>
      <c r="K372" s="1">
        <v>11127</v>
      </c>
      <c r="L372" s="1" t="s">
        <v>220</v>
      </c>
      <c r="M372" s="33">
        <v>45918</v>
      </c>
      <c r="N372" s="34">
        <v>547.91999999999996</v>
      </c>
      <c r="O372" s="1" t="s">
        <v>121</v>
      </c>
      <c r="P372" s="1">
        <v>35</v>
      </c>
      <c r="Q372" s="1" t="s">
        <v>115</v>
      </c>
      <c r="R372" s="1">
        <f>DATEDIF(Tabela1[[#This Row],[Atendimento]],Tabela1[[#This Row],[Previsao de Entrega]],"D")</f>
        <v>2</v>
      </c>
      <c r="S372" s="34">
        <v>0</v>
      </c>
      <c r="T372" s="34">
        <v>0</v>
      </c>
    </row>
    <row r="373" spans="1:20" hidden="1" x14ac:dyDescent="0.35">
      <c r="A373" s="33">
        <v>45916</v>
      </c>
      <c r="B373" s="33">
        <v>45916</v>
      </c>
      <c r="C373" s="33" t="s">
        <v>7</v>
      </c>
      <c r="D373" s="33" t="s">
        <v>5</v>
      </c>
      <c r="E373" s="33" t="s">
        <v>141</v>
      </c>
      <c r="F373" s="1" t="s">
        <v>3</v>
      </c>
      <c r="G373" s="1" t="s">
        <v>128</v>
      </c>
      <c r="H373" s="1" t="s">
        <v>129</v>
      </c>
      <c r="I373" s="6">
        <f>NETWORKDAYS(B373, A373)</f>
        <v>1</v>
      </c>
      <c r="J373" s="1">
        <v>67210</v>
      </c>
      <c r="K373" s="39">
        <v>766</v>
      </c>
      <c r="L373" s="1" t="s">
        <v>140</v>
      </c>
      <c r="M373" s="33">
        <v>45918</v>
      </c>
      <c r="N373" s="34">
        <v>9875.76</v>
      </c>
      <c r="O373" s="1" t="s">
        <v>121</v>
      </c>
      <c r="P373" s="1">
        <v>30</v>
      </c>
      <c r="Q373" s="1" t="s">
        <v>115</v>
      </c>
      <c r="R373" s="1">
        <f>DATEDIF(Tabela1[[#This Row],[Atendimento]],Tabela1[[#This Row],[Previsao de Entrega]],"D")</f>
        <v>2</v>
      </c>
      <c r="S373" s="34">
        <v>0</v>
      </c>
      <c r="T373" s="34">
        <v>0</v>
      </c>
    </row>
    <row r="374" spans="1:20" x14ac:dyDescent="0.35">
      <c r="A374" s="33">
        <v>45910</v>
      </c>
      <c r="B374" s="33">
        <v>45910</v>
      </c>
      <c r="C374" s="33" t="s">
        <v>7</v>
      </c>
      <c r="D374" s="33" t="s">
        <v>5</v>
      </c>
      <c r="E374" s="33" t="s">
        <v>112</v>
      </c>
      <c r="F374" s="1">
        <v>68536</v>
      </c>
      <c r="G374" s="1" t="s">
        <v>369</v>
      </c>
      <c r="H374" s="1" t="s">
        <v>370</v>
      </c>
      <c r="I374" s="6">
        <f>NETWORKDAYS(B374, A374)</f>
        <v>1</v>
      </c>
      <c r="J374" s="1">
        <v>67084</v>
      </c>
      <c r="K374" s="1">
        <v>2954</v>
      </c>
      <c r="L374" s="1" t="s">
        <v>291</v>
      </c>
      <c r="M374" s="33">
        <v>45935</v>
      </c>
      <c r="N374" s="34">
        <v>621</v>
      </c>
      <c r="O374" s="1" t="s">
        <v>121</v>
      </c>
      <c r="P374" s="1">
        <v>30</v>
      </c>
      <c r="Q374" s="1" t="s">
        <v>24</v>
      </c>
      <c r="R374" s="1">
        <f>DATEDIF(Tabela1[[#This Row],[Atendimento]],Tabela1[[#This Row],[Previsao de Entrega]],"D")</f>
        <v>25</v>
      </c>
      <c r="S374" s="34">
        <v>0</v>
      </c>
      <c r="T374" s="34">
        <v>0</v>
      </c>
    </row>
    <row r="375" spans="1:20" hidden="1" x14ac:dyDescent="0.35">
      <c r="A375" s="33">
        <v>45916</v>
      </c>
      <c r="B375" s="33">
        <v>45916</v>
      </c>
      <c r="C375" s="33" t="s">
        <v>7</v>
      </c>
      <c r="D375" s="33" t="s">
        <v>5</v>
      </c>
      <c r="E375" s="33" t="s">
        <v>141</v>
      </c>
      <c r="F375" s="1" t="s">
        <v>3</v>
      </c>
      <c r="G375" s="1" t="s">
        <v>3</v>
      </c>
      <c r="H375" s="1" t="s">
        <v>32</v>
      </c>
      <c r="I375" s="6">
        <f>NETWORKDAYS(B375, A375)</f>
        <v>1</v>
      </c>
      <c r="J375" s="1">
        <v>67212</v>
      </c>
      <c r="K375" s="1">
        <v>10581</v>
      </c>
      <c r="L375" s="1" t="s">
        <v>4</v>
      </c>
      <c r="M375" s="33">
        <v>45916</v>
      </c>
      <c r="N375" s="34">
        <v>30340.42</v>
      </c>
      <c r="O375" s="1" t="s">
        <v>121</v>
      </c>
      <c r="P375" s="1">
        <v>14</v>
      </c>
      <c r="Q375" s="1" t="s">
        <v>115</v>
      </c>
      <c r="R375" s="1">
        <f>DATEDIF(Tabela1[[#This Row],[Atendimento]],Tabela1[[#This Row],[Previsao de Entrega]],"D")</f>
        <v>0</v>
      </c>
      <c r="S375" s="34">
        <v>0</v>
      </c>
      <c r="T375" s="34">
        <v>0</v>
      </c>
    </row>
    <row r="376" spans="1:20" hidden="1" x14ac:dyDescent="0.35">
      <c r="A376" s="33">
        <v>45916</v>
      </c>
      <c r="B376" s="33">
        <v>45916</v>
      </c>
      <c r="C376" s="33" t="s">
        <v>7</v>
      </c>
      <c r="D376" s="33" t="s">
        <v>5</v>
      </c>
      <c r="E376" s="33" t="s">
        <v>141</v>
      </c>
      <c r="F376" s="1" t="s">
        <v>3</v>
      </c>
      <c r="G376" s="1" t="s">
        <v>3</v>
      </c>
      <c r="H376" s="1" t="s">
        <v>32</v>
      </c>
      <c r="I376" s="6">
        <f>NETWORKDAYS(B376, A376)</f>
        <v>1</v>
      </c>
      <c r="J376" s="1">
        <v>67213</v>
      </c>
      <c r="K376" s="1">
        <v>10581</v>
      </c>
      <c r="L376" s="1" t="s">
        <v>4</v>
      </c>
      <c r="M376" s="33">
        <v>45916</v>
      </c>
      <c r="N376" s="34">
        <v>18695.150000000001</v>
      </c>
      <c r="O376" s="1" t="s">
        <v>121</v>
      </c>
      <c r="P376" s="1">
        <v>14</v>
      </c>
      <c r="Q376" s="1" t="s">
        <v>115</v>
      </c>
      <c r="R376" s="1">
        <f>DATEDIF(Tabela1[[#This Row],[Atendimento]],Tabela1[[#This Row],[Previsao de Entrega]],"D")</f>
        <v>0</v>
      </c>
      <c r="S376" s="34">
        <v>0</v>
      </c>
      <c r="T376" s="34">
        <v>0</v>
      </c>
    </row>
    <row r="377" spans="1:20" x14ac:dyDescent="0.35">
      <c r="A377" s="33">
        <v>45911</v>
      </c>
      <c r="B377" s="33">
        <v>45910</v>
      </c>
      <c r="C377" s="33" t="s">
        <v>7</v>
      </c>
      <c r="D377" s="33" t="s">
        <v>5</v>
      </c>
      <c r="E377" s="33" t="s">
        <v>112</v>
      </c>
      <c r="F377" s="1">
        <v>68539</v>
      </c>
      <c r="G377" s="1" t="s">
        <v>33</v>
      </c>
      <c r="H377" s="1" t="s">
        <v>34</v>
      </c>
      <c r="I377" s="6">
        <f>NETWORKDAYS(B377, A377)</f>
        <v>2</v>
      </c>
      <c r="J377" s="1">
        <v>67103</v>
      </c>
      <c r="K377" s="1">
        <v>10315</v>
      </c>
      <c r="L377" s="1" t="s">
        <v>463</v>
      </c>
      <c r="M377" s="33">
        <v>45935</v>
      </c>
      <c r="N377" s="34">
        <v>364</v>
      </c>
      <c r="O377" s="1" t="s">
        <v>121</v>
      </c>
      <c r="P377" s="1">
        <v>7</v>
      </c>
      <c r="Q377" s="1" t="s">
        <v>24</v>
      </c>
      <c r="R377" s="1">
        <f>DATEDIF(Tabela1[[#This Row],[Atendimento]],Tabela1[[#This Row],[Previsao de Entrega]],"D")</f>
        <v>24</v>
      </c>
      <c r="S377" s="34">
        <v>0</v>
      </c>
      <c r="T377" s="34">
        <v>0</v>
      </c>
    </row>
    <row r="378" spans="1:20" x14ac:dyDescent="0.35">
      <c r="A378" s="33">
        <v>45917</v>
      </c>
      <c r="B378" s="33">
        <v>45917</v>
      </c>
      <c r="C378" s="33" t="s">
        <v>7</v>
      </c>
      <c r="D378" s="33" t="s">
        <v>15</v>
      </c>
      <c r="E378" s="33" t="s">
        <v>123</v>
      </c>
      <c r="F378" s="1" t="s">
        <v>3</v>
      </c>
      <c r="G378" s="1" t="s">
        <v>124</v>
      </c>
      <c r="H378" s="1" t="s">
        <v>125</v>
      </c>
      <c r="I378" s="6">
        <f>NETWORKDAYS(B378, A378)</f>
        <v>1</v>
      </c>
      <c r="J378" s="1">
        <v>67228</v>
      </c>
      <c r="K378" s="1">
        <v>3034</v>
      </c>
      <c r="L378" s="1" t="s">
        <v>348</v>
      </c>
      <c r="M378" s="33">
        <v>45935</v>
      </c>
      <c r="N378" s="34">
        <v>1256.7</v>
      </c>
      <c r="O378" s="1" t="s">
        <v>121</v>
      </c>
      <c r="P378" s="1">
        <v>90</v>
      </c>
      <c r="Q378" s="1" t="s">
        <v>24</v>
      </c>
      <c r="R378" s="1">
        <f>DATEDIF(Tabela1[[#This Row],[Atendimento]],Tabela1[[#This Row],[Previsao de Entrega]],"D")</f>
        <v>18</v>
      </c>
      <c r="S378" s="34">
        <v>0</v>
      </c>
      <c r="T378" s="34">
        <v>0</v>
      </c>
    </row>
    <row r="379" spans="1:20" x14ac:dyDescent="0.35">
      <c r="A379" s="33">
        <v>45916</v>
      </c>
      <c r="B379" s="33">
        <v>45916</v>
      </c>
      <c r="C379" s="33" t="s">
        <v>7</v>
      </c>
      <c r="D379" s="33" t="s">
        <v>5</v>
      </c>
      <c r="E379" s="33" t="s">
        <v>123</v>
      </c>
      <c r="F379" s="1">
        <v>68551</v>
      </c>
      <c r="G379" s="1" t="s">
        <v>89</v>
      </c>
      <c r="H379" s="1" t="s">
        <v>90</v>
      </c>
      <c r="I379" s="6">
        <f>NETWORKDAYS(B379, A379)</f>
        <v>1</v>
      </c>
      <c r="J379" s="1">
        <v>67198</v>
      </c>
      <c r="K379" s="1">
        <v>3007</v>
      </c>
      <c r="L379" s="1" t="s">
        <v>475</v>
      </c>
      <c r="M379" s="33">
        <v>45937</v>
      </c>
      <c r="N379" s="34">
        <v>1640</v>
      </c>
      <c r="O379" s="1" t="s">
        <v>121</v>
      </c>
      <c r="P379" s="1">
        <v>28</v>
      </c>
      <c r="Q379" s="1" t="s">
        <v>24</v>
      </c>
      <c r="R379" s="1">
        <f>DATEDIF(Tabela1[[#This Row],[Atendimento]],Tabela1[[#This Row],[Previsao de Entrega]],"D")</f>
        <v>21</v>
      </c>
      <c r="S379" s="34">
        <v>0</v>
      </c>
      <c r="T379" s="34">
        <v>0</v>
      </c>
    </row>
    <row r="380" spans="1:20" x14ac:dyDescent="0.35">
      <c r="A380" s="33">
        <v>45904</v>
      </c>
      <c r="B380" s="33">
        <v>45898</v>
      </c>
      <c r="C380" s="33" t="s">
        <v>7</v>
      </c>
      <c r="D380" s="33" t="s">
        <v>15</v>
      </c>
      <c r="E380" s="33" t="s">
        <v>123</v>
      </c>
      <c r="F380" s="1">
        <v>68524</v>
      </c>
      <c r="G380" s="1" t="s">
        <v>89</v>
      </c>
      <c r="H380" s="1" t="s">
        <v>90</v>
      </c>
      <c r="I380" s="6">
        <f>NETWORKDAYS(B380, A380)</f>
        <v>5</v>
      </c>
      <c r="J380" s="1">
        <v>67027</v>
      </c>
      <c r="K380" s="1">
        <v>1450</v>
      </c>
      <c r="L380" s="1" t="s">
        <v>228</v>
      </c>
      <c r="M380" s="33">
        <v>45940</v>
      </c>
      <c r="N380" s="34">
        <v>180</v>
      </c>
      <c r="O380" s="1" t="s">
        <v>121</v>
      </c>
      <c r="P380" s="1">
        <v>120</v>
      </c>
      <c r="Q380" s="1" t="s">
        <v>24</v>
      </c>
      <c r="R380" s="1">
        <f>DATEDIF(Tabela1[[#This Row],[Atendimento]],Tabela1[[#This Row],[Previsao de Entrega]],"D")</f>
        <v>36</v>
      </c>
      <c r="S380" s="34">
        <v>0</v>
      </c>
      <c r="T380" s="34">
        <v>0</v>
      </c>
    </row>
    <row r="381" spans="1:20" hidden="1" x14ac:dyDescent="0.35">
      <c r="A381" s="33">
        <v>45917</v>
      </c>
      <c r="B381" s="33">
        <v>45917</v>
      </c>
      <c r="C381" s="33" t="s">
        <v>7</v>
      </c>
      <c r="D381" s="33" t="s">
        <v>15</v>
      </c>
      <c r="E381" s="33" t="s">
        <v>112</v>
      </c>
      <c r="F381" s="1" t="s">
        <v>3</v>
      </c>
      <c r="G381" s="1" t="s">
        <v>124</v>
      </c>
      <c r="H381" s="1" t="s">
        <v>125</v>
      </c>
      <c r="I381" s="6">
        <f>NETWORKDAYS(B381, A381)</f>
        <v>1</v>
      </c>
      <c r="J381" s="1">
        <v>67231</v>
      </c>
      <c r="K381" s="1">
        <v>11836</v>
      </c>
      <c r="L381" s="1" t="s">
        <v>481</v>
      </c>
      <c r="M381" s="33">
        <v>45918</v>
      </c>
      <c r="N381" s="34">
        <v>31.98</v>
      </c>
      <c r="O381" s="1" t="s">
        <v>122</v>
      </c>
      <c r="P381" s="1">
        <v>30</v>
      </c>
      <c r="Q381" s="1" t="s">
        <v>115</v>
      </c>
      <c r="R381" s="1">
        <f>DATEDIF(Tabela1[[#This Row],[Atendimento]],Tabela1[[#This Row],[Previsao de Entrega]],"D")</f>
        <v>1</v>
      </c>
      <c r="S381" s="34">
        <v>0</v>
      </c>
      <c r="T381" s="34">
        <v>0</v>
      </c>
    </row>
    <row r="382" spans="1:20" x14ac:dyDescent="0.35">
      <c r="A382" s="33">
        <v>45919</v>
      </c>
      <c r="B382" s="33">
        <v>45919</v>
      </c>
      <c r="C382" s="33" t="s">
        <v>7</v>
      </c>
      <c r="D382" s="33" t="s">
        <v>5</v>
      </c>
      <c r="E382" s="33" t="s">
        <v>112</v>
      </c>
      <c r="F382" s="1">
        <v>68326</v>
      </c>
      <c r="G382" s="1" t="s">
        <v>369</v>
      </c>
      <c r="H382" s="1" t="s">
        <v>370</v>
      </c>
      <c r="I382" s="6">
        <f>NETWORKDAYS(B382, A382)</f>
        <v>1</v>
      </c>
      <c r="J382" s="1">
        <v>64826</v>
      </c>
      <c r="K382" s="1">
        <v>2805</v>
      </c>
      <c r="L382" s="1" t="s">
        <v>221</v>
      </c>
      <c r="M382" s="33">
        <v>45940</v>
      </c>
      <c r="N382" s="34">
        <v>3100</v>
      </c>
      <c r="O382" s="1" t="s">
        <v>121</v>
      </c>
      <c r="P382" s="1">
        <v>30</v>
      </c>
      <c r="Q382" s="1" t="s">
        <v>24</v>
      </c>
      <c r="R382" s="1">
        <f>DATEDIF(Tabela1[[#This Row],[Atendimento]],Tabela1[[#This Row],[Previsao de Entrega]],"D")</f>
        <v>21</v>
      </c>
      <c r="S382" s="34">
        <v>0</v>
      </c>
      <c r="T382" s="34">
        <v>0</v>
      </c>
    </row>
    <row r="383" spans="1:20" hidden="1" x14ac:dyDescent="0.35">
      <c r="A383" s="33">
        <v>45917</v>
      </c>
      <c r="B383" s="33">
        <v>45917</v>
      </c>
      <c r="C383" s="33" t="s">
        <v>7</v>
      </c>
      <c r="D383" s="33" t="s">
        <v>5</v>
      </c>
      <c r="E383" s="33" t="s">
        <v>141</v>
      </c>
      <c r="F383" s="1" t="s">
        <v>3</v>
      </c>
      <c r="G383" s="1" t="s">
        <v>128</v>
      </c>
      <c r="H383" s="1" t="s">
        <v>129</v>
      </c>
      <c r="I383" s="6">
        <f>NETWORKDAYS(B383, A383)</f>
        <v>1</v>
      </c>
      <c r="J383" s="1">
        <v>67234</v>
      </c>
      <c r="K383" s="1">
        <v>10990</v>
      </c>
      <c r="L383" s="1" t="s">
        <v>190</v>
      </c>
      <c r="M383" s="33">
        <v>45918</v>
      </c>
      <c r="N383" s="34">
        <v>10968.26</v>
      </c>
      <c r="O383" s="1" t="s">
        <v>120</v>
      </c>
      <c r="P383" s="1">
        <v>30</v>
      </c>
      <c r="Q383" s="1" t="s">
        <v>115</v>
      </c>
      <c r="R383" s="1">
        <f>DATEDIF(Tabela1[[#This Row],[Atendimento]],Tabela1[[#This Row],[Previsao de Entrega]],"D")</f>
        <v>1</v>
      </c>
      <c r="S383" s="34">
        <v>0</v>
      </c>
      <c r="T383" s="34">
        <v>0</v>
      </c>
    </row>
    <row r="384" spans="1:20" hidden="1" x14ac:dyDescent="0.35">
      <c r="A384" s="33">
        <v>45917</v>
      </c>
      <c r="B384" s="33">
        <v>45917</v>
      </c>
      <c r="C384" s="33" t="s">
        <v>7</v>
      </c>
      <c r="D384" s="33" t="s">
        <v>5</v>
      </c>
      <c r="E384" s="33" t="s">
        <v>141</v>
      </c>
      <c r="F384" s="1" t="s">
        <v>3</v>
      </c>
      <c r="G384" s="1" t="s">
        <v>128</v>
      </c>
      <c r="H384" s="1" t="s">
        <v>129</v>
      </c>
      <c r="I384" s="6">
        <f>NETWORKDAYS(B384, A384)</f>
        <v>1</v>
      </c>
      <c r="J384" s="1">
        <v>67235</v>
      </c>
      <c r="K384" s="1">
        <v>2967</v>
      </c>
      <c r="L384" s="1" t="s">
        <v>56</v>
      </c>
      <c r="M384" s="33">
        <v>45918</v>
      </c>
      <c r="N384" s="34">
        <v>2506.85</v>
      </c>
      <c r="O384" s="1" t="s">
        <v>121</v>
      </c>
      <c r="P384" s="1">
        <v>28</v>
      </c>
      <c r="Q384" s="1" t="s">
        <v>115</v>
      </c>
      <c r="R384" s="1">
        <f>DATEDIF(Tabela1[[#This Row],[Atendimento]],Tabela1[[#This Row],[Previsao de Entrega]],"D")</f>
        <v>1</v>
      </c>
      <c r="S384" s="34">
        <v>0</v>
      </c>
      <c r="T384" s="34">
        <v>0</v>
      </c>
    </row>
    <row r="385" spans="1:20" x14ac:dyDescent="0.35">
      <c r="A385" s="33">
        <v>45911</v>
      </c>
      <c r="B385" s="33">
        <v>45905</v>
      </c>
      <c r="C385" s="33" t="s">
        <v>7</v>
      </c>
      <c r="D385" s="33" t="s">
        <v>15</v>
      </c>
      <c r="E385" s="33" t="s">
        <v>123</v>
      </c>
      <c r="F385" s="1">
        <v>68532</v>
      </c>
      <c r="G385" s="1" t="s">
        <v>89</v>
      </c>
      <c r="H385" s="1" t="s">
        <v>90</v>
      </c>
      <c r="I385" s="6">
        <f>NETWORKDAYS(B385, A385)</f>
        <v>5</v>
      </c>
      <c r="J385" s="1">
        <v>67110</v>
      </c>
      <c r="K385" s="1">
        <v>1415</v>
      </c>
      <c r="L385" s="1" t="s">
        <v>288</v>
      </c>
      <c r="M385" s="33">
        <v>45942</v>
      </c>
      <c r="N385" s="34">
        <v>1009.45</v>
      </c>
      <c r="O385" s="1" t="s">
        <v>121</v>
      </c>
      <c r="P385" s="1">
        <v>90</v>
      </c>
      <c r="Q385" s="1" t="s">
        <v>24</v>
      </c>
      <c r="R385" s="1">
        <f>DATEDIF(Tabela1[[#This Row],[Atendimento]],Tabela1[[#This Row],[Previsao de Entrega]],"D")</f>
        <v>31</v>
      </c>
      <c r="S385" s="34">
        <v>0</v>
      </c>
      <c r="T385" s="34">
        <v>0</v>
      </c>
    </row>
    <row r="386" spans="1:20" x14ac:dyDescent="0.35">
      <c r="A386" s="33">
        <v>45912</v>
      </c>
      <c r="B386" s="33">
        <v>45905</v>
      </c>
      <c r="C386" s="33" t="s">
        <v>7</v>
      </c>
      <c r="D386" s="33" t="s">
        <v>15</v>
      </c>
      <c r="E386" s="33" t="s">
        <v>123</v>
      </c>
      <c r="F386" s="1">
        <v>68535</v>
      </c>
      <c r="G386" s="1" t="s">
        <v>89</v>
      </c>
      <c r="H386" s="1" t="s">
        <v>90</v>
      </c>
      <c r="I386" s="6">
        <f>NETWORKDAYS(B386, A386)</f>
        <v>6</v>
      </c>
      <c r="J386" s="1">
        <v>67142</v>
      </c>
      <c r="K386" s="1">
        <v>1546</v>
      </c>
      <c r="L386" s="1" t="s">
        <v>289</v>
      </c>
      <c r="M386" s="33">
        <v>45942</v>
      </c>
      <c r="N386" s="34">
        <v>146.52000000000001</v>
      </c>
      <c r="O386" s="1" t="s">
        <v>121</v>
      </c>
      <c r="P386" s="1">
        <v>30</v>
      </c>
      <c r="Q386" s="1" t="s">
        <v>24</v>
      </c>
      <c r="R386" s="1">
        <f>DATEDIF(Tabela1[[#This Row],[Atendimento]],Tabela1[[#This Row],[Previsao de Entrega]],"D")</f>
        <v>30</v>
      </c>
      <c r="S386" s="34">
        <v>0</v>
      </c>
      <c r="T386" s="34">
        <v>0</v>
      </c>
    </row>
    <row r="387" spans="1:20" x14ac:dyDescent="0.35">
      <c r="A387" s="33">
        <v>45912</v>
      </c>
      <c r="B387" s="33">
        <v>45905</v>
      </c>
      <c r="C387" s="33" t="s">
        <v>7</v>
      </c>
      <c r="D387" s="33" t="s">
        <v>15</v>
      </c>
      <c r="E387" s="33" t="s">
        <v>123</v>
      </c>
      <c r="F387" s="1">
        <v>68534</v>
      </c>
      <c r="G387" s="1" t="s">
        <v>89</v>
      </c>
      <c r="H387" s="1" t="s">
        <v>90</v>
      </c>
      <c r="I387" s="6">
        <f>NETWORKDAYS(B387, A387)</f>
        <v>6</v>
      </c>
      <c r="J387" s="1">
        <v>67141</v>
      </c>
      <c r="K387" s="1">
        <v>3508</v>
      </c>
      <c r="L387" s="1" t="s">
        <v>340</v>
      </c>
      <c r="M387" s="33">
        <v>45945</v>
      </c>
      <c r="N387" s="34">
        <v>359.6</v>
      </c>
      <c r="O387" s="1" t="s">
        <v>121</v>
      </c>
      <c r="P387" s="1">
        <v>30</v>
      </c>
      <c r="Q387" s="1" t="s">
        <v>24</v>
      </c>
      <c r="R387" s="1">
        <f>DATEDIF(Tabela1[[#This Row],[Atendimento]],Tabela1[[#This Row],[Previsao de Entrega]],"D")</f>
        <v>33</v>
      </c>
      <c r="S387" s="34">
        <v>0</v>
      </c>
      <c r="T387" s="34">
        <v>0</v>
      </c>
    </row>
    <row r="388" spans="1:20" hidden="1" x14ac:dyDescent="0.35">
      <c r="A388" s="33">
        <v>45918</v>
      </c>
      <c r="B388" s="33">
        <v>45918</v>
      </c>
      <c r="C388" s="33" t="s">
        <v>7</v>
      </c>
      <c r="D388" s="33" t="s">
        <v>15</v>
      </c>
      <c r="E388" s="33" t="s">
        <v>112</v>
      </c>
      <c r="F388" s="1">
        <v>68543</v>
      </c>
      <c r="G388" s="1" t="s">
        <v>320</v>
      </c>
      <c r="H388" s="1" t="s">
        <v>90</v>
      </c>
      <c r="I388" s="6">
        <f>NETWORKDAYS(B388, A388)</f>
        <v>1</v>
      </c>
      <c r="J388" s="1">
        <v>67254</v>
      </c>
      <c r="K388" s="1">
        <v>11837</v>
      </c>
      <c r="L388" s="1" t="s">
        <v>484</v>
      </c>
      <c r="M388" s="33">
        <v>45919</v>
      </c>
      <c r="N388" s="34">
        <v>42.98</v>
      </c>
      <c r="O388" s="1" t="s">
        <v>122</v>
      </c>
      <c r="P388" s="1">
        <v>30</v>
      </c>
      <c r="Q388" s="1" t="s">
        <v>115</v>
      </c>
      <c r="R388" s="1">
        <f>DATEDIF(Tabela1[[#This Row],[Atendimento]],Tabela1[[#This Row],[Previsao de Entrega]],"D")</f>
        <v>1</v>
      </c>
      <c r="S388" s="34">
        <v>0</v>
      </c>
      <c r="T388" s="34">
        <v>0</v>
      </c>
    </row>
    <row r="389" spans="1:20" x14ac:dyDescent="0.35">
      <c r="A389" s="33">
        <v>45915</v>
      </c>
      <c r="B389" s="33">
        <v>45915</v>
      </c>
      <c r="C389" s="33" t="s">
        <v>7</v>
      </c>
      <c r="D389" s="33" t="s">
        <v>15</v>
      </c>
      <c r="E389" s="33" t="s">
        <v>123</v>
      </c>
      <c r="F389" s="1">
        <v>68546</v>
      </c>
      <c r="G389" s="1" t="s">
        <v>89</v>
      </c>
      <c r="H389" s="1" t="s">
        <v>90</v>
      </c>
      <c r="I389" s="6">
        <f>NETWORKDAYS(B389, A389)</f>
        <v>1</v>
      </c>
      <c r="J389" s="1">
        <v>67160</v>
      </c>
      <c r="K389" s="1">
        <v>1450</v>
      </c>
      <c r="L389" s="1" t="s">
        <v>228</v>
      </c>
      <c r="M389" s="33">
        <v>45945</v>
      </c>
      <c r="N389" s="34">
        <v>313.11</v>
      </c>
      <c r="O389" s="1" t="s">
        <v>121</v>
      </c>
      <c r="P389" s="1">
        <v>120</v>
      </c>
      <c r="Q389" s="1" t="s">
        <v>24</v>
      </c>
      <c r="R389" s="1">
        <f>DATEDIF(Tabela1[[#This Row],[Atendimento]],Tabela1[[#This Row],[Previsao de Entrega]],"D")</f>
        <v>30</v>
      </c>
      <c r="S389" s="34">
        <v>0</v>
      </c>
      <c r="T389" s="34">
        <v>0</v>
      </c>
    </row>
    <row r="390" spans="1:20" hidden="1" x14ac:dyDescent="0.35">
      <c r="A390" s="33">
        <v>45919</v>
      </c>
      <c r="B390" s="33">
        <v>45919</v>
      </c>
      <c r="C390" s="33" t="s">
        <v>7</v>
      </c>
      <c r="D390" s="33" t="s">
        <v>5</v>
      </c>
      <c r="E390" s="33" t="s">
        <v>141</v>
      </c>
      <c r="F390" s="1" t="s">
        <v>3</v>
      </c>
      <c r="G390" s="1" t="s">
        <v>3</v>
      </c>
      <c r="H390" s="1" t="s">
        <v>32</v>
      </c>
      <c r="I390" s="6">
        <f>NETWORKDAYS(B390, A390)</f>
        <v>1</v>
      </c>
      <c r="J390" s="1">
        <v>63853</v>
      </c>
      <c r="K390" s="1">
        <v>789</v>
      </c>
      <c r="L390" s="1" t="s">
        <v>204</v>
      </c>
      <c r="M390" s="33">
        <v>45919</v>
      </c>
      <c r="N390" s="34">
        <v>75436.87</v>
      </c>
      <c r="O390" s="1" t="s">
        <v>120</v>
      </c>
      <c r="P390" s="1">
        <v>28</v>
      </c>
      <c r="Q390" s="1" t="s">
        <v>115</v>
      </c>
      <c r="R390" s="1">
        <f>DATEDIF(Tabela1[[#This Row],[Atendimento]],Tabela1[[#This Row],[Previsao de Entrega]],"D")</f>
        <v>0</v>
      </c>
      <c r="S390" s="34">
        <v>0</v>
      </c>
      <c r="T390" s="34">
        <v>0</v>
      </c>
    </row>
    <row r="391" spans="1:20" hidden="1" x14ac:dyDescent="0.35">
      <c r="A391" s="33">
        <v>45919</v>
      </c>
      <c r="B391" s="33">
        <v>45919</v>
      </c>
      <c r="C391" s="33" t="s">
        <v>7</v>
      </c>
      <c r="D391" s="33" t="s">
        <v>5</v>
      </c>
      <c r="E391" s="33" t="s">
        <v>141</v>
      </c>
      <c r="F391" s="1" t="s">
        <v>3</v>
      </c>
      <c r="G391" s="1" t="s">
        <v>3</v>
      </c>
      <c r="H391" s="1" t="s">
        <v>32</v>
      </c>
      <c r="I391" s="6">
        <f>NETWORKDAYS(B391, A391)</f>
        <v>1</v>
      </c>
      <c r="J391" s="1">
        <v>63854</v>
      </c>
      <c r="K391" s="1">
        <v>789</v>
      </c>
      <c r="L391" s="1" t="s">
        <v>204</v>
      </c>
      <c r="M391" s="33">
        <v>45919</v>
      </c>
      <c r="N391" s="34">
        <v>1425</v>
      </c>
      <c r="O391" s="1" t="s">
        <v>120</v>
      </c>
      <c r="P391" s="1">
        <v>28</v>
      </c>
      <c r="Q391" s="1" t="s">
        <v>115</v>
      </c>
      <c r="R391" s="1">
        <f>DATEDIF(Tabela1[[#This Row],[Atendimento]],Tabela1[[#This Row],[Previsao de Entrega]],"D")</f>
        <v>0</v>
      </c>
      <c r="S391" s="34">
        <v>0</v>
      </c>
      <c r="T391" s="34">
        <v>0</v>
      </c>
    </row>
    <row r="392" spans="1:20" x14ac:dyDescent="0.35">
      <c r="A392" s="33">
        <v>45912</v>
      </c>
      <c r="B392" s="33">
        <v>45912</v>
      </c>
      <c r="C392" s="33" t="s">
        <v>7</v>
      </c>
      <c r="D392" s="33" t="s">
        <v>15</v>
      </c>
      <c r="E392" s="33" t="s">
        <v>112</v>
      </c>
      <c r="F392" s="1" t="s">
        <v>3</v>
      </c>
      <c r="G392" s="1" t="s">
        <v>369</v>
      </c>
      <c r="H392" s="1" t="s">
        <v>370</v>
      </c>
      <c r="I392" s="6">
        <f>NETWORKDAYS(B392, A392)</f>
        <v>1</v>
      </c>
      <c r="J392" s="1">
        <v>67127</v>
      </c>
      <c r="K392" s="1">
        <v>940</v>
      </c>
      <c r="L392" s="1" t="s">
        <v>469</v>
      </c>
      <c r="M392" s="33">
        <v>45946</v>
      </c>
      <c r="N392" s="34">
        <v>608</v>
      </c>
      <c r="O392" s="1" t="s">
        <v>121</v>
      </c>
      <c r="P392" s="1">
        <v>7</v>
      </c>
      <c r="Q392" s="1" t="s">
        <v>24</v>
      </c>
      <c r="R392" s="1">
        <f>DATEDIF(Tabela1[[#This Row],[Atendimento]],Tabela1[[#This Row],[Previsao de Entrega]],"D")</f>
        <v>34</v>
      </c>
      <c r="S392" s="34">
        <v>32</v>
      </c>
      <c r="T392" s="34">
        <v>0</v>
      </c>
    </row>
    <row r="393" spans="1:20" x14ac:dyDescent="0.35">
      <c r="A393" s="33">
        <v>45916</v>
      </c>
      <c r="B393" s="33">
        <v>45916</v>
      </c>
      <c r="C393" s="33" t="s">
        <v>7</v>
      </c>
      <c r="D393" s="33" t="s">
        <v>15</v>
      </c>
      <c r="E393" s="33" t="s">
        <v>123</v>
      </c>
      <c r="F393" s="1">
        <v>68549</v>
      </c>
      <c r="G393" s="1" t="s">
        <v>89</v>
      </c>
      <c r="H393" s="1" t="s">
        <v>90</v>
      </c>
      <c r="I393" s="6">
        <f>NETWORKDAYS(B393, A393)</f>
        <v>1</v>
      </c>
      <c r="J393" s="1">
        <v>67279</v>
      </c>
      <c r="K393" s="1">
        <v>3034</v>
      </c>
      <c r="L393" s="1" t="s">
        <v>348</v>
      </c>
      <c r="M393" s="33">
        <v>45946</v>
      </c>
      <c r="N393" s="34">
        <v>1169.3699999999999</v>
      </c>
      <c r="O393" s="1" t="s">
        <v>121</v>
      </c>
      <c r="P393" s="1">
        <v>90</v>
      </c>
      <c r="Q393" s="1" t="s">
        <v>24</v>
      </c>
      <c r="R393" s="1">
        <f>DATEDIF(Tabela1[[#This Row],[Atendimento]],Tabela1[[#This Row],[Previsao de Entrega]],"D")</f>
        <v>30</v>
      </c>
      <c r="S393" s="34">
        <v>0</v>
      </c>
      <c r="T393" s="34">
        <v>0</v>
      </c>
    </row>
    <row r="394" spans="1:20" x14ac:dyDescent="0.35">
      <c r="A394" s="33">
        <v>45916</v>
      </c>
      <c r="B394" s="33">
        <v>45915</v>
      </c>
      <c r="C394" s="33" t="s">
        <v>7</v>
      </c>
      <c r="D394" s="33" t="s">
        <v>15</v>
      </c>
      <c r="E394" s="33" t="s">
        <v>123</v>
      </c>
      <c r="F394" s="1">
        <v>68548</v>
      </c>
      <c r="G394" s="1" t="s">
        <v>124</v>
      </c>
      <c r="H394" s="1" t="s">
        <v>125</v>
      </c>
      <c r="I394" s="6">
        <f>NETWORKDAYS(B394, A394)</f>
        <v>2</v>
      </c>
      <c r="J394" s="1">
        <v>67203</v>
      </c>
      <c r="K394" s="1">
        <v>1277</v>
      </c>
      <c r="L394" s="1" t="s">
        <v>395</v>
      </c>
      <c r="M394" s="33">
        <v>45946</v>
      </c>
      <c r="N394" s="34">
        <v>182</v>
      </c>
      <c r="O394" s="1" t="s">
        <v>121</v>
      </c>
      <c r="P394" s="1">
        <v>35</v>
      </c>
      <c r="Q394" s="1" t="s">
        <v>24</v>
      </c>
      <c r="R394" s="1">
        <f>DATEDIF(Tabela1[[#This Row],[Atendimento]],Tabela1[[#This Row],[Previsao de Entrega]],"D")</f>
        <v>30</v>
      </c>
      <c r="S394" s="34">
        <v>0</v>
      </c>
      <c r="T394" s="34">
        <v>0</v>
      </c>
    </row>
    <row r="395" spans="1:20" hidden="1" x14ac:dyDescent="0.35">
      <c r="A395" s="33">
        <v>45922</v>
      </c>
      <c r="B395" s="33">
        <v>45922</v>
      </c>
      <c r="C395" s="33" t="s">
        <v>7</v>
      </c>
      <c r="D395" s="33" t="s">
        <v>5</v>
      </c>
      <c r="E395" s="33" t="s">
        <v>141</v>
      </c>
      <c r="F395" s="1" t="s">
        <v>3</v>
      </c>
      <c r="G395" s="1" t="s">
        <v>382</v>
      </c>
      <c r="H395" s="1" t="s">
        <v>137</v>
      </c>
      <c r="I395" s="6">
        <f>NETWORKDAYS(B395, A395)</f>
        <v>1</v>
      </c>
      <c r="J395" s="1">
        <v>67294</v>
      </c>
      <c r="K395" s="1">
        <v>953</v>
      </c>
      <c r="L395" s="1" t="s">
        <v>273</v>
      </c>
      <c r="M395" s="33">
        <v>45926</v>
      </c>
      <c r="N395" s="34">
        <v>3076.01</v>
      </c>
      <c r="O395" s="1" t="s">
        <v>121</v>
      </c>
      <c r="P395" s="1">
        <v>14</v>
      </c>
      <c r="Q395" s="1" t="s">
        <v>115</v>
      </c>
      <c r="R395" s="1">
        <f>DATEDIF(Tabela1[[#This Row],[Atendimento]],Tabela1[[#This Row],[Previsao de Entrega]],"D")</f>
        <v>4</v>
      </c>
      <c r="S395" s="34">
        <v>0</v>
      </c>
      <c r="T395" s="34">
        <v>0</v>
      </c>
    </row>
    <row r="396" spans="1:20" hidden="1" x14ac:dyDescent="0.35">
      <c r="A396" s="33">
        <v>45923</v>
      </c>
      <c r="B396" s="33">
        <v>45923</v>
      </c>
      <c r="C396" s="33" t="s">
        <v>7</v>
      </c>
      <c r="D396" s="33" t="s">
        <v>5</v>
      </c>
      <c r="E396" s="33" t="s">
        <v>112</v>
      </c>
      <c r="F396" s="1" t="s">
        <v>3</v>
      </c>
      <c r="G396" s="1" t="s">
        <v>38</v>
      </c>
      <c r="H396" s="1" t="s">
        <v>97</v>
      </c>
      <c r="I396" s="6">
        <f>NETWORKDAYS(B396, A396)</f>
        <v>1</v>
      </c>
      <c r="J396" s="1">
        <v>67328</v>
      </c>
      <c r="K396" s="1">
        <v>591</v>
      </c>
      <c r="L396" s="1" t="s">
        <v>76</v>
      </c>
      <c r="M396" s="33">
        <v>45924</v>
      </c>
      <c r="N396" s="34">
        <v>119.52</v>
      </c>
      <c r="O396" s="1" t="s">
        <v>121</v>
      </c>
      <c r="P396" s="1">
        <v>20</v>
      </c>
      <c r="Q396" s="1" t="s">
        <v>115</v>
      </c>
      <c r="R396" s="1">
        <f>DATEDIF(Tabela1[[#This Row],[Atendimento]],Tabela1[[#This Row],[Previsao de Entrega]],"D")</f>
        <v>1</v>
      </c>
      <c r="S396" s="34">
        <v>0</v>
      </c>
      <c r="T396" s="34">
        <v>0</v>
      </c>
    </row>
    <row r="397" spans="1:20" x14ac:dyDescent="0.35">
      <c r="A397" s="33">
        <v>45918</v>
      </c>
      <c r="B397" s="33">
        <v>45918</v>
      </c>
      <c r="C397" s="33" t="s">
        <v>7</v>
      </c>
      <c r="D397" s="33" t="s">
        <v>5</v>
      </c>
      <c r="E397" s="33" t="s">
        <v>112</v>
      </c>
      <c r="F397" s="1">
        <v>68559</v>
      </c>
      <c r="G397" s="1" t="s">
        <v>369</v>
      </c>
      <c r="H397" s="1" t="s">
        <v>370</v>
      </c>
      <c r="I397" s="6">
        <f>NETWORKDAYS(B397, A397)</f>
        <v>1</v>
      </c>
      <c r="J397" s="1">
        <v>67258</v>
      </c>
      <c r="K397" s="1">
        <v>11838</v>
      </c>
      <c r="L397" s="1" t="s">
        <v>485</v>
      </c>
      <c r="M397" s="33">
        <v>45948</v>
      </c>
      <c r="N397" s="34">
        <v>3600</v>
      </c>
      <c r="O397" s="1" t="s">
        <v>121</v>
      </c>
      <c r="P397" s="1">
        <v>30</v>
      </c>
      <c r="Q397" s="1" t="s">
        <v>24</v>
      </c>
      <c r="R397" s="1">
        <f>DATEDIF(Tabela1[[#This Row],[Atendimento]],Tabela1[[#This Row],[Previsao de Entrega]],"D")</f>
        <v>30</v>
      </c>
      <c r="S397" s="34">
        <v>0</v>
      </c>
      <c r="T397" s="34">
        <v>0</v>
      </c>
    </row>
    <row r="398" spans="1:20" x14ac:dyDescent="0.35">
      <c r="A398" s="33">
        <v>45904</v>
      </c>
      <c r="B398" s="33">
        <v>45903</v>
      </c>
      <c r="C398" s="33" t="s">
        <v>7</v>
      </c>
      <c r="D398" s="33" t="s">
        <v>5</v>
      </c>
      <c r="E398" s="33" t="s">
        <v>112</v>
      </c>
      <c r="F398" s="1">
        <v>68529</v>
      </c>
      <c r="G398" s="1" t="s">
        <v>38</v>
      </c>
      <c r="H398" s="1" t="s">
        <v>97</v>
      </c>
      <c r="I398" s="6">
        <f>NETWORKDAYS(B398, A398)</f>
        <v>2</v>
      </c>
      <c r="J398" s="1">
        <v>67023</v>
      </c>
      <c r="K398" s="1">
        <v>11552</v>
      </c>
      <c r="L398" s="1" t="s">
        <v>458</v>
      </c>
      <c r="M398" s="33">
        <v>45951</v>
      </c>
      <c r="N398" s="34">
        <v>13649.81</v>
      </c>
      <c r="O398" s="1" t="s">
        <v>121</v>
      </c>
      <c r="P398" s="1">
        <v>30</v>
      </c>
      <c r="Q398" s="1" t="s">
        <v>24</v>
      </c>
      <c r="R398" s="1">
        <f>DATEDIF(Tabela1[[#This Row],[Atendimento]],Tabela1[[#This Row],[Previsao de Entrega]],"D")</f>
        <v>47</v>
      </c>
      <c r="S398" s="34">
        <v>0</v>
      </c>
      <c r="T398" s="34">
        <v>0</v>
      </c>
    </row>
    <row r="399" spans="1:20" hidden="1" x14ac:dyDescent="0.35">
      <c r="A399" s="47">
        <v>45924</v>
      </c>
      <c r="B399" s="47">
        <v>45924</v>
      </c>
      <c r="C399" s="47" t="s">
        <v>7</v>
      </c>
      <c r="D399" s="47" t="s">
        <v>5</v>
      </c>
      <c r="E399" s="47" t="s">
        <v>141</v>
      </c>
      <c r="F399" s="48" t="s">
        <v>3</v>
      </c>
      <c r="G399" s="48" t="s">
        <v>128</v>
      </c>
      <c r="H399" s="48" t="s">
        <v>129</v>
      </c>
      <c r="I399" s="49">
        <f>NETWORKDAYS(B399, A399)</f>
        <v>1</v>
      </c>
      <c r="J399" s="48">
        <v>67336</v>
      </c>
      <c r="K399" s="1">
        <v>10194</v>
      </c>
      <c r="L399" s="1" t="s">
        <v>192</v>
      </c>
      <c r="M399" s="47">
        <v>45926</v>
      </c>
      <c r="N399" s="34">
        <v>993.07</v>
      </c>
      <c r="O399" s="48" t="s">
        <v>121</v>
      </c>
      <c r="P399" s="48">
        <v>28</v>
      </c>
      <c r="Q399" s="48" t="s">
        <v>115</v>
      </c>
      <c r="R399" s="50">
        <f>DATEDIF(Tabela1[[#This Row],[Atendimento]],Tabela1[[#This Row],[Previsao de Entrega]],"D")</f>
        <v>2</v>
      </c>
      <c r="S399" s="34">
        <v>0</v>
      </c>
      <c r="T399" s="34">
        <v>0</v>
      </c>
    </row>
    <row r="400" spans="1:20" hidden="1" x14ac:dyDescent="0.35">
      <c r="A400" s="47">
        <v>45924</v>
      </c>
      <c r="B400" s="47">
        <v>45924</v>
      </c>
      <c r="C400" s="47" t="s">
        <v>7</v>
      </c>
      <c r="D400" s="47" t="s">
        <v>5</v>
      </c>
      <c r="E400" s="47" t="s">
        <v>141</v>
      </c>
      <c r="F400" s="48" t="s">
        <v>3</v>
      </c>
      <c r="G400" s="48" t="s">
        <v>128</v>
      </c>
      <c r="H400" s="48" t="s">
        <v>129</v>
      </c>
      <c r="I400" s="49">
        <f>NETWORKDAYS(B400, A400)</f>
        <v>1</v>
      </c>
      <c r="J400" s="48">
        <v>67337</v>
      </c>
      <c r="K400" s="1">
        <v>10194</v>
      </c>
      <c r="L400" s="1" t="s">
        <v>192</v>
      </c>
      <c r="M400" s="47">
        <v>45926</v>
      </c>
      <c r="N400" s="34">
        <v>6000</v>
      </c>
      <c r="O400" s="48" t="s">
        <v>121</v>
      </c>
      <c r="P400" s="48">
        <v>28</v>
      </c>
      <c r="Q400" s="48" t="s">
        <v>115</v>
      </c>
      <c r="R400" s="50">
        <f>DATEDIF(Tabela1[[#This Row],[Atendimento]],Tabela1[[#This Row],[Previsao de Entrega]],"D")</f>
        <v>2</v>
      </c>
      <c r="S400" s="34">
        <v>0</v>
      </c>
      <c r="T400" s="34">
        <v>0</v>
      </c>
    </row>
    <row r="401" spans="1:20" hidden="1" x14ac:dyDescent="0.35">
      <c r="A401" s="47">
        <v>45924</v>
      </c>
      <c r="B401" s="47">
        <v>45924</v>
      </c>
      <c r="C401" s="47" t="s">
        <v>7</v>
      </c>
      <c r="D401" s="47" t="s">
        <v>5</v>
      </c>
      <c r="E401" s="47" t="s">
        <v>141</v>
      </c>
      <c r="F401" s="48" t="s">
        <v>3</v>
      </c>
      <c r="G401" s="48" t="s">
        <v>128</v>
      </c>
      <c r="H401" s="48" t="s">
        <v>129</v>
      </c>
      <c r="I401" s="49">
        <f>NETWORKDAYS(B401, A401)</f>
        <v>1</v>
      </c>
      <c r="J401" s="48">
        <v>67339</v>
      </c>
      <c r="K401" s="1">
        <v>1441</v>
      </c>
      <c r="L401" s="1" t="s">
        <v>52</v>
      </c>
      <c r="M401" s="47">
        <v>45926</v>
      </c>
      <c r="N401" s="34">
        <v>1312.13</v>
      </c>
      <c r="O401" s="48" t="s">
        <v>121</v>
      </c>
      <c r="P401" s="48">
        <v>14</v>
      </c>
      <c r="Q401" s="48" t="s">
        <v>115</v>
      </c>
      <c r="R401" s="50">
        <f>DATEDIF(Tabela1[[#This Row],[Atendimento]],Tabela1[[#This Row],[Previsao de Entrega]],"D")</f>
        <v>2</v>
      </c>
      <c r="S401" s="34">
        <v>0</v>
      </c>
      <c r="T401" s="34">
        <v>0</v>
      </c>
    </row>
    <row r="402" spans="1:20" x14ac:dyDescent="0.35">
      <c r="A402" s="33">
        <v>45912</v>
      </c>
      <c r="B402" s="33">
        <v>45905</v>
      </c>
      <c r="C402" s="33" t="s">
        <v>7</v>
      </c>
      <c r="D402" s="33" t="s">
        <v>15</v>
      </c>
      <c r="E402" s="33" t="s">
        <v>123</v>
      </c>
      <c r="F402" s="1">
        <v>68533</v>
      </c>
      <c r="G402" s="1" t="s">
        <v>89</v>
      </c>
      <c r="H402" s="1" t="s">
        <v>90</v>
      </c>
      <c r="I402" s="6">
        <f>NETWORKDAYS(B402, A402)</f>
        <v>6</v>
      </c>
      <c r="J402" s="1">
        <v>67140</v>
      </c>
      <c r="K402" s="1">
        <v>1450</v>
      </c>
      <c r="L402" s="1" t="s">
        <v>228</v>
      </c>
      <c r="M402" s="33">
        <v>45951</v>
      </c>
      <c r="N402" s="34">
        <v>5631.29</v>
      </c>
      <c r="O402" s="1" t="s">
        <v>121</v>
      </c>
      <c r="P402" s="1">
        <v>120</v>
      </c>
      <c r="Q402" s="1" t="s">
        <v>24</v>
      </c>
      <c r="R402" s="1">
        <f>DATEDIF(Tabela1[[#This Row],[Atendimento]],Tabela1[[#This Row],[Previsao de Entrega]],"D")</f>
        <v>39</v>
      </c>
      <c r="S402" s="34">
        <v>0</v>
      </c>
      <c r="T402" s="34">
        <v>0</v>
      </c>
    </row>
    <row r="403" spans="1:20" x14ac:dyDescent="0.35">
      <c r="A403" s="33">
        <v>45922</v>
      </c>
      <c r="B403" s="33">
        <v>45919</v>
      </c>
      <c r="C403" s="33" t="s">
        <v>7</v>
      </c>
      <c r="D403" s="33" t="s">
        <v>15</v>
      </c>
      <c r="E403" s="33" t="s">
        <v>123</v>
      </c>
      <c r="F403" s="1">
        <v>68561</v>
      </c>
      <c r="G403" s="1" t="s">
        <v>229</v>
      </c>
      <c r="H403" s="1" t="s">
        <v>281</v>
      </c>
      <c r="I403" s="6">
        <f>NETWORKDAYS(B403, A403)</f>
        <v>2</v>
      </c>
      <c r="J403" s="1">
        <v>67292</v>
      </c>
      <c r="K403" s="1">
        <v>11622</v>
      </c>
      <c r="L403" s="1" t="s">
        <v>446</v>
      </c>
      <c r="M403" s="33">
        <v>45952</v>
      </c>
      <c r="N403" s="34">
        <v>74.19</v>
      </c>
      <c r="O403" s="1" t="s">
        <v>121</v>
      </c>
      <c r="P403" s="1">
        <v>28</v>
      </c>
      <c r="Q403" s="1" t="s">
        <v>24</v>
      </c>
      <c r="R403" s="1">
        <f>DATEDIF(Tabela1[[#This Row],[Atendimento]],Tabela1[[#This Row],[Previsao de Entrega]],"D")</f>
        <v>30</v>
      </c>
      <c r="S403" s="34">
        <v>0</v>
      </c>
      <c r="T403" s="34">
        <v>0</v>
      </c>
    </row>
    <row r="404" spans="1:20" x14ac:dyDescent="0.35">
      <c r="A404" s="33">
        <v>45870</v>
      </c>
      <c r="B404" s="33">
        <v>45870</v>
      </c>
      <c r="C404" s="33" t="s">
        <v>127</v>
      </c>
      <c r="D404" s="33" t="s">
        <v>15</v>
      </c>
      <c r="E404" s="33" t="s">
        <v>123</v>
      </c>
      <c r="F404" s="1" t="s">
        <v>3</v>
      </c>
      <c r="G404" s="1" t="s">
        <v>124</v>
      </c>
      <c r="H404" s="1" t="s">
        <v>125</v>
      </c>
      <c r="I404" s="6">
        <f>NETWORKDAYS(B404, A404)</f>
        <v>1</v>
      </c>
      <c r="J404" s="1">
        <v>66430</v>
      </c>
      <c r="K404" s="1">
        <v>333</v>
      </c>
      <c r="L404" s="1" t="s">
        <v>397</v>
      </c>
      <c r="M404" s="33">
        <v>46113</v>
      </c>
      <c r="N404" s="34">
        <v>281569.34000000003</v>
      </c>
      <c r="O404" s="1" t="s">
        <v>121</v>
      </c>
      <c r="P404" s="1">
        <v>120</v>
      </c>
      <c r="Q404" s="1" t="s">
        <v>24</v>
      </c>
      <c r="R404" s="1">
        <f>DATEDIF(Tabela1[[#This Row],[Atendimento]],Tabela1[[#This Row],[Previsao de Entrega]],"D")</f>
        <v>243</v>
      </c>
      <c r="S404" s="34">
        <v>0</v>
      </c>
      <c r="T404" s="34">
        <v>0</v>
      </c>
    </row>
  </sheetData>
  <conditionalFormatting sqref="A391">
    <cfRule type="expression" dxfId="28" priority="5">
      <formula>$Q391="AGUARDANDO APROVAÇÃO"</formula>
    </cfRule>
    <cfRule type="expression" dxfId="27" priority="6">
      <formula>$Q391="AGUARDANDO ENTREGA"</formula>
    </cfRule>
    <cfRule type="expression" dxfId="26" priority="7">
      <formula>$Q391="AJUSTE"</formula>
    </cfRule>
    <cfRule type="expression" dxfId="25" priority="8">
      <formula>$Q391="ENTREGUE"</formula>
    </cfRule>
  </conditionalFormatting>
  <conditionalFormatting sqref="A367:H367">
    <cfRule type="expression" dxfId="24" priority="9">
      <formula>$Q367="AGUARDANDO APROVAÇÃO"</formula>
    </cfRule>
    <cfRule type="expression" dxfId="23" priority="10">
      <formula>$Q367="AGUARDANDO ENTREGA"</formula>
    </cfRule>
    <cfRule type="expression" dxfId="22" priority="11">
      <formula>$Q367="AJUSTE"</formula>
    </cfRule>
    <cfRule type="expression" dxfId="21" priority="12">
      <formula>$Q367="ENTREGUE"</formula>
    </cfRule>
  </conditionalFormatting>
  <conditionalFormatting sqref="A2:T404">
    <cfRule type="expression" dxfId="20" priority="13">
      <formula>$Q2="AGUARDANDO APROVAÇÃO"</formula>
    </cfRule>
    <cfRule type="expression" dxfId="19" priority="14">
      <formula>$Q2="AGUARDANDO ENTREGA"</formula>
    </cfRule>
    <cfRule type="expression" dxfId="18" priority="15">
      <formula>$Q2="AJUSTE"</formula>
    </cfRule>
    <cfRule type="expression" dxfId="17" priority="16">
      <formula>$Q2="ENTREGUE"</formula>
    </cfRule>
  </conditionalFormatting>
  <conditionalFormatting sqref="A400:I400">
    <cfRule type="expression" dxfId="15" priority="1">
      <formula>$Q400="AGUARDANDO APROVAÇÃO"</formula>
    </cfRule>
    <cfRule type="expression" dxfId="14" priority="2">
      <formula>$Q400="AGUARDANDO ENTREGA"</formula>
    </cfRule>
    <cfRule type="expression" dxfId="13" priority="3">
      <formula>$Q400="AJUSTE"</formula>
    </cfRule>
    <cfRule type="expression" dxfId="12" priority="4">
      <formula>$Q400="ENTREGUE"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2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81.9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450</v>
      </c>
      <c r="B12" s="4" t="s">
        <v>453</v>
      </c>
      <c r="C12" s="4" t="s">
        <v>451</v>
      </c>
      <c r="D12" s="32" t="s">
        <v>452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</hyperlinks>
  <pageMargins left="0.511811024" right="0.511811024" top="0.78740157499999996" bottom="0.78740157499999996" header="0.31496062000000002" footer="0.31496062000000002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45924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542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45924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358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45924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66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45924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5 dias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45924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4 dias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45924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190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45924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933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45924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358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45924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279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45924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16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C35" sqref="C35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70"/>
  <sheetViews>
    <sheetView topLeftCell="A40" workbookViewId="0">
      <selection activeCell="E61" sqref="E61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416</v>
      </c>
      <c r="C46" t="s">
        <v>417</v>
      </c>
      <c r="D46">
        <v>11800</v>
      </c>
      <c r="E46" t="s">
        <v>418</v>
      </c>
    </row>
    <row r="47" spans="1:5" x14ac:dyDescent="0.35">
      <c r="A47" s="9">
        <v>45888</v>
      </c>
      <c r="B47" t="s">
        <v>419</v>
      </c>
      <c r="C47" t="s">
        <v>420</v>
      </c>
      <c r="D47">
        <v>11801</v>
      </c>
      <c r="E47" t="s">
        <v>421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422</v>
      </c>
    </row>
    <row r="49" spans="1:5" x14ac:dyDescent="0.35">
      <c r="A49" s="9">
        <v>45889</v>
      </c>
      <c r="B49" t="s">
        <v>419</v>
      </c>
      <c r="C49" t="s">
        <v>420</v>
      </c>
      <c r="D49">
        <v>11803</v>
      </c>
      <c r="E49" t="s">
        <v>434</v>
      </c>
    </row>
    <row r="50" spans="1:5" x14ac:dyDescent="0.35">
      <c r="A50" s="9">
        <v>45889</v>
      </c>
      <c r="B50" t="s">
        <v>419</v>
      </c>
      <c r="C50" t="s">
        <v>420</v>
      </c>
      <c r="D50">
        <v>11804</v>
      </c>
      <c r="E50" t="s">
        <v>435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436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437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438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439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441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442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443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445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448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455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460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461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464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465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467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468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470</v>
      </c>
    </row>
    <row r="68" spans="1:5" x14ac:dyDescent="0.35">
      <c r="A68" s="9">
        <v>45916</v>
      </c>
      <c r="B68" t="s">
        <v>285</v>
      </c>
      <c r="C68" t="s">
        <v>286</v>
      </c>
      <c r="D68">
        <v>11833</v>
      </c>
      <c r="E68" t="s">
        <v>473</v>
      </c>
    </row>
    <row r="69" spans="1:5" x14ac:dyDescent="0.35">
      <c r="A69" s="9">
        <v>45916</v>
      </c>
      <c r="B69" t="s">
        <v>285</v>
      </c>
      <c r="C69" t="s">
        <v>286</v>
      </c>
      <c r="D69">
        <v>11834</v>
      </c>
      <c r="E69" t="s">
        <v>474</v>
      </c>
    </row>
    <row r="70" spans="1:5" x14ac:dyDescent="0.35">
      <c r="A70" s="9">
        <v>45917</v>
      </c>
      <c r="B70" t="s">
        <v>285</v>
      </c>
      <c r="C70" t="s">
        <v>286</v>
      </c>
      <c r="D70">
        <v>11836</v>
      </c>
      <c r="E70" t="s">
        <v>481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F19"/>
  <sheetViews>
    <sheetView workbookViewId="0">
      <selection activeCell="E19" sqref="A17:E19"/>
    </sheetView>
  </sheetViews>
  <sheetFormatPr defaultRowHeight="14.5" x14ac:dyDescent="0.35"/>
  <cols>
    <col min="1" max="1" width="20.90625" customWidth="1"/>
    <col min="2" max="2" width="24.7265625" customWidth="1"/>
    <col min="3" max="3" width="22.36328125" bestFit="1" customWidth="1"/>
    <col min="4" max="4" width="14.54296875" customWidth="1"/>
    <col min="5" max="5" width="11.6328125" bestFit="1" customWidth="1"/>
  </cols>
  <sheetData>
    <row r="2" spans="1:6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8">
        <f>D2/B2-1</f>
        <v>-0.90571428571428569</v>
      </c>
    </row>
    <row r="3" spans="1:6" x14ac:dyDescent="0.35">
      <c r="A3" t="s">
        <v>378</v>
      </c>
      <c r="B3" s="24">
        <v>0.5</v>
      </c>
      <c r="C3" s="24"/>
      <c r="D3" s="24">
        <v>0.2</v>
      </c>
      <c r="E3" s="24"/>
      <c r="F3" s="25">
        <f>D3/B3-1</f>
        <v>-0.6</v>
      </c>
    </row>
    <row r="4" spans="1:6" x14ac:dyDescent="0.35">
      <c r="B4" s="24"/>
      <c r="C4" s="24"/>
      <c r="D4" s="24"/>
      <c r="E4" s="24"/>
      <c r="F4" s="25"/>
    </row>
    <row r="5" spans="1:6" x14ac:dyDescent="0.35">
      <c r="A5" s="3" t="s">
        <v>15</v>
      </c>
      <c r="B5" s="3" t="s">
        <v>428</v>
      </c>
      <c r="C5" s="3" t="s">
        <v>431</v>
      </c>
      <c r="D5" s="3" t="s">
        <v>429</v>
      </c>
      <c r="E5" s="3" t="s">
        <v>432</v>
      </c>
      <c r="F5" s="3" t="s">
        <v>430</v>
      </c>
    </row>
    <row r="6" spans="1:6" x14ac:dyDescent="0.35">
      <c r="A6" s="3" t="s">
        <v>425</v>
      </c>
      <c r="B6" s="30">
        <v>318.63</v>
      </c>
      <c r="C6" s="30">
        <v>303.7</v>
      </c>
      <c r="D6" s="30">
        <v>288.89999999999998</v>
      </c>
      <c r="E6" s="30">
        <f>Tabela5[[#This Row],[Primeira Proposta]]-Tabela5[[#This Row],[Preço Fechado]]</f>
        <v>14.800000000000011</v>
      </c>
      <c r="F6" s="31">
        <f t="shared" ref="F6:F8" si="0">D6/C6-1</f>
        <v>-4.8732301613434337E-2</v>
      </c>
    </row>
    <row r="7" spans="1:6" x14ac:dyDescent="0.35">
      <c r="A7" s="3" t="s">
        <v>426</v>
      </c>
      <c r="B7" s="30">
        <v>60.75</v>
      </c>
      <c r="C7" s="30">
        <v>57.76</v>
      </c>
      <c r="D7" s="30">
        <v>54.78</v>
      </c>
      <c r="E7" s="30">
        <f>Tabela5[[#This Row],[Primeira Proposta]]-Tabela5[[#This Row],[Preço Fechado]]</f>
        <v>2.9799999999999969</v>
      </c>
      <c r="F7" s="31">
        <f t="shared" si="0"/>
        <v>-5.1592797783933442E-2</v>
      </c>
    </row>
    <row r="8" spans="1:6" x14ac:dyDescent="0.35">
      <c r="A8" s="3" t="s">
        <v>427</v>
      </c>
      <c r="B8" s="30">
        <v>91.86</v>
      </c>
      <c r="C8" s="30">
        <v>87.98</v>
      </c>
      <c r="D8" s="30">
        <v>82.28</v>
      </c>
      <c r="E8" s="30">
        <f>Tabela5[[#This Row],[Primeira Proposta]]-Tabela5[[#This Row],[Preço Fechado]]</f>
        <v>5.7000000000000028</v>
      </c>
      <c r="F8" s="31">
        <f t="shared" si="0"/>
        <v>-6.47874516935667E-2</v>
      </c>
    </row>
    <row r="15" spans="1:6" x14ac:dyDescent="0.35">
      <c r="E15" s="29"/>
    </row>
    <row r="17" spans="1:5" x14ac:dyDescent="0.35">
      <c r="A17" s="41" t="s">
        <v>15</v>
      </c>
      <c r="B17" s="41" t="s">
        <v>478</v>
      </c>
      <c r="C17" s="41" t="s">
        <v>479</v>
      </c>
      <c r="D17" s="46" t="s">
        <v>480</v>
      </c>
      <c r="E17" s="46"/>
    </row>
    <row r="18" spans="1:5" x14ac:dyDescent="0.35">
      <c r="A18" s="42" t="s">
        <v>476</v>
      </c>
      <c r="B18" s="43">
        <v>462</v>
      </c>
      <c r="C18" s="43">
        <v>250</v>
      </c>
      <c r="D18" s="44">
        <f>B18-C18</f>
        <v>212</v>
      </c>
      <c r="E18" s="45">
        <f>C18/B18-1</f>
        <v>-0.45887445887445888</v>
      </c>
    </row>
    <row r="19" spans="1:5" x14ac:dyDescent="0.35">
      <c r="A19" s="42" t="s">
        <v>477</v>
      </c>
      <c r="B19" s="43">
        <v>302</v>
      </c>
      <c r="C19" s="43">
        <v>320</v>
      </c>
      <c r="D19" s="44">
        <f>B19-C19</f>
        <v>-18</v>
      </c>
      <c r="E19" s="45">
        <f>C19/B19-1</f>
        <v>5.9602649006622599E-2</v>
      </c>
    </row>
  </sheetData>
  <mergeCells count="1">
    <mergeCell ref="D17:E1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2025-09-24T17:32:27Z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