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6F2A02F8-5AF9-4AF1-A683-6A3F04F4A2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R226" i="1"/>
  <c r="I225" i="1"/>
  <c r="R225" i="1"/>
  <c r="I224" i="1" l="1"/>
  <c r="R224" i="1"/>
  <c r="I223" i="1"/>
  <c r="R223" i="1"/>
  <c r="R222" i="1"/>
  <c r="I222" i="1"/>
  <c r="I221" i="1"/>
  <c r="R221" i="1"/>
  <c r="I220" i="1"/>
  <c r="R220" i="1"/>
  <c r="R219" i="1"/>
  <c r="I219" i="1"/>
  <c r="I218" i="1"/>
  <c r="R218" i="1"/>
  <c r="I217" i="1"/>
  <c r="R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D3" i="11"/>
  <c r="D2" i="11"/>
  <c r="R206" i="1"/>
  <c r="I206" i="1"/>
  <c r="R205" i="1"/>
  <c r="I205" i="1"/>
  <c r="R204" i="1"/>
  <c r="I204" i="1"/>
  <c r="I203" i="1"/>
  <c r="R203" i="1"/>
  <c r="R202" i="1"/>
  <c r="I202" i="1"/>
  <c r="R201" i="1"/>
  <c r="I201" i="1"/>
  <c r="R200" i="1"/>
  <c r="I200" i="1"/>
  <c r="I199" i="1"/>
  <c r="R199" i="1"/>
  <c r="I198" i="1"/>
  <c r="R198" i="1"/>
  <c r="I197" i="1"/>
  <c r="R197" i="1"/>
  <c r="R194" i="1" l="1"/>
  <c r="I196" i="1"/>
  <c r="R196" i="1"/>
  <c r="I195" i="1"/>
  <c r="R195" i="1"/>
  <c r="I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220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<sst xmlns="http://schemas.openxmlformats.org/spreadsheetml/2006/main" count="2292" uniqueCount="397">
  <si>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</si>
  <si>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</si>
  <si>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</si>
  <si>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</si>
  <si>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</si>
  <si>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</si>
  <si>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</si>
  <si>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</si>
  <si>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</si>
  <si>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</si>
  <si>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</si>
  <si>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</si>
  <si>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</si>
  <si>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</si>
  <si>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</si>
  <si>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</si>
  <si>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</si>
  <si>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</si>
  <si>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</si>
  <si>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</si>
  <si>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</si>
  <si>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</si>
  <si>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</si>
  <si>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</si>
  <si>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</si>
  <si>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</si>
  <si>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</si>
  <si>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</si>
  <si>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</si>
  <si>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</si>
  <si>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</si>
  <si>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</si>
  <si>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</si>
  <si>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</si>
  <si>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</si>
  <si>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</si>
  <si>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</si>
  <si>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</si>
  <si>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</si>
  <si>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</si>
  <si>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</si>
  <si>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</si>
  <si>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</si>
  <si>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</si>
  <si>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</si>
  <si>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</si>
  <si>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</si>
  <si>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</si>
  <si>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</si>
  <si>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</si>
  <si>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</si>
  <si>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</si>
  <si>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</si>
  <si>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</si>
  <si>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</si>
  <si>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</si>
  <si>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</si>
  <si>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</si>
  <si>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</si>
  <si>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</si>
  <si>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</si>
  <si>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</si>
  <si>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</si>
  <si>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</si>
  <si>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</si>
  <si>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</si>
  <si>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</si>
  <si>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</si>
  <si>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</si>
  <si>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</si>
  <si>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</si>
  <si>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</si>
  <si>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</si>
  <si>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</si>
  <si>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</si>
  <si>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</si>
  <si>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</si>
  <si>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</si>
  <si>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</si>
  <si>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</si>
  <si>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</si>
  <si>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</si>
  <si>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</si>
  <si>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</si>
  <si>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</si>
  <si>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</si>
  <si>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</si>
  <si>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</si>
  <si>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</si>
  <si>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</si>
  <si>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</si>
  <si>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</si>
  <si>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</si>
  <si>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</si>
  <si>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</si>
  <si>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</si>
  <si>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</si>
  <si>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</si>
  <si>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</si>
  <si>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</si>
  <si>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</si>
  <si>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</si>
  <si>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</si>
  <si>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</si>
  <si>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</si>
  <si>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</si>
  <si>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</si>
  <si>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</si>
  <si>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</si>
  <si>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</si>
  <si>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</si>
  <si>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</si>
  <si>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</si>
  <si>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</si>
  <si>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</si>
  <si>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</si>
  <si>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</si>
  <si>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</si>
  <si>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</si>
  <si>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</si>
  <si>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</si>
  <si>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</si>
  <si>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</si>
  <si>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</si>
  <si>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</si>
  <si>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</si>
  <si>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</si>
  <si>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</si>
  <si>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</si>
  <si>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</si>
  <si>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</si>
  <si>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</si>
  <si>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</si>
  <si>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</si>
  <si>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</si>
  <si>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</si>
  <si>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</si>
  <si>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</si>
  <si>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</si>
  <si>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</si>
  <si>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</si>
  <si>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</si>
  <si>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</si>
  <si>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</si>
  <si>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</si>
  <si>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</si>
  <si>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</si>
  <si>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</si>
  <si>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</si>
  <si>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</si>
  <si>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</si>
  <si>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</si>
  <si>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</si>
  <si>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</si>
  <si>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</si>
  <si>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</si>
  <si>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</si>
  <si>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</si>
  <si>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</si>
  <si>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</si>
  <si>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</si>
  <si>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</si>
  <si>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</si>
  <si>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</si>
  <si>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</si>
  <si>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</si>
  <si>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</si>
  <si>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</si>
  <si>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</si>
  <si>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</si>
  <si>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</si>
  <si>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</si>
  <si>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</si>
  <si>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</si>
  <si>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</si>
  <si>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</si>
  <si>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</si>
  <si>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</si>
  <si>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</si>
  <si>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</si>
  <si>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</si>
  <si>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</si>
  <si>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</si>
  <si>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</si>
  <si>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</si>
  <si>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</si>
  <si>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</si>
  <si>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</si>
  <si>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</si>
  <si>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</si>
  <si>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</si>
  <si>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</si>
  <si>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</si>
  <si>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</si>
  <si>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</si>
  <si>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</si>
  <si>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</si>
  <si>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</si>
  <si>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</si>
  <si>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</si>
  <si>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</si>
  <si>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</si>
  <si>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</si>
  <si>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</si>
  <si>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</si>
  <si>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</si>
  <si>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</si>
  <si>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</si>
  <si>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</si>
  <si>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</si>
  <si>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</si>
  <si>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</si>
  <si>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</si>
  <si>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</si>
  <si>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</si>
  <si>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</si>
  <si>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</si>
  <si>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</si>
  <si>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</si>
  <si>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</si>
  <si>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</si>
  <si>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</si>
  <si>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</si>
  <si>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</si>
  <si>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</si>
  <si>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</si>
  <si>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</si>
  <si>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</si>
  <si>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</si>
  <si>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</si>
  <si>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</si>
  <si>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</si>
  <si>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</si>
  <si>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</si>
  <si>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</si>
  <si>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</si>
  <si>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</si>
  <si>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</si>
  <si>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</si>
  <si>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</si>
  <si>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</si>
  <si>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</si>
  <si>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</si>
  <si>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</si>
  <si>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</si>
  <si>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</si>
  <si>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</si>
  <si>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</si>
  <si>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</si>
  <si>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</si>
  <si>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</si>
  <si>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</si>
  <si>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</si>
  <si>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</si>
  <si>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</si>
  <si>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</si>
  <si>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</si>
  <si>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</si>
  <si>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</si>
  <si>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</si>
  <si>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</si>
  <si>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</si>
  <si>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</si>
  <si>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</si>
  <si>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</si>
  <si>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</si>
  <si>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</si>
  <si>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</si>
  <si>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</si>
  <si>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</si>
  <si>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</si>
  <si>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</si>
  <si>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</si>
  <si>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</si>
  <si>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</si>
  <si>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</si>
  <si>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</si>
  <si>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</si>
  <si>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</si>
  <si>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</si>
  <si>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</si>
  <si>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</si>
  <si>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</si>
  <si>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</si>
  <si>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</si>
  <si>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</si>
  <si>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</si>
  <si>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</si>
  <si>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</si>
  <si>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</si>
  <si>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</si>
  <si>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</si>
  <si>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</si>
  <si>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</si>
  <si>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</si>
  <si>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</si>
  <si>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</si>
  <si>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</si>
  <si>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</si>
  <si>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</si>
  <si>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</si>
  <si>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</si>
  <si>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</si>
  <si>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</si>
  <si>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</si>
  <si>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</si>
  <si>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</si>
  <si>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</si>
  <si>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</si>
  <si>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</si>
  <si>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</si>
  <si>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</si>
  <si>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</si>
  <si>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</si>
  <si>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</si>
  <si>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</si>
  <si>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</si>
  <si>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</si>
  <si>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</si>
  <si>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</si>
  <si>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</si>
  <si>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</si>
  <si>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</si>
  <si>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</si>
  <si>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</si>
  <si>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</si>
  <si>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</si>
  <si>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</si>
  <si>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</si>
  <si>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</si>
  <si>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</si>
  <si>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</si>
  <si>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</si>
  <si>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</si>
  <si>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</si>
  <si>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</si>
  <si>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</si>
  <si>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</si>
  <si>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</si>
  <si>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</si>
  <si>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</si>
  <si>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</si>
  <si>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</si>
  <si>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</si>
  <si>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</si>
  <si>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</si>
  <si>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</si>
  <si>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</si>
  <si>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</si>
  <si>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</si>
  <si>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</si>
  <si>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</si>
  <si>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</si>
  <si>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</si>
  <si>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</si>
  <si>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</si>
  <si>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</si>
  <si>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</si>
  <si>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</si>
  <si>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</si>
  <si>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</si>
  <si>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</si>
  <si>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</si>
  <si>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</si>
  <si>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</si>
  <si>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</si>
  <si>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</si>
  <si>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</si>
  <si>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</si>
  <si>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</si>
  <si>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</si>
  <si>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</si>
  <si>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</si>
  <si>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</si>
  <si>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</si>
  <si>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</si>
  <si>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</si>
  <si>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</si>
  <si>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</si>
  <si>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</si>
  <si>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</si>
  <si>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AJUSTE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</si>
  <si>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</si>
  <si>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</si>
  <si>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</si>
  <si>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</si>
  <si>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</si>
  <si>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</si>
  <si>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</si>
  <si>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</si>
  <si>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AGUARDANDO PAGAMENTO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</si>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</sst>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26" totalsRowShown="0" headerRowDxfId="36" dataDxfId="35">
  <autoFilter ref="A1:T226" xr:uid="{0C573FEE-B8A0-4FE7-911C-81B026DE4530}">
    <filterColumn colId="16">
      <filters>
        <filter val="AGUARDANDO APROVAÇÃO"/>
        <filter val="AGUARDANDO ENTREGA"/>
        <filter val="AGUARDANDO PAGAMENTO"/>
        <filter val="AJUSTE"/>
      </filters>
    </filterColumn>
  </autoFilter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"/>
  <sheetViews>
    <sheetView tabSelected="1" zoomScaleNormal="100" workbookViewId="0">
      <selection activeCell="K224" sqref="K224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90625" style="1" bestFit="1" customWidth="1"/>
    <col min="4" max="4" width="17.6328125" style="1" bestFit="1" customWidth="1"/>
    <col min="5" max="5" width="10.54296875" style="1" bestFit="1" customWidth="1"/>
    <col min="6" max="6" width="7.36328125" style="1" bestFit="1" customWidth="1"/>
    <col min="7" max="7" width="19.54296875" style="1" bestFit="1" customWidth="1"/>
    <col min="8" max="8" width="20.08984375" style="1" bestFit="1" customWidth="1"/>
    <col min="9" max="9" width="27.089843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08984375" style="1" bestFit="1" customWidth="1"/>
    <col min="14" max="14" width="13.7265625" style="2" bestFit="1" customWidth="1"/>
    <col min="15" max="15" width="15.54296875" style="1" bestFit="1" customWidth="1"/>
    <col min="16" max="16" width="25.90625" style="1" bestFit="1" customWidth="1"/>
    <col min="17" max="17" width="24.9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396</v>
      </c>
      <c r="M1" s="1" t="s">
        <v>395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Row],[Previsao de Entrega]],"D")</f>
        <v>70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45807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Row],[Previsao de Entrega]],"D")</f>
        <v>9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281</v>
      </c>
      <c r="H92" s="7" t="s">
        <v>282</v>
      </c>
      <c r="I92" s="10">
        <f t="shared" si="2"/>
        <v>1</v>
      </c>
      <c r="J92" s="7">
        <v>65654</v>
      </c>
      <c r="K92" s="7">
        <v>11752</v>
      </c>
      <c r="L92" s="7" t="s">
        <v>283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Row],[Previsao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275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Row],[Previsao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279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280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Row],[Previsao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277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Row],[Previsao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284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275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288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Row],[Previsao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Row],[Previsao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Row],[Previsao de Entrega]],"D")</f>
        <v>11</v>
      </c>
      <c r="S101" s="8">
        <v>12239</v>
      </c>
      <c r="T101" s="8">
        <v>0</v>
      </c>
    </row>
    <row r="102" spans="1:20" hidden="1" x14ac:dyDescent="0.35">
      <c r="A102" s="6">
        <v>45813</v>
      </c>
      <c r="B102" s="6">
        <v>45779</v>
      </c>
      <c r="C102" s="6" t="s">
        <v>7</v>
      </c>
      <c r="D102" s="6" t="s">
        <v>15</v>
      </c>
      <c r="E102" s="6" t="s">
        <v>124</v>
      </c>
      <c r="F102" s="7">
        <v>68363</v>
      </c>
      <c r="G102" s="7" t="s">
        <v>125</v>
      </c>
      <c r="H102" s="7" t="s">
        <v>126</v>
      </c>
      <c r="I102" s="10">
        <f t="shared" si="3"/>
        <v>25</v>
      </c>
      <c r="J102" s="7">
        <v>65666</v>
      </c>
      <c r="K102" s="7">
        <v>11754</v>
      </c>
      <c r="L102" s="7" t="s">
        <v>285</v>
      </c>
      <c r="M102" s="6">
        <v>45824</v>
      </c>
      <c r="N102" s="8">
        <v>1130</v>
      </c>
      <c r="O102" s="7" t="s">
        <v>121</v>
      </c>
      <c r="P102" s="7">
        <v>28</v>
      </c>
      <c r="Q102" s="7" t="s">
        <v>116</v>
      </c>
      <c r="R102" s="7">
        <f>DATEDIF(Tabela1[[#This Row],[Atendimento]],Tabela1[[#This Row],[Previsao de Entrega]],"D")</f>
        <v>11</v>
      </c>
      <c r="S102" s="8">
        <v>0</v>
      </c>
      <c r="T102" s="8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Row],[Previsao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289</v>
      </c>
      <c r="M104" s="6">
        <v>45826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290</v>
      </c>
      <c r="M105" s="6">
        <v>45826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Row],[Previsao de Entrega]],"D")</f>
        <v>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292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Row],[Previsao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293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291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Row],[Previsao de Entrega]],"D")</f>
        <v>9</v>
      </c>
      <c r="S108" s="8">
        <v>0</v>
      </c>
      <c r="T108" s="8">
        <v>0</v>
      </c>
    </row>
    <row r="109" spans="1:20" x14ac:dyDescent="0.35">
      <c r="A109" s="44">
        <v>45818</v>
      </c>
      <c r="B109" s="44">
        <v>45811</v>
      </c>
      <c r="C109" s="44" t="s">
        <v>7</v>
      </c>
      <c r="D109" s="44" t="s">
        <v>15</v>
      </c>
      <c r="E109" s="44" t="s">
        <v>113</v>
      </c>
      <c r="F109" s="45">
        <v>68329</v>
      </c>
      <c r="G109" s="45" t="s">
        <v>95</v>
      </c>
      <c r="H109" s="45" t="s">
        <v>96</v>
      </c>
      <c r="I109" s="46">
        <f t="shared" si="3"/>
        <v>6</v>
      </c>
      <c r="J109" s="45"/>
      <c r="K109" s="45">
        <v>224</v>
      </c>
      <c r="L109" s="45" t="s">
        <v>295</v>
      </c>
      <c r="M109" s="44">
        <v>45843</v>
      </c>
      <c r="N109" s="47">
        <v>7774.51</v>
      </c>
      <c r="O109" s="45" t="s">
        <v>121</v>
      </c>
      <c r="P109" s="45">
        <v>0</v>
      </c>
      <c r="Q109" s="45" t="s">
        <v>381</v>
      </c>
      <c r="R109" s="45">
        <f>DATEDIF(Tabela1[[#This Row],[Atendimento]],Tabela1[[#This Row],[Previsao de Entrega]],"D")</f>
        <v>25</v>
      </c>
      <c r="S109" s="47">
        <v>0</v>
      </c>
      <c r="T109" s="47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45877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Row],[Previsao de Entrega]],"D")</f>
        <v>59</v>
      </c>
      <c r="S110" s="14">
        <v>0</v>
      </c>
      <c r="T110" s="14">
        <v>0</v>
      </c>
    </row>
    <row r="111" spans="1:20" x14ac:dyDescent="0.35">
      <c r="A111" s="31">
        <v>45818</v>
      </c>
      <c r="B111" s="31">
        <v>45813</v>
      </c>
      <c r="C111" s="31" t="s">
        <v>7</v>
      </c>
      <c r="D111" s="31" t="s">
        <v>15</v>
      </c>
      <c r="E111" s="31" t="s">
        <v>124</v>
      </c>
      <c r="F111" s="32">
        <v>68422</v>
      </c>
      <c r="G111" s="32" t="s">
        <v>90</v>
      </c>
      <c r="H111" s="32" t="s">
        <v>91</v>
      </c>
      <c r="I111" s="27">
        <f t="shared" si="3"/>
        <v>4</v>
      </c>
      <c r="J111" s="32">
        <v>65720</v>
      </c>
      <c r="K111" s="32">
        <v>1450</v>
      </c>
      <c r="L111" s="32" t="s">
        <v>229</v>
      </c>
      <c r="M111" s="31">
        <v>45877</v>
      </c>
      <c r="N111" s="33">
        <v>1637.47</v>
      </c>
      <c r="O111" s="32" t="s">
        <v>122</v>
      </c>
      <c r="P111" s="32">
        <v>120</v>
      </c>
      <c r="Q111" s="32" t="s">
        <v>24</v>
      </c>
      <c r="R111" s="32">
        <f>DATEDIF(Tabela1[[#This Row],[Atendimento]],Tabela1[[#This Row],[Previsao de Entrega]],"D")</f>
        <v>59</v>
      </c>
      <c r="S111" s="33">
        <v>0</v>
      </c>
      <c r="T111" s="33">
        <v>0</v>
      </c>
    </row>
    <row r="112" spans="1:20" hidden="1" x14ac:dyDescent="0.35">
      <c r="A112" s="6">
        <v>45818</v>
      </c>
      <c r="B112" s="6">
        <v>45813</v>
      </c>
      <c r="C112" s="6" t="s">
        <v>7</v>
      </c>
      <c r="D112" s="6" t="s">
        <v>15</v>
      </c>
      <c r="E112" s="6" t="s">
        <v>124</v>
      </c>
      <c r="F112" s="7">
        <v>68421</v>
      </c>
      <c r="G112" s="7" t="s">
        <v>90</v>
      </c>
      <c r="H112" s="7" t="s">
        <v>91</v>
      </c>
      <c r="I112" s="10">
        <f t="shared" si="3"/>
        <v>4</v>
      </c>
      <c r="J112" s="7">
        <v>65722</v>
      </c>
      <c r="K112" s="7">
        <v>10644</v>
      </c>
      <c r="L112" s="7" t="s">
        <v>294</v>
      </c>
      <c r="M112" s="6">
        <v>45845</v>
      </c>
      <c r="N112" s="8">
        <v>15515.58</v>
      </c>
      <c r="O112" s="7" t="s">
        <v>122</v>
      </c>
      <c r="P112" s="7">
        <v>40</v>
      </c>
      <c r="Q112" s="7" t="s">
        <v>116</v>
      </c>
      <c r="R112" s="7">
        <f>DATEDIF(Tabela1[[#This Row],[Atendimento]],Tabela1[[#This Row],[Previsao de Entrega]],"D")</f>
        <v>27</v>
      </c>
      <c r="S112" s="8">
        <v>0</v>
      </c>
      <c r="T112" s="8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45877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Row],[Previsao de Entrega]],"D")</f>
        <v>59</v>
      </c>
      <c r="S113" s="14">
        <v>0</v>
      </c>
      <c r="T113" s="14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Row],[Previsao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296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Row],[Previsao de Entrega]],"D")</f>
        <v>7</v>
      </c>
      <c r="S115" s="8">
        <v>0</v>
      </c>
      <c r="T115" s="8">
        <v>0</v>
      </c>
    </row>
    <row r="116" spans="1:20" hidden="1" x14ac:dyDescent="0.35">
      <c r="A116" s="6">
        <v>45819</v>
      </c>
      <c r="B116" s="6">
        <v>45818</v>
      </c>
      <c r="C116" s="6" t="s">
        <v>7</v>
      </c>
      <c r="D116" s="6" t="s">
        <v>15</v>
      </c>
      <c r="E116" s="6" t="s">
        <v>124</v>
      </c>
      <c r="F116" s="7">
        <v>68428</v>
      </c>
      <c r="G116" s="7" t="s">
        <v>297</v>
      </c>
      <c r="H116" s="7" t="s">
        <v>91</v>
      </c>
      <c r="I116" s="10">
        <f t="shared" si="3"/>
        <v>2</v>
      </c>
      <c r="J116" s="7">
        <v>65739</v>
      </c>
      <c r="K116" s="7">
        <v>11164</v>
      </c>
      <c r="L116" s="7" t="s">
        <v>298</v>
      </c>
      <c r="M116" s="6">
        <v>45854</v>
      </c>
      <c r="N116" s="8">
        <v>3356.7</v>
      </c>
      <c r="O116" s="7" t="s">
        <v>122</v>
      </c>
      <c r="P116" s="7">
        <v>30</v>
      </c>
      <c r="Q116" s="7" t="s">
        <v>116</v>
      </c>
      <c r="R116" s="7">
        <f>DATEDIF(Tabela1[[#This Row],[Atendimento]],Tabela1[[#This Row],[Previsao de Entrega]],"D")</f>
        <v>35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302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321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300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Row],[Previsao de Entrega]],"D")</f>
        <v>8</v>
      </c>
      <c r="S120" s="8">
        <v>0</v>
      </c>
      <c r="T120" s="8">
        <v>0</v>
      </c>
    </row>
    <row r="121" spans="1:20" hidden="1" x14ac:dyDescent="0.35">
      <c r="A121" s="6">
        <v>45820</v>
      </c>
      <c r="B121" s="6">
        <v>45820</v>
      </c>
      <c r="C121" s="6" t="s">
        <v>7</v>
      </c>
      <c r="D121" s="6" t="s">
        <v>15</v>
      </c>
      <c r="E121" s="6" t="s">
        <v>124</v>
      </c>
      <c r="F121" s="7">
        <v>68434</v>
      </c>
      <c r="G121" s="7" t="s">
        <v>297</v>
      </c>
      <c r="H121" s="7" t="s">
        <v>91</v>
      </c>
      <c r="I121" s="10">
        <f t="shared" si="3"/>
        <v>1</v>
      </c>
      <c r="J121" s="7">
        <v>65762</v>
      </c>
      <c r="K121" s="7">
        <v>2990</v>
      </c>
      <c r="L121" s="7" t="s">
        <v>299</v>
      </c>
      <c r="M121" s="6">
        <v>45841</v>
      </c>
      <c r="N121" s="8">
        <v>1260</v>
      </c>
      <c r="O121" s="7" t="s">
        <v>122</v>
      </c>
      <c r="P121" s="7">
        <v>30</v>
      </c>
      <c r="Q121" s="7" t="s">
        <v>116</v>
      </c>
      <c r="R121" s="7">
        <f>DATEDIF(Tabela1[[#This Row],[Atendimento]],Tabela1[[#This Row],[Previsao de Entrega]],"D")</f>
        <v>21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288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305</v>
      </c>
      <c r="M123" s="6">
        <v>45828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Row],[Previsao de Entrega]],"D")</f>
        <v>7</v>
      </c>
      <c r="S123" s="8">
        <v>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304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Row],[Previsao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Row],[Previsao de Entrega]],"D")</f>
        <v>0</v>
      </c>
      <c r="S131" s="8">
        <v>0</v>
      </c>
      <c r="T131" s="8">
        <v>0</v>
      </c>
    </row>
    <row r="132" spans="1:20" x14ac:dyDescent="0.35">
      <c r="A132" s="53">
        <v>45826</v>
      </c>
      <c r="B132" s="53">
        <v>45826</v>
      </c>
      <c r="C132" s="53" t="s">
        <v>7</v>
      </c>
      <c r="D132" s="53" t="s">
        <v>15</v>
      </c>
      <c r="E132" s="53" t="s">
        <v>124</v>
      </c>
      <c r="F132" s="54" t="s">
        <v>3</v>
      </c>
      <c r="G132" s="54" t="s">
        <v>3</v>
      </c>
      <c r="H132" s="54" t="s">
        <v>126</v>
      </c>
      <c r="I132" s="55">
        <f t="shared" si="4"/>
        <v>1</v>
      </c>
      <c r="J132" s="54">
        <v>66341</v>
      </c>
      <c r="K132" s="54">
        <v>11758</v>
      </c>
      <c r="L132" s="54" t="s">
        <v>316</v>
      </c>
      <c r="M132" s="53">
        <v>45842</v>
      </c>
      <c r="N132" s="56">
        <v>924.61</v>
      </c>
      <c r="O132" s="54" t="s">
        <v>122</v>
      </c>
      <c r="P132" s="54">
        <v>28</v>
      </c>
      <c r="Q132" s="54" t="s">
        <v>24</v>
      </c>
      <c r="R132" s="54">
        <f>DATEDIF(Tabela1[[#This Row],[Atendimento]],Tabela1[[#This Row],[Previsao de Entrega]],"D")</f>
        <v>16</v>
      </c>
      <c r="S132" s="56">
        <v>0</v>
      </c>
      <c r="T132" s="56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317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Row],[Previsao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318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319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320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Row],[Previsao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321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322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Row],[Previsao de Entrega]],"D")</f>
        <v>34</v>
      </c>
      <c r="S138" s="14">
        <v>0</v>
      </c>
      <c r="T138" s="14">
        <v>0</v>
      </c>
    </row>
    <row r="139" spans="1:20" hidden="1" x14ac:dyDescent="0.35">
      <c r="A139" s="6">
        <v>45826</v>
      </c>
      <c r="B139" s="6">
        <v>45825</v>
      </c>
      <c r="C139" s="6" t="s">
        <v>7</v>
      </c>
      <c r="D139" s="6" t="s">
        <v>5</v>
      </c>
      <c r="E139" s="6" t="s">
        <v>113</v>
      </c>
      <c r="F139" s="7">
        <v>68440</v>
      </c>
      <c r="G139" s="7" t="s">
        <v>227</v>
      </c>
      <c r="H139" s="7" t="s">
        <v>98</v>
      </c>
      <c r="I139" s="10">
        <f t="shared" si="4"/>
        <v>2</v>
      </c>
      <c r="J139" s="7">
        <v>65873</v>
      </c>
      <c r="K139" s="7">
        <v>127</v>
      </c>
      <c r="L139" s="7" t="s">
        <v>323</v>
      </c>
      <c r="M139" s="6">
        <v>45840</v>
      </c>
      <c r="N139" s="8">
        <v>955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324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325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321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327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Row],[Previsao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129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113</v>
      </c>
      <c r="F144" s="7" t="s">
        <v>3</v>
      </c>
      <c r="G144" s="7" t="s">
        <v>293</v>
      </c>
      <c r="H144" s="7" t="s">
        <v>374</v>
      </c>
      <c r="I144" s="10">
        <f t="shared" si="4"/>
        <v>1</v>
      </c>
      <c r="J144" s="7">
        <v>65881</v>
      </c>
      <c r="K144" s="7">
        <v>10479</v>
      </c>
      <c r="L144" s="7" t="s">
        <v>329</v>
      </c>
      <c r="M144" s="6">
        <v>45826</v>
      </c>
      <c r="N144" s="8">
        <v>3500</v>
      </c>
      <c r="O144" s="7" t="s">
        <v>121</v>
      </c>
      <c r="P144" s="7">
        <v>0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Row],[Previsao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Row],[Previsao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x14ac:dyDescent="0.35">
      <c r="A150" s="11">
        <v>45831</v>
      </c>
      <c r="B150" s="11">
        <v>45824</v>
      </c>
      <c r="C150" s="11" t="s">
        <v>7</v>
      </c>
      <c r="D150" s="11" t="s">
        <v>15</v>
      </c>
      <c r="E150" s="11" t="s">
        <v>124</v>
      </c>
      <c r="F150" s="12">
        <v>68439</v>
      </c>
      <c r="G150" s="12" t="s">
        <v>125</v>
      </c>
      <c r="H150" s="12" t="s">
        <v>126</v>
      </c>
      <c r="I150" s="13">
        <f t="shared" si="4"/>
        <v>6</v>
      </c>
      <c r="J150" s="12">
        <v>65915</v>
      </c>
      <c r="K150" s="12">
        <v>2201</v>
      </c>
      <c r="L150" s="12" t="s">
        <v>203</v>
      </c>
      <c r="M150" s="11">
        <v>45861</v>
      </c>
      <c r="N150" s="14">
        <v>1401.04</v>
      </c>
      <c r="O150" s="12" t="s">
        <v>122</v>
      </c>
      <c r="P150" s="12">
        <v>120</v>
      </c>
      <c r="Q150" s="12" t="s">
        <v>24</v>
      </c>
      <c r="R150" s="12">
        <f>DATEDIF(Tabela1[[#This Row],[Atendimento]],Tabela1[[#This Row],[Previsao de Entrega]],"D")</f>
        <v>30</v>
      </c>
      <c r="S150" s="14">
        <v>0</v>
      </c>
      <c r="T150" s="14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Row],[Previsao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331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Row],[Previsao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332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Row],[Previsao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333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Row],[Previsao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334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Row],[Previsao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321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335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Row],[Previsao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321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Row],[Previsao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Row],[Previsao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341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Row],[Previsao de Entrega]],"D")</f>
        <v>0</v>
      </c>
      <c r="S165" s="8">
        <v>0</v>
      </c>
      <c r="T165" s="8">
        <v>0</v>
      </c>
    </row>
    <row r="166" spans="1:20" hidden="1" x14ac:dyDescent="0.35">
      <c r="A166" s="6">
        <v>45835</v>
      </c>
      <c r="B166" s="6">
        <v>45813</v>
      </c>
      <c r="C166" s="6" t="s">
        <v>7</v>
      </c>
      <c r="D166" s="6" t="s">
        <v>15</v>
      </c>
      <c r="E166" s="6" t="s">
        <v>124</v>
      </c>
      <c r="F166" s="7">
        <v>68424</v>
      </c>
      <c r="G166" s="7" t="s">
        <v>90</v>
      </c>
      <c r="H166" s="7" t="s">
        <v>91</v>
      </c>
      <c r="I166" s="10">
        <f t="shared" si="5"/>
        <v>17</v>
      </c>
      <c r="J166" s="7">
        <v>65999</v>
      </c>
      <c r="K166" s="7">
        <v>3508</v>
      </c>
      <c r="L166" s="7" t="s">
        <v>342</v>
      </c>
      <c r="M166" s="6">
        <v>45848</v>
      </c>
      <c r="N166" s="8">
        <v>136</v>
      </c>
      <c r="O166" s="7" t="s">
        <v>122</v>
      </c>
      <c r="P166" s="7">
        <v>28</v>
      </c>
      <c r="Q166" s="7" t="s">
        <v>116</v>
      </c>
      <c r="R166" s="7">
        <f>DATEDIF(Tabela1[[#This Row],[Atendimento]],Tabela1[[#This Row],[Previsao de Entrega]],"D")</f>
        <v>13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45838</v>
      </c>
      <c r="C167" s="6" t="s">
        <v>7</v>
      </c>
      <c r="D167" s="6" t="s">
        <v>15</v>
      </c>
      <c r="E167" s="6" t="s">
        <v>113</v>
      </c>
      <c r="F167" s="7">
        <v>68451</v>
      </c>
      <c r="G167" s="7" t="s">
        <v>227</v>
      </c>
      <c r="H167" s="7" t="s">
        <v>98</v>
      </c>
      <c r="I167" s="10">
        <f t="shared" si="5"/>
        <v>2</v>
      </c>
      <c r="J167" s="7">
        <v>66013</v>
      </c>
      <c r="K167" s="7">
        <v>11755</v>
      </c>
      <c r="L167" s="7" t="s">
        <v>300</v>
      </c>
      <c r="M167" s="6">
        <v>45846</v>
      </c>
      <c r="N167" s="8">
        <v>82</v>
      </c>
      <c r="O167" s="7" t="s">
        <v>122</v>
      </c>
      <c r="P167" s="7">
        <v>28</v>
      </c>
      <c r="Q167" s="7" t="s">
        <v>116</v>
      </c>
      <c r="R167" s="7">
        <f>DATEDIF(Tabela1[[#This Row],[Atendimento]],Tabela1[[#This Row],[Previsao de Entrega]],"D")</f>
        <v>7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297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340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Row],[Previsao de Entrega]],"D")</f>
        <v>6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68448</v>
      </c>
      <c r="G169" s="7" t="s">
        <v>129</v>
      </c>
      <c r="H169" s="7" t="s">
        <v>130</v>
      </c>
      <c r="I169" s="10">
        <f t="shared" si="5"/>
        <v>5</v>
      </c>
      <c r="J169" s="7">
        <v>66288</v>
      </c>
      <c r="K169" s="7">
        <v>2954</v>
      </c>
      <c r="L169" s="7" t="s">
        <v>292</v>
      </c>
      <c r="M169" s="6">
        <v>45845</v>
      </c>
      <c r="N169" s="8">
        <v>442.6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347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Row],[Previsao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350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Row],[Previsao de Entrega]],"D")</f>
        <v>27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351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354</v>
      </c>
      <c r="M175" s="11">
        <v>45859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Row],[Previsao de Entrega]],"D")</f>
        <v>19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292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Row],[Previsao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Row],[Previsao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362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31</v>
      </c>
      <c r="S182" s="14">
        <v>0</v>
      </c>
      <c r="T182" s="14">
        <v>0</v>
      </c>
    </row>
    <row r="183" spans="1:20" x14ac:dyDescent="0.35">
      <c r="A183" s="11">
        <v>45846</v>
      </c>
      <c r="B183" s="11">
        <v>45846</v>
      </c>
      <c r="C183" s="11" t="s">
        <v>7</v>
      </c>
      <c r="D183" s="11" t="s">
        <v>5</v>
      </c>
      <c r="E183" s="11" t="s">
        <v>113</v>
      </c>
      <c r="F183" s="12">
        <v>68461</v>
      </c>
      <c r="G183" s="12" t="s">
        <v>227</v>
      </c>
      <c r="H183" s="12" t="s">
        <v>98</v>
      </c>
      <c r="I183" s="13">
        <f t="shared" si="7"/>
        <v>1</v>
      </c>
      <c r="J183" s="12">
        <v>66119</v>
      </c>
      <c r="K183" s="12">
        <v>10677</v>
      </c>
      <c r="L183" s="12" t="s">
        <v>363</v>
      </c>
      <c r="M183" s="11">
        <v>45870</v>
      </c>
      <c r="N183" s="14">
        <v>2800</v>
      </c>
      <c r="O183" s="12" t="s">
        <v>121</v>
      </c>
      <c r="P183" s="12">
        <v>30</v>
      </c>
      <c r="Q183" s="12" t="s">
        <v>24</v>
      </c>
      <c r="R183" s="12">
        <f>DATEDIF(Tabela1[[#This Row],[Atendimento]],Tabela1[[#This Row],[Previsao de Entrega]],"D")</f>
        <v>24</v>
      </c>
      <c r="S183" s="14">
        <v>0</v>
      </c>
      <c r="T183" s="14">
        <v>0</v>
      </c>
    </row>
    <row r="184" spans="1:20" hidden="1" x14ac:dyDescent="0.35">
      <c r="A184" s="6">
        <v>45846</v>
      </c>
      <c r="B184" s="6">
        <v>45846</v>
      </c>
      <c r="C184" s="6" t="s">
        <v>7</v>
      </c>
      <c r="D184" s="6" t="s">
        <v>15</v>
      </c>
      <c r="E184" s="6" t="s">
        <v>113</v>
      </c>
      <c r="F184" s="7">
        <v>68453</v>
      </c>
      <c r="G184" s="7" t="s">
        <v>321</v>
      </c>
      <c r="H184" s="7" t="s">
        <v>91</v>
      </c>
      <c r="I184" s="10">
        <f t="shared" si="7"/>
        <v>1</v>
      </c>
      <c r="J184" s="7">
        <v>66120</v>
      </c>
      <c r="K184" s="7">
        <v>10627</v>
      </c>
      <c r="L184" s="7" t="s">
        <v>364</v>
      </c>
      <c r="M184" s="6">
        <v>45858</v>
      </c>
      <c r="N184" s="8">
        <v>1800</v>
      </c>
      <c r="O184" s="7" t="s">
        <v>122</v>
      </c>
      <c r="P184" s="7">
        <v>28</v>
      </c>
      <c r="Q184" s="7" t="s">
        <v>116</v>
      </c>
      <c r="R184" s="7">
        <f>DATEDIF(Tabela1[[#This Row],[Atendimento]],Tabela1[[#This Row],[Previsao de Entrega]],"D")</f>
        <v>12</v>
      </c>
      <c r="S184" s="8">
        <v>0</v>
      </c>
      <c r="T184" s="8">
        <v>0</v>
      </c>
    </row>
    <row r="185" spans="1:20" x14ac:dyDescent="0.35">
      <c r="A185" s="11">
        <v>45848</v>
      </c>
      <c r="B185" s="11">
        <v>45848</v>
      </c>
      <c r="C185" s="11" t="s">
        <v>7</v>
      </c>
      <c r="D185" s="11" t="s">
        <v>15</v>
      </c>
      <c r="E185" s="11" t="s">
        <v>113</v>
      </c>
      <c r="F185" s="12">
        <v>68459</v>
      </c>
      <c r="G185" s="12" t="s">
        <v>365</v>
      </c>
      <c r="H185" s="12" t="s">
        <v>366</v>
      </c>
      <c r="I185" s="13">
        <f t="shared" ref="I185:I190" si="8">NETWORKDAYS(B185, A185)</f>
        <v>1</v>
      </c>
      <c r="J185" s="12">
        <v>66162</v>
      </c>
      <c r="K185" s="12">
        <v>11781</v>
      </c>
      <c r="L185" s="12" t="s">
        <v>367</v>
      </c>
      <c r="M185" s="11">
        <v>45855</v>
      </c>
      <c r="N185" s="14">
        <v>5396.77</v>
      </c>
      <c r="O185" s="12" t="s">
        <v>121</v>
      </c>
      <c r="P185" s="12">
        <v>15</v>
      </c>
      <c r="Q185" s="12" t="s">
        <v>24</v>
      </c>
      <c r="R185" s="12">
        <f>DATEDIF(Tabela1[[#This Row],[Atendimento]],Tabela1[[#This Row],[Previsao de Entrega]],"D")</f>
        <v>7</v>
      </c>
      <c r="S185" s="14">
        <v>284.04000000000002</v>
      </c>
      <c r="T185" s="14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368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Row],[Previsao de Entrega]],"D")</f>
        <v>31</v>
      </c>
      <c r="S187" s="14">
        <v>320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369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Row],[Previsao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14</v>
      </c>
      <c r="Q190" s="7" t="s">
        <v>116</v>
      </c>
      <c r="R190" s="7">
        <f>DATEDIF(Tabela1[[#This Row],[Atendimento]],Tabela1[[#This Row],[Previsao de Entrega]],"D")</f>
        <v>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>
        <v>68642</v>
      </c>
      <c r="G191" s="7" t="s">
        <v>88</v>
      </c>
      <c r="H191" s="7" t="s">
        <v>34</v>
      </c>
      <c r="I191" s="10">
        <f t="shared" ref="I191:I197" si="9">NETWORKDAYS(B191, A191)</f>
        <v>1</v>
      </c>
      <c r="J191" s="7">
        <v>66164</v>
      </c>
      <c r="K191" s="7" t="s">
        <v>370</v>
      </c>
      <c r="L191" s="7" t="s">
        <v>371</v>
      </c>
      <c r="M191" s="6">
        <v>45860</v>
      </c>
      <c r="N191" s="8">
        <v>2300</v>
      </c>
      <c r="O191" s="7" t="s">
        <v>121</v>
      </c>
      <c r="P191" s="7">
        <v>30</v>
      </c>
      <c r="Q191" s="7" t="s">
        <v>116</v>
      </c>
      <c r="R191" s="7">
        <f>DATEDIF(Tabela1[[#This Row],[Atendimento]],Tabela1[[#This Row],[Previsao de Entrega]],"D")</f>
        <v>11</v>
      </c>
      <c r="S191" s="8">
        <v>0</v>
      </c>
      <c r="T191" s="8">
        <v>0</v>
      </c>
    </row>
    <row r="192" spans="1:20" x14ac:dyDescent="0.35">
      <c r="A192" s="11">
        <v>45849</v>
      </c>
      <c r="B192" s="11">
        <v>45849</v>
      </c>
      <c r="C192" s="11" t="s">
        <v>7</v>
      </c>
      <c r="D192" s="11" t="s">
        <v>5</v>
      </c>
      <c r="E192" s="11" t="s">
        <v>113</v>
      </c>
      <c r="F192" s="12" t="s">
        <v>3</v>
      </c>
      <c r="G192" s="12" t="s">
        <v>373</v>
      </c>
      <c r="H192" s="12" t="s">
        <v>374</v>
      </c>
      <c r="I192" s="13">
        <f t="shared" si="9"/>
        <v>1</v>
      </c>
      <c r="J192" s="12">
        <v>66166</v>
      </c>
      <c r="K192" s="12">
        <v>11782</v>
      </c>
      <c r="L192" s="12" t="s">
        <v>372</v>
      </c>
      <c r="M192" s="11">
        <v>45880</v>
      </c>
      <c r="N192" s="14">
        <v>2250</v>
      </c>
      <c r="O192" s="12" t="s">
        <v>121</v>
      </c>
      <c r="P192" s="12">
        <v>30</v>
      </c>
      <c r="Q192" s="12" t="s">
        <v>24</v>
      </c>
      <c r="R192" s="12">
        <f>DATEDIF(Tabela1[[#This Row],[Atendimento]],Tabela1[[#This Row],[Previsao de Entrega]],"D")</f>
        <v>31</v>
      </c>
      <c r="S192" s="14">
        <v>250</v>
      </c>
      <c r="T192" s="14">
        <v>0</v>
      </c>
    </row>
    <row r="193" spans="1:20" hidden="1" x14ac:dyDescent="0.35">
      <c r="A193" s="6">
        <v>45849</v>
      </c>
      <c r="B193" s="6">
        <v>45849</v>
      </c>
      <c r="C193" s="6" t="s">
        <v>7</v>
      </c>
      <c r="D193" s="6" t="s">
        <v>15</v>
      </c>
      <c r="E193" s="6" t="s">
        <v>113</v>
      </c>
      <c r="F193" s="7" t="s">
        <v>3</v>
      </c>
      <c r="G193" s="7" t="s">
        <v>321</v>
      </c>
      <c r="H193" s="7" t="s">
        <v>91</v>
      </c>
      <c r="I193" s="10">
        <f t="shared" si="9"/>
        <v>1</v>
      </c>
      <c r="J193" s="7">
        <v>66171</v>
      </c>
      <c r="K193" s="7">
        <v>11783</v>
      </c>
      <c r="L193" s="7" t="s">
        <v>375</v>
      </c>
      <c r="M193" s="6">
        <v>45859</v>
      </c>
      <c r="N193" s="8">
        <v>661.2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10</v>
      </c>
      <c r="S193" s="8">
        <v>0</v>
      </c>
      <c r="T193" s="8">
        <v>0</v>
      </c>
    </row>
    <row r="194" spans="1:20" hidden="1" x14ac:dyDescent="0.35">
      <c r="A194" s="6">
        <v>45849</v>
      </c>
      <c r="B194" s="6">
        <v>45849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33</v>
      </c>
      <c r="H194" s="7" t="s">
        <v>34</v>
      </c>
      <c r="I194" s="10">
        <f t="shared" si="9"/>
        <v>1</v>
      </c>
      <c r="J194" s="7">
        <v>66176</v>
      </c>
      <c r="K194" s="7">
        <v>419</v>
      </c>
      <c r="L194" s="7" t="s">
        <v>51</v>
      </c>
      <c r="M194" s="6">
        <v>45849</v>
      </c>
      <c r="N194" s="8">
        <v>4455.05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0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113</v>
      </c>
      <c r="F195" s="7">
        <v>68460</v>
      </c>
      <c r="G195" s="7" t="s">
        <v>377</v>
      </c>
      <c r="H195" s="7" t="s">
        <v>98</v>
      </c>
      <c r="I195" s="10">
        <f t="shared" si="9"/>
        <v>1</v>
      </c>
      <c r="J195" s="7">
        <v>66233</v>
      </c>
      <c r="K195" s="7">
        <v>11522</v>
      </c>
      <c r="L195" s="7" t="s">
        <v>378</v>
      </c>
      <c r="M195" s="6">
        <v>45856</v>
      </c>
      <c r="N195" s="8">
        <v>398.42</v>
      </c>
      <c r="O195" s="7" t="s">
        <v>122</v>
      </c>
      <c r="P195" s="7">
        <v>28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45853</v>
      </c>
      <c r="B196" s="6">
        <v>45853</v>
      </c>
      <c r="C196" s="6" t="s">
        <v>7</v>
      </c>
      <c r="D196" s="6" t="s">
        <v>15</v>
      </c>
      <c r="E196" s="6" t="s">
        <v>113</v>
      </c>
      <c r="F196" s="7" t="s">
        <v>3</v>
      </c>
      <c r="G196" s="7" t="s">
        <v>373</v>
      </c>
      <c r="H196" s="7" t="s">
        <v>374</v>
      </c>
      <c r="I196" s="10">
        <f t="shared" si="9"/>
        <v>1</v>
      </c>
      <c r="J196" s="7">
        <v>66234</v>
      </c>
      <c r="K196" s="7">
        <v>11784</v>
      </c>
      <c r="L196" s="7" t="s">
        <v>379</v>
      </c>
      <c r="M196" s="6">
        <v>45867</v>
      </c>
      <c r="N196" s="8">
        <v>1011.5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14</v>
      </c>
      <c r="S196" s="8">
        <v>0</v>
      </c>
      <c r="T196" s="8">
        <v>0</v>
      </c>
    </row>
    <row r="197" spans="1:20" hidden="1" x14ac:dyDescent="0.35">
      <c r="A197" s="6">
        <v>45853</v>
      </c>
      <c r="B197" s="6">
        <v>45853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32</v>
      </c>
      <c r="I197" s="10">
        <f t="shared" si="9"/>
        <v>1</v>
      </c>
      <c r="J197" s="7">
        <v>68455</v>
      </c>
      <c r="K197" s="7">
        <v>10581</v>
      </c>
      <c r="L197" s="7" t="s">
        <v>4</v>
      </c>
      <c r="M197" s="6">
        <v>45856</v>
      </c>
      <c r="N197" s="8">
        <v>5245.49</v>
      </c>
      <c r="O197" s="7" t="s">
        <v>122</v>
      </c>
      <c r="P197" s="7">
        <v>14</v>
      </c>
      <c r="Q197" s="7" t="s">
        <v>116</v>
      </c>
      <c r="R197" s="7">
        <f>DATEDIF(Tabela1[[#This Row],[Atendimento]],Tabela1[[#This Row],[Previsao de Entrega]],"D")</f>
        <v>3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113</v>
      </c>
      <c r="F198" s="7" t="s">
        <v>3</v>
      </c>
      <c r="G198" s="7" t="s">
        <v>275</v>
      </c>
      <c r="H198" s="7" t="s">
        <v>374</v>
      </c>
      <c r="I198" s="10">
        <f>NETWORKDAYS(B198, A198)</f>
        <v>1</v>
      </c>
      <c r="J198" s="7">
        <v>66273</v>
      </c>
      <c r="K198" s="7">
        <v>8095</v>
      </c>
      <c r="L198" s="7" t="s">
        <v>35</v>
      </c>
      <c r="M198" s="6">
        <v>45856</v>
      </c>
      <c r="N198" s="8">
        <v>473.69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374</v>
      </c>
      <c r="I199" s="10">
        <f>NETWORKDAYS(B199, A199)</f>
        <v>1</v>
      </c>
      <c r="J199" s="7">
        <v>66274</v>
      </c>
      <c r="K199" s="7">
        <v>3061</v>
      </c>
      <c r="L199" s="7" t="s">
        <v>192</v>
      </c>
      <c r="M199" s="6">
        <v>45856</v>
      </c>
      <c r="N199" s="8">
        <v>9802.08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374</v>
      </c>
      <c r="I200" s="10">
        <f>NETWORKDAYS(B200, A200)</f>
        <v>1</v>
      </c>
      <c r="J200" s="7">
        <v>66275</v>
      </c>
      <c r="K200" s="7">
        <v>3061</v>
      </c>
      <c r="L200" s="7" t="s">
        <v>192</v>
      </c>
      <c r="M200" s="6">
        <v>45856</v>
      </c>
      <c r="N200" s="8">
        <v>12500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45854</v>
      </c>
      <c r="B201" s="6">
        <v>45854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32</v>
      </c>
      <c r="I201" s="10">
        <f t="shared" ref="I201" si="10">NETWORKDAYS(B201, A201)</f>
        <v>1</v>
      </c>
      <c r="J201" s="7">
        <v>63750</v>
      </c>
      <c r="K201" s="7">
        <v>11121</v>
      </c>
      <c r="L201" s="7" t="s">
        <v>143</v>
      </c>
      <c r="M201" s="6">
        <v>45856</v>
      </c>
      <c r="N201" s="8">
        <v>21816.95</v>
      </c>
      <c r="O201" s="7" t="s">
        <v>122</v>
      </c>
      <c r="P201" s="7">
        <v>30</v>
      </c>
      <c r="Q201" s="7" t="s">
        <v>116</v>
      </c>
      <c r="R201" s="7">
        <f>DATEDIF(Tabela1[[#This Row],[Atendimento]],Tabela1[[#This Row],[Previsao de Entrega]],"D")</f>
        <v>2</v>
      </c>
      <c r="S201" s="8">
        <v>0</v>
      </c>
      <c r="T201" s="8">
        <v>0</v>
      </c>
    </row>
    <row r="202" spans="1:20" hidden="1" x14ac:dyDescent="0.35">
      <c r="A202" s="6">
        <v>45854</v>
      </c>
      <c r="B202" s="6">
        <v>45854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66287</v>
      </c>
      <c r="K202" s="7">
        <v>11121</v>
      </c>
      <c r="L202" s="7" t="s">
        <v>143</v>
      </c>
      <c r="M202" s="6">
        <v>45856</v>
      </c>
      <c r="N202" s="8">
        <v>2100</v>
      </c>
      <c r="O202" s="7" t="s">
        <v>122</v>
      </c>
      <c r="P202" s="7">
        <v>30</v>
      </c>
      <c r="Q202" s="7" t="s">
        <v>116</v>
      </c>
      <c r="R202" s="7">
        <f>DATEDIF(Tabela1[[#This Row],[Atendimento]],Tabela1[[#This Row],[Previsao de Entrega]],"D")</f>
        <v>2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130</v>
      </c>
      <c r="I203" s="10">
        <f>NETWORKDAYS(B203, A203)</f>
        <v>1</v>
      </c>
      <c r="J203" s="7">
        <v>66298</v>
      </c>
      <c r="K203" s="7">
        <v>10990</v>
      </c>
      <c r="L203" s="7" t="s">
        <v>191</v>
      </c>
      <c r="M203" s="6">
        <v>45856</v>
      </c>
      <c r="N203" s="8">
        <v>10986.26</v>
      </c>
      <c r="O203" s="7" t="s">
        <v>121</v>
      </c>
      <c r="P203" s="7">
        <v>30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ref="I204:I205" si="11">NETWORKDAYS(B204, A204)</f>
        <v>1</v>
      </c>
      <c r="J204" s="7">
        <v>63853</v>
      </c>
      <c r="K204" s="7">
        <v>789</v>
      </c>
      <c r="L204" s="7" t="s">
        <v>205</v>
      </c>
      <c r="M204" s="6">
        <v>45856</v>
      </c>
      <c r="N204" s="8">
        <v>75436.87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45855</v>
      </c>
      <c r="B205" s="6">
        <v>45855</v>
      </c>
      <c r="C205" s="6" t="s">
        <v>7</v>
      </c>
      <c r="D205" s="6" t="s">
        <v>5</v>
      </c>
      <c r="E205" s="6" t="s">
        <v>142</v>
      </c>
      <c r="F205" s="7" t="s">
        <v>3</v>
      </c>
      <c r="G205" s="7" t="s">
        <v>3</v>
      </c>
      <c r="H205" s="7" t="s">
        <v>32</v>
      </c>
      <c r="I205" s="10">
        <f t="shared" si="11"/>
        <v>1</v>
      </c>
      <c r="J205" s="7">
        <v>63854</v>
      </c>
      <c r="K205" s="7">
        <v>789</v>
      </c>
      <c r="L205" s="7" t="s">
        <v>205</v>
      </c>
      <c r="M205" s="6">
        <v>45856</v>
      </c>
      <c r="N205" s="8">
        <v>1428.29</v>
      </c>
      <c r="O205" s="7" t="s">
        <v>121</v>
      </c>
      <c r="P205" s="7">
        <v>28</v>
      </c>
      <c r="Q205" s="7" t="s">
        <v>116</v>
      </c>
      <c r="R205" s="7">
        <f>DATEDIF(Tabela1[[#This Row],[Atendimento]],Tabela1[[#This Row],[Previsao de Entrega]],"D")</f>
        <v>1</v>
      </c>
      <c r="S205" s="8">
        <v>0</v>
      </c>
      <c r="T205" s="8">
        <v>0</v>
      </c>
    </row>
    <row r="206" spans="1:20" x14ac:dyDescent="0.35">
      <c r="A206" s="11">
        <v>45855</v>
      </c>
      <c r="B206" s="11">
        <v>45855</v>
      </c>
      <c r="C206" s="11" t="s">
        <v>7</v>
      </c>
      <c r="D206" s="11" t="s">
        <v>5</v>
      </c>
      <c r="E206" s="11" t="s">
        <v>142</v>
      </c>
      <c r="F206" s="12" t="s">
        <v>3</v>
      </c>
      <c r="G206" s="12" t="s">
        <v>125</v>
      </c>
      <c r="H206" s="12" t="s">
        <v>126</v>
      </c>
      <c r="I206" s="13">
        <f t="shared" ref="I206" si="12">NETWORKDAYS(B206, A206)</f>
        <v>1</v>
      </c>
      <c r="J206" s="12">
        <v>66308</v>
      </c>
      <c r="K206" s="12">
        <v>11757</v>
      </c>
      <c r="L206" s="12" t="s">
        <v>305</v>
      </c>
      <c r="M206" s="11">
        <v>45873</v>
      </c>
      <c r="N206" s="14">
        <v>1428.29</v>
      </c>
      <c r="O206" s="12" t="s">
        <v>122</v>
      </c>
      <c r="P206" s="12">
        <v>28</v>
      </c>
      <c r="Q206" s="12" t="s">
        <v>24</v>
      </c>
      <c r="R206" s="12">
        <f>DATEDIF(Tabela1[[#This Row],[Atendimento]],Tabela1[[#This Row],[Previsao de Entrega]],"D")</f>
        <v>18</v>
      </c>
      <c r="S206" s="14">
        <v>0</v>
      </c>
      <c r="T206" s="14">
        <v>0</v>
      </c>
    </row>
    <row r="207" spans="1:20" x14ac:dyDescent="0.35">
      <c r="A207" s="11">
        <v>45856</v>
      </c>
      <c r="B207" s="11">
        <v>45856</v>
      </c>
      <c r="C207" s="11" t="s">
        <v>7</v>
      </c>
      <c r="D207" s="11" t="s">
        <v>15</v>
      </c>
      <c r="E207" s="11" t="s">
        <v>124</v>
      </c>
      <c r="F207" s="12">
        <v>68466</v>
      </c>
      <c r="G207" s="12" t="s">
        <v>125</v>
      </c>
      <c r="H207" s="12" t="s">
        <v>126</v>
      </c>
      <c r="I207" s="13">
        <f t="shared" ref="I207:I214" si="13">NETWORKDAYS(B207, A207)</f>
        <v>1</v>
      </c>
      <c r="J207" s="12">
        <v>66337</v>
      </c>
      <c r="K207" s="12">
        <v>11736</v>
      </c>
      <c r="L207" s="12" t="s">
        <v>127</v>
      </c>
      <c r="M207" s="11">
        <v>45889</v>
      </c>
      <c r="N207" s="14">
        <v>16134.54</v>
      </c>
      <c r="O207" s="12" t="s">
        <v>121</v>
      </c>
      <c r="P207" s="12">
        <v>28</v>
      </c>
      <c r="Q207" s="12" t="s">
        <v>24</v>
      </c>
      <c r="R207" s="12">
        <f>DATEDIF(Tabela1[[#This Row],[Atendimento]],Tabela1[[#This Row],[Previsao de Entrega]],"D")</f>
        <v>33</v>
      </c>
      <c r="S207" s="14">
        <v>25720</v>
      </c>
      <c r="T207" s="14">
        <v>0</v>
      </c>
    </row>
    <row r="208" spans="1:20" x14ac:dyDescent="0.35">
      <c r="A208" s="11">
        <v>45856</v>
      </c>
      <c r="B208" s="11">
        <v>45856</v>
      </c>
      <c r="C208" s="11" t="s">
        <v>7</v>
      </c>
      <c r="D208" s="11" t="s">
        <v>15</v>
      </c>
      <c r="E208" s="11" t="s">
        <v>113</v>
      </c>
      <c r="F208" s="12">
        <v>68470</v>
      </c>
      <c r="G208" s="12" t="s">
        <v>88</v>
      </c>
      <c r="H208" s="12" t="s">
        <v>34</v>
      </c>
      <c r="I208" s="13">
        <f t="shared" si="13"/>
        <v>1</v>
      </c>
      <c r="J208" s="12">
        <v>66342</v>
      </c>
      <c r="K208" s="12">
        <v>11590</v>
      </c>
      <c r="L208" s="12" t="s">
        <v>322</v>
      </c>
      <c r="M208" s="11">
        <v>45889</v>
      </c>
      <c r="N208" s="14">
        <v>1150.47</v>
      </c>
      <c r="O208" s="12" t="s">
        <v>122</v>
      </c>
      <c r="P208" s="12">
        <v>21</v>
      </c>
      <c r="Q208" s="12" t="s">
        <v>24</v>
      </c>
      <c r="R208" s="12">
        <f>DATEDIF(Tabela1[[#This Row],[Atendimento]],Tabela1[[#This Row],[Previsao de Entrega]],"D")</f>
        <v>33</v>
      </c>
      <c r="S208" s="14">
        <v>0</v>
      </c>
      <c r="T208" s="14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129</v>
      </c>
      <c r="H209" s="7" t="s">
        <v>130</v>
      </c>
      <c r="I209" s="10">
        <f t="shared" si="13"/>
        <v>1</v>
      </c>
      <c r="J209" s="7">
        <v>66347</v>
      </c>
      <c r="K209" s="7">
        <v>2967</v>
      </c>
      <c r="L209" s="7" t="s">
        <v>57</v>
      </c>
      <c r="M209" s="6">
        <v>45861</v>
      </c>
      <c r="N209" s="8">
        <v>2518.56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2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13"/>
        <v>1</v>
      </c>
      <c r="J210" s="7">
        <v>66348</v>
      </c>
      <c r="K210" s="7">
        <v>10194</v>
      </c>
      <c r="L210" s="7" t="s">
        <v>193</v>
      </c>
      <c r="M210" s="6">
        <v>45860</v>
      </c>
      <c r="N210" s="8">
        <v>993.07</v>
      </c>
      <c r="O210" s="7" t="s">
        <v>122</v>
      </c>
      <c r="P210" s="7">
        <v>28</v>
      </c>
      <c r="Q210" s="7" t="s">
        <v>116</v>
      </c>
      <c r="R210" s="7">
        <f>DATEDIF(Tabela1[[#This Row],[Atendimento]],Tabela1[[#This Row],[Previsao de Entrega]],"D")</f>
        <v>1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5</v>
      </c>
      <c r="E211" s="6" t="s">
        <v>142</v>
      </c>
      <c r="F211" s="7" t="s">
        <v>3</v>
      </c>
      <c r="G211" s="7" t="s">
        <v>3</v>
      </c>
      <c r="H211" s="7" t="s">
        <v>130</v>
      </c>
      <c r="I211" s="10">
        <f t="shared" si="13"/>
        <v>1</v>
      </c>
      <c r="J211" s="7">
        <v>66349</v>
      </c>
      <c r="K211" s="7">
        <v>10194</v>
      </c>
      <c r="L211" s="7" t="s">
        <v>193</v>
      </c>
      <c r="M211" s="6">
        <v>45860</v>
      </c>
      <c r="N211" s="8">
        <v>1250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1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130</v>
      </c>
      <c r="I212" s="10">
        <f t="shared" si="13"/>
        <v>1</v>
      </c>
      <c r="J212" s="7">
        <v>66350</v>
      </c>
      <c r="K212" s="7">
        <v>1441</v>
      </c>
      <c r="L212" s="7" t="s">
        <v>53</v>
      </c>
      <c r="M212" s="6">
        <v>45861</v>
      </c>
      <c r="N212" s="8">
        <v>1312.13</v>
      </c>
      <c r="O212" s="7" t="s">
        <v>122</v>
      </c>
      <c r="P212" s="7">
        <v>14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45859</v>
      </c>
      <c r="B213" s="6">
        <v>45859</v>
      </c>
      <c r="C213" s="6" t="s">
        <v>7</v>
      </c>
      <c r="D213" s="6" t="s">
        <v>15</v>
      </c>
      <c r="E213" s="6" t="s">
        <v>113</v>
      </c>
      <c r="F213" s="7">
        <v>68469</v>
      </c>
      <c r="G213" s="7" t="s">
        <v>33</v>
      </c>
      <c r="H213" s="7" t="s">
        <v>34</v>
      </c>
      <c r="I213" s="10">
        <f t="shared" si="13"/>
        <v>1</v>
      </c>
      <c r="J213" s="7">
        <v>66351</v>
      </c>
      <c r="K213" s="7">
        <v>2952</v>
      </c>
      <c r="L213" s="7" t="s">
        <v>384</v>
      </c>
      <c r="M213" s="6">
        <v>45867</v>
      </c>
      <c r="N213" s="8">
        <v>600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8</v>
      </c>
      <c r="S213" s="8">
        <v>0</v>
      </c>
      <c r="T213" s="8">
        <v>0</v>
      </c>
    </row>
    <row r="214" spans="1:20" hidden="1" x14ac:dyDescent="0.35">
      <c r="A214" s="6">
        <v>45859</v>
      </c>
      <c r="B214" s="6">
        <v>45859</v>
      </c>
      <c r="C214" s="6" t="s">
        <v>7</v>
      </c>
      <c r="D214" s="6" t="s">
        <v>5</v>
      </c>
      <c r="E214" s="6" t="s">
        <v>142</v>
      </c>
      <c r="F214" s="7" t="s">
        <v>3</v>
      </c>
      <c r="G214" s="7" t="s">
        <v>3</v>
      </c>
      <c r="H214" s="7" t="s">
        <v>32</v>
      </c>
      <c r="I214" s="10">
        <f t="shared" si="13"/>
        <v>1</v>
      </c>
      <c r="J214" s="7">
        <v>66352</v>
      </c>
      <c r="K214" s="7">
        <v>10567</v>
      </c>
      <c r="L214" s="7" t="s">
        <v>385</v>
      </c>
      <c r="M214" s="6">
        <v>45861</v>
      </c>
      <c r="N214" s="8">
        <v>1392.24</v>
      </c>
      <c r="O214" s="7" t="s">
        <v>122</v>
      </c>
      <c r="P214" s="7">
        <v>28</v>
      </c>
      <c r="Q214" s="7" t="s">
        <v>116</v>
      </c>
      <c r="R214" s="7">
        <f>DATEDIF(Tabela1[[#This Row],[Atendimento]],Tabela1[[#This Row],[Previsao de Entrega]],"D")</f>
        <v>2</v>
      </c>
      <c r="S214" s="8">
        <v>0</v>
      </c>
      <c r="T214" s="8">
        <v>0</v>
      </c>
    </row>
    <row r="215" spans="1:20" x14ac:dyDescent="0.35">
      <c r="A215" s="11">
        <v>45860</v>
      </c>
      <c r="B215" s="11">
        <v>45860</v>
      </c>
      <c r="C215" s="11" t="s">
        <v>7</v>
      </c>
      <c r="D215" s="11" t="s">
        <v>15</v>
      </c>
      <c r="E215" s="11" t="s">
        <v>113</v>
      </c>
      <c r="F215" s="12" t="s">
        <v>3</v>
      </c>
      <c r="G215" s="12" t="s">
        <v>387</v>
      </c>
      <c r="H215" s="12" t="s">
        <v>138</v>
      </c>
      <c r="I215" s="13">
        <f t="shared" ref="I215:I220" si="14">NETWORKDAYS(B215, A215)</f>
        <v>1</v>
      </c>
      <c r="J215" s="12">
        <v>66374</v>
      </c>
      <c r="K215" s="12" t="s">
        <v>139</v>
      </c>
      <c r="L215" s="12" t="s">
        <v>23</v>
      </c>
      <c r="M215" s="11">
        <v>45867</v>
      </c>
      <c r="N215" s="14">
        <v>528</v>
      </c>
      <c r="O215" s="12" t="s">
        <v>122</v>
      </c>
      <c r="P215" s="12">
        <v>28</v>
      </c>
      <c r="Q215" s="12" t="s">
        <v>24</v>
      </c>
      <c r="R215" s="12">
        <f>DATEDIF(Tabela1[[#This Row],[Atendimento]],Tabela1[[#This Row],[Previsao de Entrega]],"D")</f>
        <v>7</v>
      </c>
      <c r="S215" s="14">
        <v>0</v>
      </c>
      <c r="T215" s="14">
        <v>0</v>
      </c>
    </row>
    <row r="216" spans="1:20" x14ac:dyDescent="0.35">
      <c r="A216" s="11">
        <v>45860</v>
      </c>
      <c r="B216" s="11">
        <v>45860</v>
      </c>
      <c r="C216" s="11" t="s">
        <v>7</v>
      </c>
      <c r="D216" s="11" t="s">
        <v>15</v>
      </c>
      <c r="E216" s="11" t="s">
        <v>113</v>
      </c>
      <c r="F216" s="12">
        <v>68471</v>
      </c>
      <c r="G216" s="12" t="s">
        <v>39</v>
      </c>
      <c r="H216" s="12" t="s">
        <v>91</v>
      </c>
      <c r="I216" s="13">
        <f t="shared" si="14"/>
        <v>1</v>
      </c>
      <c r="J216" s="12">
        <v>66376</v>
      </c>
      <c r="K216" s="12">
        <v>11783</v>
      </c>
      <c r="L216" s="12" t="s">
        <v>375</v>
      </c>
      <c r="M216" s="11">
        <v>45863</v>
      </c>
      <c r="N216" s="14">
        <v>1235.02</v>
      </c>
      <c r="O216" s="12" t="s">
        <v>122</v>
      </c>
      <c r="P216" s="12">
        <v>30</v>
      </c>
      <c r="Q216" s="12" t="s">
        <v>24</v>
      </c>
      <c r="R216" s="12">
        <f>DATEDIF(Tabela1[[#This Row],[Atendimento]],Tabela1[[#This Row],[Previsao de Entrega]],"D")</f>
        <v>3</v>
      </c>
      <c r="S216" s="14">
        <v>0</v>
      </c>
      <c r="T216" s="14">
        <v>0</v>
      </c>
    </row>
    <row r="217" spans="1:20" hidden="1" x14ac:dyDescent="0.35">
      <c r="A217" s="6">
        <v>45860</v>
      </c>
      <c r="B217" s="6">
        <v>45860</v>
      </c>
      <c r="C217" s="6" t="s">
        <v>7</v>
      </c>
      <c r="D217" s="6" t="s">
        <v>5</v>
      </c>
      <c r="E217" s="6" t="s">
        <v>113</v>
      </c>
      <c r="F217" s="7" t="s">
        <v>3</v>
      </c>
      <c r="G217" s="7" t="s">
        <v>39</v>
      </c>
      <c r="H217" s="7" t="s">
        <v>98</v>
      </c>
      <c r="I217" s="10">
        <f t="shared" si="14"/>
        <v>1</v>
      </c>
      <c r="J217" s="7">
        <v>66392</v>
      </c>
      <c r="K217" s="7">
        <v>591</v>
      </c>
      <c r="L217" s="7" t="s">
        <v>77</v>
      </c>
      <c r="M217" s="6">
        <v>45862</v>
      </c>
      <c r="N217" s="8">
        <v>975</v>
      </c>
      <c r="O217" s="7" t="s">
        <v>122</v>
      </c>
      <c r="P217" s="7">
        <v>28</v>
      </c>
      <c r="Q217" s="7" t="s">
        <v>116</v>
      </c>
      <c r="R217" s="7">
        <f>DATEDIF(Tabela1[[#This Row],[Atendimento]],Tabela1[[#This Row],[Previsao de Entrega]],"D")</f>
        <v>2</v>
      </c>
      <c r="S217" s="8">
        <v>0</v>
      </c>
      <c r="T217" s="8">
        <v>0</v>
      </c>
    </row>
    <row r="218" spans="1:20" hidden="1" x14ac:dyDescent="0.35">
      <c r="A218" s="6">
        <v>45860</v>
      </c>
      <c r="B218" s="6">
        <v>45860</v>
      </c>
      <c r="C218" s="6" t="s">
        <v>7</v>
      </c>
      <c r="D218" s="6" t="s">
        <v>5</v>
      </c>
      <c r="E218" s="6" t="s">
        <v>142</v>
      </c>
      <c r="F218" s="7" t="s">
        <v>3</v>
      </c>
      <c r="G218" s="7" t="s">
        <v>3</v>
      </c>
      <c r="H218" s="7" t="s">
        <v>138</v>
      </c>
      <c r="I218" s="10">
        <f t="shared" si="14"/>
        <v>1</v>
      </c>
      <c r="J218" s="7">
        <v>66395</v>
      </c>
      <c r="K218" s="7">
        <v>953</v>
      </c>
      <c r="L218" s="7" t="s">
        <v>274</v>
      </c>
      <c r="M218" s="6">
        <v>45862</v>
      </c>
      <c r="N218" s="8">
        <v>3522.15</v>
      </c>
      <c r="O218" s="7" t="s">
        <v>122</v>
      </c>
      <c r="P218" s="7">
        <v>14</v>
      </c>
      <c r="Q218" s="7" t="s">
        <v>116</v>
      </c>
      <c r="R218" s="7">
        <f>DATEDIF(Tabela1[[#This Row],[Atendimento]],Tabela1[[#This Row],[Previsao de Entrega]],"D")</f>
        <v>2</v>
      </c>
      <c r="S218" s="8">
        <v>0</v>
      </c>
      <c r="T218" s="8">
        <v>0</v>
      </c>
    </row>
    <row r="219" spans="1:20" x14ac:dyDescent="0.35">
      <c r="A219" s="40">
        <v>45861</v>
      </c>
      <c r="B219" s="40">
        <v>45861</v>
      </c>
      <c r="C219" s="40" t="s">
        <v>7</v>
      </c>
      <c r="D219" s="40" t="s">
        <v>15</v>
      </c>
      <c r="E219" s="40" t="s">
        <v>113</v>
      </c>
      <c r="F219" s="41">
        <v>68472</v>
      </c>
      <c r="G219" s="41" t="s">
        <v>39</v>
      </c>
      <c r="H219" s="41" t="s">
        <v>98</v>
      </c>
      <c r="I219" s="42">
        <f t="shared" si="14"/>
        <v>1</v>
      </c>
      <c r="J219" s="41">
        <v>66413</v>
      </c>
      <c r="K219" s="41">
        <v>11715</v>
      </c>
      <c r="L219" s="41" t="s">
        <v>389</v>
      </c>
      <c r="M219" s="40">
        <v>45873</v>
      </c>
      <c r="N219" s="43">
        <v>178.3</v>
      </c>
      <c r="O219" s="41" t="s">
        <v>121</v>
      </c>
      <c r="P219" s="41">
        <v>0</v>
      </c>
      <c r="Q219" s="41" t="s">
        <v>390</v>
      </c>
      <c r="R219" s="41">
        <f>DATEDIF(Tabela1[[#This Row],[Atendimento]],Tabela1[[#This Row],[Previsao de Entrega]],"D")</f>
        <v>12</v>
      </c>
      <c r="S219" s="43">
        <v>0</v>
      </c>
      <c r="T219" s="43">
        <v>0</v>
      </c>
    </row>
    <row r="220" spans="1:20" x14ac:dyDescent="0.35">
      <c r="A220" s="11">
        <v>45861</v>
      </c>
      <c r="B220" s="11">
        <v>45861</v>
      </c>
      <c r="C220" s="11" t="s">
        <v>7</v>
      </c>
      <c r="D220" s="11" t="s">
        <v>15</v>
      </c>
      <c r="E220" s="11" t="s">
        <v>124</v>
      </c>
      <c r="F220" s="12" t="s">
        <v>3</v>
      </c>
      <c r="G220" s="12" t="s">
        <v>125</v>
      </c>
      <c r="H220" s="12" t="s">
        <v>126</v>
      </c>
      <c r="I220" s="13">
        <f t="shared" si="14"/>
        <v>1</v>
      </c>
      <c r="J220" s="12">
        <v>66301</v>
      </c>
      <c r="K220" s="12">
        <v>1522</v>
      </c>
      <c r="L220" s="12" t="s">
        <v>391</v>
      </c>
      <c r="M220" s="11">
        <v>45875</v>
      </c>
      <c r="N220" s="14">
        <v>1023.45</v>
      </c>
      <c r="O220" s="12" t="s">
        <v>122</v>
      </c>
      <c r="P220" s="12">
        <v>28</v>
      </c>
      <c r="Q220" s="12" t="s">
        <v>24</v>
      </c>
      <c r="R220" s="12">
        <f>DATEDIF(Tabela1[[#This Row],[Atendimento]],Tabela1[[#This Row],[Previsao de Entrega]],"D")</f>
        <v>14</v>
      </c>
      <c r="S220" s="14">
        <v>0</v>
      </c>
      <c r="T220" s="14">
        <v>141.4</v>
      </c>
    </row>
    <row r="221" spans="1:20" hidden="1" x14ac:dyDescent="0.35">
      <c r="A221" s="6">
        <v>45862</v>
      </c>
      <c r="B221" s="6">
        <v>45862</v>
      </c>
      <c r="C221" s="6" t="s">
        <v>7</v>
      </c>
      <c r="D221" s="6" t="s">
        <v>5</v>
      </c>
      <c r="E221" s="6" t="s">
        <v>142</v>
      </c>
      <c r="F221" s="7" t="s">
        <v>3</v>
      </c>
      <c r="G221" s="7" t="s">
        <v>3</v>
      </c>
      <c r="H221" s="7" t="s">
        <v>130</v>
      </c>
      <c r="I221" s="10">
        <f t="shared" ref="I221:I225" si="15">NETWORKDAYS(B221, A221)</f>
        <v>1</v>
      </c>
      <c r="J221" s="7">
        <v>66428</v>
      </c>
      <c r="K221" s="7">
        <v>766</v>
      </c>
      <c r="L221" s="7" t="s">
        <v>141</v>
      </c>
      <c r="M221" s="6">
        <v>45863</v>
      </c>
      <c r="N221" s="8">
        <v>9875.76</v>
      </c>
      <c r="O221" s="7" t="s">
        <v>122</v>
      </c>
      <c r="P221" s="7">
        <v>30</v>
      </c>
      <c r="Q221" s="7" t="s">
        <v>116</v>
      </c>
      <c r="R221" s="7">
        <f>DATEDIF(Tabela1[[#This Row],[Atendimento]],Tabela1[[#This Row],[Previsao de Entrega]],"D")</f>
        <v>1</v>
      </c>
      <c r="S221" s="8">
        <v>0</v>
      </c>
      <c r="T221" s="8">
        <v>0</v>
      </c>
    </row>
    <row r="222" spans="1:20" hidden="1" x14ac:dyDescent="0.35">
      <c r="A222" s="6">
        <v>45862</v>
      </c>
      <c r="B222" s="6">
        <v>45862</v>
      </c>
      <c r="C222" s="6" t="s">
        <v>7</v>
      </c>
      <c r="D222" s="6" t="s">
        <v>5</v>
      </c>
      <c r="E222" s="6" t="s">
        <v>142</v>
      </c>
      <c r="F222" s="7" t="s">
        <v>3</v>
      </c>
      <c r="G222" s="7" t="s">
        <v>3</v>
      </c>
      <c r="H222" s="7" t="s">
        <v>130</v>
      </c>
      <c r="I222" s="10">
        <f t="shared" si="15"/>
        <v>1</v>
      </c>
      <c r="J222" s="7">
        <v>66429</v>
      </c>
      <c r="K222" s="57">
        <v>766</v>
      </c>
      <c r="L222" s="7" t="s">
        <v>141</v>
      </c>
      <c r="M222" s="6">
        <v>45863</v>
      </c>
      <c r="N222" s="8">
        <v>11166.83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1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113</v>
      </c>
      <c r="F223" s="7">
        <v>68478</v>
      </c>
      <c r="G223" s="7" t="s">
        <v>39</v>
      </c>
      <c r="H223" s="7" t="s">
        <v>98</v>
      </c>
      <c r="I223" s="10">
        <f t="shared" si="15"/>
        <v>1</v>
      </c>
      <c r="J223" s="7">
        <v>66453</v>
      </c>
      <c r="K223" s="7">
        <v>3509</v>
      </c>
      <c r="L223" s="7" t="s">
        <v>334</v>
      </c>
      <c r="M223" s="6">
        <v>45866</v>
      </c>
      <c r="N223" s="8">
        <v>1920</v>
      </c>
      <c r="O223" s="7" t="s">
        <v>122</v>
      </c>
      <c r="P223" s="7">
        <v>7</v>
      </c>
      <c r="Q223" s="7" t="s">
        <v>116</v>
      </c>
      <c r="R223" s="7">
        <f>DATEDIF(Tabela1[[#This Row],[Atendimento]],Tabela1[[#This Row],[Previsao de Entrega]],"D")</f>
        <v>3</v>
      </c>
      <c r="S223" s="8">
        <v>0</v>
      </c>
      <c r="T223" s="8">
        <v>0</v>
      </c>
    </row>
    <row r="224" spans="1:20" x14ac:dyDescent="0.35">
      <c r="A224" s="40">
        <v>45863</v>
      </c>
      <c r="B224" s="40">
        <v>45863</v>
      </c>
      <c r="C224" s="40" t="s">
        <v>7</v>
      </c>
      <c r="D224" s="40" t="s">
        <v>5</v>
      </c>
      <c r="E224" s="40" t="s">
        <v>113</v>
      </c>
      <c r="F224" s="41">
        <v>68479</v>
      </c>
      <c r="G224" s="41" t="s">
        <v>392</v>
      </c>
      <c r="H224" s="41" t="s">
        <v>91</v>
      </c>
      <c r="I224" s="42">
        <f t="shared" si="15"/>
        <v>1</v>
      </c>
      <c r="J224" s="41">
        <v>66454</v>
      </c>
      <c r="K224" s="41">
        <v>11788</v>
      </c>
      <c r="L224" s="41" t="s">
        <v>393</v>
      </c>
      <c r="M224" s="40">
        <v>45866</v>
      </c>
      <c r="N224" s="43">
        <v>4122.3</v>
      </c>
      <c r="O224" s="41" t="s">
        <v>122</v>
      </c>
      <c r="P224" s="41">
        <v>30</v>
      </c>
      <c r="Q224" s="41" t="s">
        <v>361</v>
      </c>
      <c r="R224" s="41">
        <f>DATEDIF(Tabela1[[#This Row],[Atendimento]],Tabela1[[#This Row],[Previsao de Entrega]],"D")</f>
        <v>3</v>
      </c>
      <c r="S224" s="43">
        <v>0</v>
      </c>
      <c r="T224" s="43">
        <v>0</v>
      </c>
    </row>
    <row r="225" spans="1:20" hidden="1" x14ac:dyDescent="0.35">
      <c r="A225" s="6">
        <v>45863</v>
      </c>
      <c r="B225" s="6">
        <v>45863</v>
      </c>
      <c r="C225" s="6" t="s">
        <v>7</v>
      </c>
      <c r="D225" s="6" t="s">
        <v>5</v>
      </c>
      <c r="E225" s="6" t="s">
        <v>142</v>
      </c>
      <c r="F225" s="7" t="s">
        <v>3</v>
      </c>
      <c r="G225" s="7" t="s">
        <v>3</v>
      </c>
      <c r="H225" s="7" t="s">
        <v>32</v>
      </c>
      <c r="I225" s="10">
        <f t="shared" si="15"/>
        <v>1</v>
      </c>
      <c r="J225" s="7">
        <v>66456</v>
      </c>
      <c r="K225" s="7">
        <v>10581</v>
      </c>
      <c r="L225" s="7" t="s">
        <v>4</v>
      </c>
      <c r="M225" s="6">
        <v>45863</v>
      </c>
      <c r="N225" s="8">
        <v>10770.48</v>
      </c>
      <c r="O225" s="7" t="s">
        <v>122</v>
      </c>
      <c r="P225" s="7">
        <v>14</v>
      </c>
      <c r="Q225" s="7" t="s">
        <v>116</v>
      </c>
      <c r="R225" s="7">
        <f>DATEDIF(Tabela1[[#This Row],[Atendimento]],Tabela1[[#This Row],[Previsao de Entrega]],"D")</f>
        <v>0</v>
      </c>
      <c r="S225" s="8">
        <v>0</v>
      </c>
      <c r="T225" s="8">
        <v>0</v>
      </c>
    </row>
    <row r="226" spans="1:20" x14ac:dyDescent="0.35">
      <c r="A226" s="11">
        <v>45866</v>
      </c>
      <c r="B226" s="11">
        <v>45863</v>
      </c>
      <c r="C226" s="11" t="s">
        <v>7</v>
      </c>
      <c r="D226" s="11" t="s">
        <v>5</v>
      </c>
      <c r="E226" s="11" t="s">
        <v>113</v>
      </c>
      <c r="F226" s="12">
        <v>68481</v>
      </c>
      <c r="G226" s="12" t="s">
        <v>373</v>
      </c>
      <c r="H226" s="12" t="s">
        <v>374</v>
      </c>
      <c r="I226" s="13">
        <f>NETWORKDAYS(B226, A226)</f>
        <v>2</v>
      </c>
      <c r="J226" s="12">
        <v>66462</v>
      </c>
      <c r="K226" s="12">
        <v>10535</v>
      </c>
      <c r="L226" s="12" t="s">
        <v>394</v>
      </c>
      <c r="M226" s="11">
        <v>45868</v>
      </c>
      <c r="N226" s="14">
        <v>300</v>
      </c>
      <c r="O226" s="12" t="s">
        <v>122</v>
      </c>
      <c r="P226" s="12">
        <v>14</v>
      </c>
      <c r="Q226" s="12" t="s">
        <v>24</v>
      </c>
      <c r="R226" s="12">
        <f>DATEDIF(Tabela1[[#This Row],[Atendimento]],Tabela1[[#This Row],[Previsao de Entrega]],"D")</f>
        <v>2</v>
      </c>
      <c r="S226" s="14">
        <v>0</v>
      </c>
      <c r="T226" s="14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355</v>
      </c>
      <c r="B11" s="4" t="s">
        <v>356</v>
      </c>
      <c r="C11" s="4" t="s">
        <v>357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45866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600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45866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300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45866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45866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132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45866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875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45866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416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45866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337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45866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126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335</v>
      </c>
    </row>
    <row r="18" spans="1:5" x14ac:dyDescent="0.35">
      <c r="A18" s="17">
        <v>45834</v>
      </c>
      <c r="B18" t="s">
        <v>336</v>
      </c>
      <c r="C18" t="s">
        <v>337</v>
      </c>
      <c r="D18">
        <v>11769</v>
      </c>
      <c r="E18" t="s">
        <v>338</v>
      </c>
    </row>
    <row r="19" spans="1:5" x14ac:dyDescent="0.35">
      <c r="A19" s="17">
        <v>45834</v>
      </c>
      <c r="B19" t="s">
        <v>339</v>
      </c>
      <c r="C19" t="s">
        <v>91</v>
      </c>
      <c r="D19">
        <v>11770</v>
      </c>
      <c r="E19" t="s">
        <v>340</v>
      </c>
    </row>
    <row r="20" spans="1:5" x14ac:dyDescent="0.35">
      <c r="A20" s="17">
        <v>45835</v>
      </c>
      <c r="B20" t="s">
        <v>343</v>
      </c>
      <c r="C20" t="s">
        <v>91</v>
      </c>
      <c r="D20">
        <v>11772</v>
      </c>
      <c r="E20" t="s">
        <v>344</v>
      </c>
    </row>
    <row r="21" spans="1:5" x14ac:dyDescent="0.35">
      <c r="A21" s="17">
        <v>45838</v>
      </c>
      <c r="B21" t="s">
        <v>345</v>
      </c>
      <c r="C21" t="s">
        <v>282</v>
      </c>
      <c r="D21">
        <v>11771</v>
      </c>
      <c r="E21" t="s">
        <v>346</v>
      </c>
    </row>
    <row r="22" spans="1:5" x14ac:dyDescent="0.35">
      <c r="A22" s="17">
        <v>45839</v>
      </c>
      <c r="B22" t="s">
        <v>348</v>
      </c>
      <c r="C22" t="s">
        <v>96</v>
      </c>
      <c r="D22">
        <v>11774</v>
      </c>
      <c r="E22" t="s">
        <v>349</v>
      </c>
    </row>
    <row r="23" spans="1:5" x14ac:dyDescent="0.35">
      <c r="A23" s="17">
        <v>45840</v>
      </c>
      <c r="B23" t="s">
        <v>348</v>
      </c>
      <c r="C23" t="s">
        <v>96</v>
      </c>
      <c r="D23">
        <v>11773</v>
      </c>
      <c r="E23" t="s">
        <v>352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353</v>
      </c>
    </row>
    <row r="25" spans="1:5" x14ac:dyDescent="0.35">
      <c r="A25" s="17">
        <v>45842</v>
      </c>
      <c r="B25" t="s">
        <v>336</v>
      </c>
      <c r="C25" t="s">
        <v>337</v>
      </c>
      <c r="D25">
        <v>11777</v>
      </c>
      <c r="E25" t="s">
        <v>358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359</v>
      </c>
    </row>
    <row r="27" spans="1:5" x14ac:dyDescent="0.35">
      <c r="A27" s="17">
        <v>45842</v>
      </c>
      <c r="B27" t="s">
        <v>348</v>
      </c>
      <c r="C27" t="s">
        <v>96</v>
      </c>
      <c r="D27">
        <v>11779</v>
      </c>
      <c r="E27" t="s">
        <v>360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367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372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376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379</v>
      </c>
    </row>
    <row r="33" spans="1:5" x14ac:dyDescent="0.35">
      <c r="A33" s="17">
        <v>45854</v>
      </c>
      <c r="B33" t="s">
        <v>348</v>
      </c>
      <c r="C33" t="s">
        <v>96</v>
      </c>
      <c r="D33">
        <v>11785</v>
      </c>
      <c r="E33" t="s">
        <v>380</v>
      </c>
    </row>
    <row r="34" spans="1:5" x14ac:dyDescent="0.35">
      <c r="A34" s="17">
        <v>45860</v>
      </c>
      <c r="B34" t="s">
        <v>348</v>
      </c>
      <c r="C34" t="s">
        <v>96</v>
      </c>
      <c r="D34">
        <v>11786</v>
      </c>
      <c r="E34" t="s">
        <v>386</v>
      </c>
    </row>
    <row r="35" spans="1:5" x14ac:dyDescent="0.35">
      <c r="A35" s="17">
        <v>45860</v>
      </c>
      <c r="B35" t="s">
        <v>348</v>
      </c>
      <c r="C35" t="s">
        <v>96</v>
      </c>
      <c r="D35">
        <v>11787</v>
      </c>
      <c r="E35" t="s">
        <v>388</v>
      </c>
    </row>
    <row r="36" spans="1:5" x14ac:dyDescent="0.35">
      <c r="A36" s="17">
        <v>45862</v>
      </c>
      <c r="B36" t="s">
        <v>343</v>
      </c>
      <c r="C36" t="s">
        <v>91</v>
      </c>
      <c r="D36">
        <v>11788</v>
      </c>
      <c r="E36" t="s">
        <v>393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2" width="9.08984375" bestFit="1" customWidth="1"/>
    <col min="3" max="3" width="9.1796875" bestFit="1" customWidth="1"/>
  </cols>
  <sheetData>
    <row r="2" spans="1:4" x14ac:dyDescent="0.35">
      <c r="A2" s="23" t="s">
        <v>382</v>
      </c>
      <c r="B2" s="50">
        <v>0.7</v>
      </c>
      <c r="C2" s="51">
        <v>6.6000000000000003E-2</v>
      </c>
      <c r="D2" s="52">
        <f>C2/B2-1</f>
        <v>-0.90571428571428569</v>
      </c>
    </row>
    <row r="3" spans="1:4" x14ac:dyDescent="0.35">
      <c r="A3" t="s">
        <v>383</v>
      </c>
      <c r="B3" s="48">
        <v>0.5</v>
      </c>
      <c r="C3" s="48">
        <v>0.2</v>
      </c>
      <c r="D3" s="49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2025-07-28T19:31:19Z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