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splfps01\data$\GROUP\PUBLICO\Compras\"/>
    </mc:Choice>
  </mc:AlternateContent>
  <xr:revisionPtr revIDLastSave="0" documentId="13_ncr:1_{DBBB2390-857D-4522-80C3-15AA4080A6DE}" xr6:coauthVersionLast="47" xr6:coauthVersionMax="47" xr10:uidLastSave="{00000000-0000-0000-0000-000000000000}"/>
  <bookViews>
    <workbookView xWindow="28680" yWindow="-120" windowWidth="16440" windowHeight="283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5" i="1" l="1"/>
  <c r="R335" i="1"/>
  <c r="I334" i="1"/>
  <c r="R334" i="1"/>
  <c r="I333" i="1" l="1"/>
  <c r="R333" i="1"/>
  <c r="I332" i="1"/>
  <c r="R332" i="1"/>
  <c r="I331" i="1"/>
  <c r="R331" i="1"/>
  <c r="I330" i="1"/>
  <c r="R330" i="1"/>
  <c r="I329" i="1"/>
  <c r="R329" i="1"/>
  <c r="I328" i="1"/>
  <c r="R32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18" i="1" l="1"/>
  <c r="R318" i="1"/>
  <c r="I283" i="1"/>
  <c r="R283" i="1"/>
  <c r="I308" i="1"/>
  <c r="R308" i="1"/>
  <c r="I316" i="1"/>
  <c r="R316" i="1"/>
  <c r="I282" i="1"/>
  <c r="R282" i="1"/>
  <c r="I317" i="1"/>
  <c r="R317" i="1"/>
  <c r="I275" i="1"/>
  <c r="R275" i="1"/>
  <c r="I312" i="1"/>
  <c r="R312" i="1"/>
  <c r="I285" i="1"/>
  <c r="R285" i="1"/>
  <c r="I310" i="1"/>
  <c r="R310" i="1"/>
  <c r="I309" i="1"/>
  <c r="R309" i="1"/>
  <c r="I311" i="1"/>
  <c r="R311" i="1"/>
  <c r="I315" i="1"/>
  <c r="R315" i="1"/>
  <c r="I314" i="1"/>
  <c r="R314" i="1"/>
  <c r="I305" i="1"/>
  <c r="R305" i="1"/>
  <c r="I271" i="1"/>
  <c r="R271" i="1"/>
  <c r="I269" i="1"/>
  <c r="R269" i="1"/>
  <c r="I263" i="1"/>
  <c r="R263" i="1"/>
  <c r="I301" i="1"/>
  <c r="R301" i="1"/>
  <c r="I300" i="1"/>
  <c r="R300" i="1"/>
  <c r="I299" i="1"/>
  <c r="R299" i="1"/>
  <c r="I298" i="1"/>
  <c r="R29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3" i="1"/>
  <c r="R313" i="1"/>
  <c r="I287" i="1"/>
  <c r="R287" i="1"/>
  <c r="G6" i="11"/>
  <c r="G7" i="11"/>
  <c r="G8" i="11"/>
  <c r="F6" i="11"/>
  <c r="F11" i="11" s="1"/>
  <c r="F7" i="11"/>
  <c r="F12" i="11" s="1"/>
  <c r="F8" i="11"/>
  <c r="F13" i="11" s="1"/>
  <c r="F15" i="11" l="1"/>
  <c r="I273" i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304" i="1"/>
  <c r="R304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59" i="1"/>
  <c r="R259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32" i="1"/>
  <c r="R232" i="1"/>
  <c r="I284" i="1"/>
  <c r="R284" i="1"/>
  <c r="I261" i="1"/>
  <c r="R261" i="1"/>
  <c r="I180" i="1"/>
  <c r="R180" i="1"/>
  <c r="I254" i="1"/>
  <c r="R254" i="1"/>
  <c r="I253" i="1" l="1"/>
  <c r="R253" i="1"/>
  <c r="I306" i="1"/>
  <c r="R306" i="1"/>
  <c r="I251" i="1"/>
  <c r="R251" i="1"/>
  <c r="I319" i="1"/>
  <c r="I307" i="1"/>
  <c r="I303" i="1"/>
  <c r="I297" i="1"/>
  <c r="I183" i="1"/>
  <c r="I286" i="1"/>
  <c r="I278" i="1"/>
  <c r="I272" i="1"/>
  <c r="I274" i="1"/>
  <c r="I279" i="1"/>
  <c r="I244" i="1"/>
  <c r="I192" i="1"/>
  <c r="I227" i="1"/>
  <c r="I173" i="1"/>
  <c r="I206" i="1"/>
  <c r="I236" i="1"/>
  <c r="I250" i="1"/>
  <c r="I246" i="1"/>
  <c r="I146" i="1"/>
  <c r="I226" i="1"/>
  <c r="I171" i="1"/>
  <c r="R249" i="1"/>
  <c r="I249" i="1"/>
  <c r="I248" i="1"/>
  <c r="R248" i="1"/>
  <c r="I247" i="1"/>
  <c r="R247" i="1"/>
  <c r="R278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319" i="1"/>
  <c r="I238" i="1"/>
  <c r="R238" i="1"/>
  <c r="R246" i="1"/>
  <c r="R227" i="1"/>
  <c r="R244" i="1" l="1"/>
  <c r="R272" i="1"/>
  <c r="R274" i="1"/>
  <c r="I231" i="1"/>
  <c r="R231" i="1"/>
  <c r="R226" i="1"/>
  <c r="R206" i="1"/>
  <c r="I188" i="1"/>
  <c r="R188" i="1"/>
  <c r="R192" i="1"/>
  <c r="I225" i="1"/>
  <c r="R225" i="1"/>
  <c r="R307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79" i="1"/>
  <c r="G3" i="11"/>
  <c r="G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194" i="1"/>
  <c r="R194" i="1"/>
  <c r="I193" i="1"/>
  <c r="R193" i="1"/>
  <c r="I191" i="1"/>
  <c r="I190" i="1" l="1"/>
  <c r="R190" i="1"/>
  <c r="R236" i="1"/>
  <c r="I189" i="1"/>
  <c r="R189" i="1"/>
  <c r="I187" i="1" l="1"/>
  <c r="R187" i="1"/>
  <c r="I186" i="1" l="1"/>
  <c r="R186" i="1"/>
  <c r="I185" i="1"/>
  <c r="R185" i="1"/>
  <c r="R297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286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<sst xmlns="http://schemas.openxmlformats.org/spreadsheetml/2006/main" count="3305" uniqueCount="464">
  <si>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</si>
  <si>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</si>
  <si>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</si>
  <si>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</si>
  <si>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</si>
  <si>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</si>
  <si>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</si>
  <si>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</si>
  <si>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</si>
  <si>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</si>
  <si>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</si>
  <si>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</si>
  <si>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</si>
  <si>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</si>
  <si>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</si>
  <si>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</si>
  <si>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</si>
  <si>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</si>
  <si>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</si>
  <si>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</si>
  <si>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</si>
  <si>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</si>
  <si>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</si>
  <si>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</si>
  <si>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</si>
  <si>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</si>
  <si>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</si>
  <si>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</si>
  <si>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</si>
  <si>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</si>
  <si>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</si>
  <si>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</si>
  <si>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</si>
  <si>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</si>
  <si>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</si>
  <si>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</si>
  <si>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</si>
  <si>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</si>
  <si>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</si>
  <si>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</si>
  <si>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</si>
  <si>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</si>
  <si>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</si>
  <si>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</si>
  <si>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</si>
  <si>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</si>
  <si>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</si>
  <si>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</si>
  <si>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</si>
  <si>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</si>
  <si>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</si>
  <si>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</si>
  <si>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</si>
  <si>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</si>
  <si>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</si>
  <si>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</si>
  <si>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</si>
  <si>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</si>
  <si>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</si>
  <si>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</si>
  <si>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</si>
  <si>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</si>
  <si>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</si>
  <si>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</si>
  <si>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</si>
  <si>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</si>
  <si>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</si>
  <si>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</si>
  <si>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</si>
  <si>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</si>
  <si>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</si>
  <si>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</si>
  <si>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</si>
  <si>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</si>
  <si>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</si>
  <si>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</si>
  <si>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</si>
  <si>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</si>
  <si>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</si>
  <si>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</si>
  <si>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</si>
  <si>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</si>
  <si>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</si>
  <si>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</si>
  <si>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</si>
  <si>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</si>
  <si>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</si>
  <si>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</si>
  <si>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</si>
  <si>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</si>
  <si>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</si>
  <si>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</si>
  <si>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</si>
  <si>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</si>
  <si>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</si>
  <si>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</si>
  <si>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</si>
  <si>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</si>
  <si>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</si>
  <si>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</si>
  <si>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</si>
  <si>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</si>
  <si>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</si>
  <si>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</si>
  <si>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</si>
  <si>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</si>
  <si>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</si>
  <si>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</si>
  <si>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</si>
  <si>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</si>
  <si>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</si>
  <si>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</si>
  <si>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</si>
  <si>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</si>
  <si>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</si>
  <si>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</si>
  <si>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</si>
  <si>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</si>
  <si>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</si>
  <si>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</si>
  <si>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</si>
  <si>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</si>
  <si>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</si>
  <si>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</si>
  <si>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</si>
  <si>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</si>
  <si>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</si>
  <si>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</si>
  <si>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</si>
  <si>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</si>
  <si>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</si>
  <si>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</si>
  <si>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</si>
  <si>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</si>
  <si>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</si>
  <si>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</si>
  <si>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</si>
  <si>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</si>
  <si>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</si>
  <si>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</si>
  <si>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</si>
  <si>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</si>
  <si>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</si>
  <si>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</si>
  <si>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</si>
  <si>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</si>
  <si>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</si>
  <si>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</si>
  <si>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</si>
  <si>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</si>
  <si>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</si>
  <si>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</si>
  <si>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</si>
  <si>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</si>
  <si>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</si>
  <si>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</si>
  <si>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</si>
  <si>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</si>
  <si>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</si>
  <si>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</si>
  <si>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</si>
  <si>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</si>
  <si>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</si>
  <si>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</si>
  <si>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</si>
  <si>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</si>
  <si>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</si>
  <si>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</si>
  <si>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</si>
  <si>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</si>
  <si>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</si>
  <si>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</si>
  <si>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</si>
  <si>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</si>
  <si>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</si>
  <si>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</si>
  <si>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</si>
  <si>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</si>
  <si>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</si>
  <si>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</si>
  <si>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</si>
  <si>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</si>
  <si>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</si>
  <si>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</si>
  <si>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</si>
  <si>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</si>
  <si>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</si>
  <si>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</si>
  <si>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</si>
  <si>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</si>
  <si>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</si>
  <si>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</si>
  <si>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</si>
  <si>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</si>
  <si>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</si>
  <si>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</si>
  <si>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</si>
  <si>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</si>
  <si>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</si>
  <si>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</si>
  <si>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</si>
  <si>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</si>
  <si>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</si>
  <si>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</si>
  <si>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</si>
  <si>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</si>
  <si>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</si>
  <si>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</si>
  <si>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</si>
  <si>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</si>
  <si>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</si>
  <si>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</si>
  <si>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</si>
  <si>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</si>
  <si>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</si>
  <si>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</si>
  <si>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</si>
  <si>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</si>
  <si>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</si>
  <si>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</si>
  <si>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</si>
  <si>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</si>
  <si>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</si>
  <si>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</si>
  <si>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</si>
  <si>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</si>
  <si>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</si>
  <si>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</si>
  <si>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</si>
  <si>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</si>
  <si>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</si>
  <si>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</si>
  <si>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</si>
  <si>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</si>
  <si>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</si>
  <si>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</si>
  <si>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</si>
  <si>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</si>
  <si>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</si>
  <si>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</si>
  <si>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</si>
  <si>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</si>
  <si>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</si>
  <si>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</si>
  <si>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</si>
  <si>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</si>
  <si>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</si>
  <si>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</si>
  <si>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</si>
  <si>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</si>
  <si>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</si>
  <si>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</si>
  <si>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</si>
  <si>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</si>
  <si>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</si>
  <si>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</si>
  <si>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</si>
  <si>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</si>
  <si>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</si>
  <si>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</si>
  <si>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</si>
  <si>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</si>
  <si>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</si>
  <si>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</si>
  <si>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</si>
  <si>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</si>
  <si>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</si>
  <si>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</si>
  <si>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</si>
  <si>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</si>
  <si>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</si>
  <si>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</si>
  <si>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</si>
  <si>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</si>
  <si>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</si>
  <si>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</si>
  <si>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</si>
  <si>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</si>
  <si>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</si>
  <si>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</si>
  <si>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</si>
  <si>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</si>
  <si>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</si>
  <si>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</si>
  <si>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</si>
  <si>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</si>
  <si>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</si>
  <si>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</si>
  <si>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</si>
  <si>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</si>
  <si>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</si>
  <si>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</si>
  <si>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</si>
  <si>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</si>
  <si>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</si>
  <si>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</si>
  <si>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</si>
  <si>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</si>
  <si>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</si>
  <si>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</si>
  <si>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</si>
  <si>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</si>
  <si>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</si>
  <si>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</si>
  <si>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</si>
  <si>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</si>
  <si>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</si>
  <si>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</si>
  <si>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</si>
  <si>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</si>
  <si>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</si>
  <si>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</si>
  <si>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</si>
  <si>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</si>
  <si>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</si>
  <si>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</si>
  <si>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</si>
  <si>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</si>
  <si>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</si>
  <si>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</si>
  <si>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</si>
  <si>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</si>
  <si>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</si>
  <si>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</si>
  <si>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</si>
  <si>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</si>
  <si>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</si>
  <si>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</si>
  <si>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</si>
  <si>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</si>
  <si>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</si>
  <si>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</si>
  <si>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</si>
  <si>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</si>
  <si>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</si>
  <si>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</si>
  <si>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</si>
  <si>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</si>
  <si>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</si>
  <si>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</si>
  <si>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</si>
  <si>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</si>
  <si>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</si>
  <si>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</si>
  <si>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</si>
  <si>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</si>
  <si>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</si>
  <si>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</si>
  <si>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</si>
  <si>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</si>
  <si>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</si>
  <si>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</si>
  <si>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</si>
  <si>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</si>
  <si>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</si>
  <si>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</si>
  <si>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</si>
  <si>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</si>
  <si>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</si>
  <si>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</si>
  <si>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</si>
  <si>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</si>
  <si>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</si>
  <si>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</si>
  <si>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</si>
  <si>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</si>
  <si>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</si>
  <si>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</si>
  <si>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</si>
  <si>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</si>
  <si>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</si>
  <si>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</si>
  <si>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</si>
  <si>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</si>
  <si>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</si>
  <si>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</si>
  <si>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</si>
  <si>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</si>
  <si>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</si>
  <si>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</si>
  <si>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</si>
  <si>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</si>
  <si>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</si>
  <si>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</si>
  <si>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</si>
  <si>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</si>
  <si>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</si>
  <si>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</si>
  <si>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</si>
  <si>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</si>
  <si>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</si>
  <si>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</si>
  <si>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</si>
  <si>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</si>
  <si>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</si>
  <si>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</si>
  <si>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</si>
  <si>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</si>
  <si>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</si>
  <si>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</si>
  <si>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</si>
  <si>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</si>
  <si>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</si>
  <si>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</si>
  <si>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</si>
  <si>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</si>
  <si>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</si>
  <si>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</si>
  <si>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</si>
  <si>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</si>
  <si>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</si>
  <si>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</si>
  <si>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</si>
  <si>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</si>
  <si>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</si>
  <si>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</si>
  <si>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>AGUARDANDO APROVAÇÃO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</si>
  <si>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</si>
  <si>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</si>
  <si>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</si>
  <si>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</si>
  <si>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</si>
  <si>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</si>
  <si>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</si>
  <si>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</si>
  <si>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</si>
  <si>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</si>
  <si>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</si>
  <si>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</si>
  <si>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</si>
  <si>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</si>
  <si>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</si>
  <si>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Coluna1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</si>
  <si>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</si>
  <si>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</si>
  <si>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</si>
  <si>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</si>
  <si>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</si>
  <si>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</si>
  <si>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</si>
  <si>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</si>
  <si>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</si>
  <si>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</si>
  <si>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</si>
  <si>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</si>
  <si>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</si>
  <si>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</si>
  <si>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</si>
  <si>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AGUARDANDO PAGAMENTO</t>
  </si>
  <si>
    <t>D. S. SCHIAVETTO E CIA LTDA</t>
  </si>
  <si>
    <t>eir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</si>
  <si>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</si>
  <si>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</si>
  <si>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</si>
  <si>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</si>
  <si>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</si>
  <si>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</si>
  <si>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</si>
  <si>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AJUSTAR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</si>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</sst>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6C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0" fontId="0" fillId="2" borderId="0" xfId="0" quotePrefix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1" fontId="0" fillId="5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4" fontId="5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4" fontId="5" fillId="6" borderId="0" xfId="1" applyFont="1" applyFill="1" applyAlignment="1">
      <alignment horizontal="center" vertical="center"/>
    </xf>
    <xf numFmtId="49" fontId="0" fillId="0" borderId="0" xfId="0" applyNumberFormat="1" applyAlignment="1">
      <alignment horizontal="left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44" fontId="0" fillId="7" borderId="0" xfId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46">
    <dxf>
      <fill>
        <patternFill>
          <bgColor rgb="FFFFC1B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335" totalsRowShown="0" headerRowDxfId="45" dataDxfId="44">
  <autoFilter ref="A1:T335" xr:uid="{0C573FEE-B8A0-4FE7-911C-81B026DE4530}">
    <filterColumn colId="16">
      <filters>
        <filter val="AGUARDANDO APROVAÇÃO"/>
        <filter val="AGUARDANDO ENTREGA"/>
        <filter val="AGUARDANDO PAGAMENTO"/>
        <filter val="AJUSTAR"/>
      </filters>
    </filterColumn>
  </autoFilter>
  <sortState xmlns:xlrd2="http://schemas.microsoft.com/office/spreadsheetml/2017/richdata2" ref="A226:T319">
    <sortCondition ref="M1:M319"/>
  </sortState>
  <tableColumns count="20">
    <tableColumn id="1" xr3:uid="{FD977268-8F92-4E92-82D7-959136F54294}" name="Atendimento" dataDxfId="43"/>
    <tableColumn id="16" xr3:uid="{90533836-8E21-43D7-BDD8-371E534225A1}" name="Inclusão" dataDxfId="42"/>
    <tableColumn id="12" xr3:uid="{A2843543-7BB5-478B-98A8-F39ABE24C0BF}" name="Comprador" dataDxfId="41"/>
    <tableColumn id="11" xr3:uid="{F96820D0-5CCA-48B2-ABB6-86DAC15B93D8}" name="Tipo" dataDxfId="40"/>
    <tableColumn id="7" xr3:uid="{9BB7D0DF-F533-472F-8DBA-EDE24AEBA2AD}" name="Classe" dataDxfId="39"/>
    <tableColumn id="2" xr3:uid="{418BAC5A-0224-4ADC-9584-000CEC133677}" name="SC" dataDxfId="38"/>
    <tableColumn id="16387" xr3:uid="{548D4F13-D7B5-49C2-9319-BB68076AD4A4}" name="Requisitante" dataDxfId="37"/>
    <tableColumn id="16388" xr3:uid="{BC82948B-97DA-4CAB-B464-D766A39BE955}" name="Setor" dataDxfId="36"/>
    <tableColumn id="17" xr3:uid="{FA311683-649A-417B-8E3D-86AF7A67B501}" name="Lead-Time (Atendimento)" dataDxfId="35">
      <calculatedColumnFormula>NETWORKDAYS(B2, A2)</calculatedColumnFormula>
    </tableColumn>
    <tableColumn id="3" xr3:uid="{81C44B0D-A0B7-4F4C-8424-331171E8D7E3}" name="PC" dataDxfId="34"/>
    <tableColumn id="4" xr3:uid="{B60A7FCB-15E8-4D26-B7D4-6B9F86777A31}" name="Cód.Fornecedor" dataDxfId="33"/>
    <tableColumn id="16385" xr3:uid="{AE2A9E6F-190B-401D-B9F6-220DA57C5307}" name="Razao Social" dataDxfId="32"/>
    <tableColumn id="5" xr3:uid="{54EBBA21-57F9-454C-B0A8-87487C142038}" name="Previsao de Entrega" dataDxfId="31"/>
    <tableColumn id="6" xr3:uid="{6DAB93EC-62B7-4C66-B061-0755851DD270}" name="Spend" dataDxfId="30" dataCellStyle="Moeda"/>
    <tableColumn id="13" xr3:uid="{7F8CD74C-A817-491A-B14F-1EC515438D4F}" name="Condição" dataDxfId="29"/>
    <tableColumn id="14" xr3:uid="{DDF55835-ADD0-4C2C-A984-3ECFBBE18396}" name="Condição de Pagamento" dataDxfId="28"/>
    <tableColumn id="8" xr3:uid="{8BAFDE04-B2A0-4EA1-9C4C-1C93F1611DE4}" name="Status" dataDxfId="27"/>
    <tableColumn id="18" xr3:uid="{32AD281D-AC61-4EAC-B6CB-87DCAB2B5F69}" name="Lead-Time (Fornecedor)" dataDxfId="26">
      <calculatedColumnFormula>DATEDIF(Tabela1[[#This Row],[Atendimento]],Tabela1[[#This Row],[Previsao de Entrega]],"D")</calculatedColumnFormula>
    </tableColumn>
    <tableColumn id="9" xr3:uid="{3F87E5B0-A802-4BAD-905E-99DB3C957566}" name="Saving" dataDxfId="25" dataCellStyle="Moeda"/>
    <tableColumn id="10" xr3:uid="{FA0346D4-664F-496B-957A-F821E2AC90D7}" name="Coast Avoidance" dataDxfId="24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23">
  <autoFilter ref="A1:D12" xr:uid="{380A73FC-B6AA-4AA8-939F-05F0D9766DCE}"/>
  <tableColumns count="4">
    <tableColumn id="1" xr3:uid="{680691B2-150B-4C41-9CDE-8A7F73114142}" name="FORNECEDOR" dataDxfId="22"/>
    <tableColumn id="4" xr3:uid="{896CA4BD-2EE0-4C22-968D-6E20E5E451A0}" name="SITE" dataDxfId="21"/>
    <tableColumn id="2" xr3:uid="{16E705D5-80B5-408E-8B4C-3C59509B86DC}" name="LOGIN" dataDxfId="20" dataCellStyle="Hiperlink"/>
    <tableColumn id="3" xr3:uid="{2C5B1339-42AB-4EF3-8544-BA012F24C5BD}" name="SENHA" dataDxfId="1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18">
      <calculatedColumnFormula>TODAY()</calculatedColumnFormula>
    </tableColumn>
    <tableColumn id="8" xr3:uid="{169D95EF-FFB5-4EC5-A60C-81272A42D33C}" name="Dias" dataDxfId="17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16" dataDxfId="15">
  <autoFilter ref="A1:E24" xr:uid="{78239A7E-FC7B-49B4-8A55-E7BC213AA07B}"/>
  <tableColumns count="5">
    <tableColumn id="2" xr3:uid="{D8511443-CF4D-4DC9-8296-BF1A944D3CAC}" name="Fornecedor" dataDxfId="14"/>
    <tableColumn id="7" xr3:uid="{D2B0299B-E81C-4AF4-BF9F-2F26C1F2794A}" name="Segmento" dataDxfId="13"/>
    <tableColumn id="3" xr3:uid="{582CBCD0-31E7-44DD-8F12-A70BB18121C1}" name="Vendedor" dataDxfId="12"/>
    <tableColumn id="4" xr3:uid="{512B0ADB-4619-4B1F-923A-1CFD5BF403F2}" name="e-mail" dataDxfId="11"/>
    <tableColumn id="5" xr3:uid="{15128DC1-115F-4F44-9C6D-530065665CF0}" name="Contato" dataDxfId="1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60" totalsRowShown="0">
  <autoFilter ref="A1:E6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G8" totalsRowShown="0" headerRowDxfId="9" dataDxfId="8">
  <autoFilter ref="A5:G8" xr:uid="{832D0BAD-4975-4EBA-9F49-A2BF228D313B}"/>
  <tableColumns count="7">
    <tableColumn id="1" xr3:uid="{A7B26440-5C0A-44AA-851C-217243E26553}" name="Produto" dataDxfId="7"/>
    <tableColumn id="2" xr3:uid="{080C8E46-AE45-4C5B-A911-19E6FC39D431}" name="Ultima Compra" dataDxfId="6" dataCellStyle="Moeda"/>
    <tableColumn id="5" xr3:uid="{52FB93CA-9FE6-45AB-9158-D47B02335CFD}" name="Primeira Proposta" dataDxfId="5" dataCellStyle="Moeda"/>
    <tableColumn id="3" xr3:uid="{A8DFBE92-DA8B-483B-B76D-3CF147232E35}" name="Preço Fechado" dataDxfId="4" dataCellStyle="Moeda"/>
    <tableColumn id="7" xr3:uid="{4A5106DE-DEF9-4D55-BF68-683D2D9152B2}" name="Coluna1" dataDxfId="3" dataCellStyle="Moeda"/>
    <tableColumn id="6" xr3:uid="{F48E3952-E3F2-4B14-94CD-6DB42AFDEE9E}" name="Dif %" dataDxfId="2" dataCellStyle="Moeda">
      <calculatedColumnFormula>Tabela5[[#This Row],[Primeira Proposta]]-Tabela5[[#This Row],[Preço Fechado]]</calculatedColumnFormula>
    </tableColumn>
    <tableColumn id="4" xr3:uid="{D824E88C-08D6-45AE-9660-5D535899B438}" name="%" dataDxfId="1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5"/>
  <sheetViews>
    <sheetView tabSelected="1" topLeftCell="L1" zoomScaleNormal="100" workbookViewId="0">
      <selection activeCell="L307" sqref="L307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3632812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9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6">
        <v>45782</v>
      </c>
      <c r="B2" s="6">
        <v>45782</v>
      </c>
      <c r="C2" s="6" t="s">
        <v>127</v>
      </c>
      <c r="D2" s="6" t="s">
        <v>5</v>
      </c>
      <c r="E2" s="6" t="s">
        <v>141</v>
      </c>
      <c r="F2" s="7" t="s">
        <v>3</v>
      </c>
      <c r="G2" s="7" t="s">
        <v>3</v>
      </c>
      <c r="H2" s="7" t="s">
        <v>129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59</v>
      </c>
      <c r="M2" s="6">
        <v>45782</v>
      </c>
      <c r="N2" s="8">
        <v>1280</v>
      </c>
      <c r="O2" s="7" t="s">
        <v>121</v>
      </c>
      <c r="P2" s="7">
        <v>28</v>
      </c>
      <c r="Q2" s="7" t="s">
        <v>115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141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121</v>
      </c>
      <c r="P3" s="7">
        <v>14</v>
      </c>
      <c r="Q3" s="7" t="s">
        <v>115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141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121</v>
      </c>
      <c r="P4" s="7">
        <v>14</v>
      </c>
      <c r="Q4" s="7" t="s">
        <v>115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112</v>
      </c>
      <c r="F5" s="7">
        <v>68366</v>
      </c>
      <c r="G5" s="7" t="s">
        <v>320</v>
      </c>
      <c r="H5" s="7" t="s">
        <v>90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121</v>
      </c>
      <c r="P5" s="7">
        <v>0</v>
      </c>
      <c r="Q5" s="7" t="s">
        <v>115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112</v>
      </c>
      <c r="F6" s="7">
        <v>68354</v>
      </c>
      <c r="G6" s="7" t="s">
        <v>320</v>
      </c>
      <c r="H6" s="7" t="s">
        <v>90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121</v>
      </c>
      <c r="P6" s="7">
        <v>0</v>
      </c>
      <c r="Q6" s="7" t="s">
        <v>115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112</v>
      </c>
      <c r="F7" s="7">
        <v>68350</v>
      </c>
      <c r="G7" s="7" t="s">
        <v>320</v>
      </c>
      <c r="H7" s="7" t="s">
        <v>90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121</v>
      </c>
      <c r="P7" s="7">
        <v>0</v>
      </c>
      <c r="Q7" s="7" t="s">
        <v>115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141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121</v>
      </c>
      <c r="P8" s="7">
        <v>14</v>
      </c>
      <c r="Q8" s="7" t="s">
        <v>115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112</v>
      </c>
      <c r="F9" s="7" t="s">
        <v>3</v>
      </c>
      <c r="G9" s="7" t="s">
        <v>3</v>
      </c>
      <c r="H9" s="7" t="s">
        <v>97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122</v>
      </c>
      <c r="P9" s="7">
        <v>0</v>
      </c>
      <c r="Q9" s="7" t="s">
        <v>115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112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121</v>
      </c>
      <c r="P10" s="7">
        <v>14</v>
      </c>
      <c r="Q10" s="7" t="s">
        <v>115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hidden="1" x14ac:dyDescent="0.35">
      <c r="A11" s="6">
        <v>45848</v>
      </c>
      <c r="B11" s="6">
        <v>45848</v>
      </c>
      <c r="C11" s="6" t="s">
        <v>7</v>
      </c>
      <c r="D11" s="6" t="s">
        <v>15</v>
      </c>
      <c r="E11" s="6" t="s">
        <v>112</v>
      </c>
      <c r="F11" s="7">
        <v>68459</v>
      </c>
      <c r="G11" s="7" t="s">
        <v>361</v>
      </c>
      <c r="H11" s="7" t="s">
        <v>362</v>
      </c>
      <c r="I11" s="10">
        <f t="shared" ref="I11:I74" si="1">NETWORKDAYS(B11, A11)</f>
        <v>1</v>
      </c>
      <c r="J11" s="7">
        <v>66162</v>
      </c>
      <c r="K11" s="7">
        <v>11781</v>
      </c>
      <c r="L11" s="7" t="s">
        <v>363</v>
      </c>
      <c r="M11" s="6">
        <v>45855</v>
      </c>
      <c r="N11" s="8">
        <v>5396.77</v>
      </c>
      <c r="O11" s="7" t="s">
        <v>120</v>
      </c>
      <c r="P11" s="7">
        <v>15</v>
      </c>
      <c r="Q11" s="7" t="s">
        <v>115</v>
      </c>
      <c r="R11" s="7">
        <f>DATEDIF(Tabela1[[#This Row],[Atendimento]],Tabela1[[#This Row],[Previsao de Entrega]],"D")</f>
        <v>7</v>
      </c>
      <c r="S11" s="8">
        <v>284.04000000000002</v>
      </c>
      <c r="T11" s="8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67</v>
      </c>
      <c r="E12" s="6" t="s">
        <v>112</v>
      </c>
      <c r="F12" s="7" t="s">
        <v>3</v>
      </c>
      <c r="G12" s="7" t="s">
        <v>3</v>
      </c>
      <c r="H12" s="7" t="s">
        <v>32</v>
      </c>
      <c r="I12" s="10">
        <f t="shared" si="1"/>
        <v>1</v>
      </c>
      <c r="J12" s="7">
        <v>65246</v>
      </c>
      <c r="K12" s="7">
        <v>11673</v>
      </c>
      <c r="L12" s="7" t="s">
        <v>68</v>
      </c>
      <c r="M12" s="6">
        <v>45786</v>
      </c>
      <c r="N12" s="8">
        <v>6178.34</v>
      </c>
      <c r="O12" s="7" t="s">
        <v>121</v>
      </c>
      <c r="P12" s="7">
        <v>5</v>
      </c>
      <c r="Q12" s="7" t="s">
        <v>115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141</v>
      </c>
      <c r="F13" s="7" t="s">
        <v>3</v>
      </c>
      <c r="G13" s="7" t="s">
        <v>3</v>
      </c>
      <c r="H13" s="7" t="s">
        <v>137</v>
      </c>
      <c r="I13" s="10">
        <f t="shared" si="1"/>
        <v>1</v>
      </c>
      <c r="J13" s="7">
        <v>65250</v>
      </c>
      <c r="K13" s="7">
        <v>10692</v>
      </c>
      <c r="L13" s="7" t="s">
        <v>70</v>
      </c>
      <c r="M13" s="6">
        <v>45786</v>
      </c>
      <c r="N13" s="8">
        <v>3318.36</v>
      </c>
      <c r="O13" s="7" t="s">
        <v>121</v>
      </c>
      <c r="P13" s="7">
        <v>10</v>
      </c>
      <c r="Q13" s="7" t="s">
        <v>115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112</v>
      </c>
      <c r="F14" s="7" t="s">
        <v>3</v>
      </c>
      <c r="G14" s="7" t="s">
        <v>3</v>
      </c>
      <c r="H14" s="7" t="s">
        <v>32</v>
      </c>
      <c r="I14" s="10">
        <f t="shared" si="1"/>
        <v>1</v>
      </c>
      <c r="J14" s="7">
        <v>65254</v>
      </c>
      <c r="K14" s="7">
        <v>591</v>
      </c>
      <c r="L14" s="7" t="s">
        <v>76</v>
      </c>
      <c r="M14" s="6">
        <v>45786</v>
      </c>
      <c r="N14" s="8">
        <v>975</v>
      </c>
      <c r="O14" s="7" t="s">
        <v>121</v>
      </c>
      <c r="P14" s="7">
        <v>28</v>
      </c>
      <c r="Q14" s="7" t="s">
        <v>115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112</v>
      </c>
      <c r="F15" s="7">
        <v>68375</v>
      </c>
      <c r="G15" s="7" t="s">
        <v>320</v>
      </c>
      <c r="H15" s="7" t="s">
        <v>90</v>
      </c>
      <c r="I15" s="10">
        <f t="shared" si="1"/>
        <v>2</v>
      </c>
      <c r="J15" s="7">
        <v>65257</v>
      </c>
      <c r="K15" s="7">
        <v>11733</v>
      </c>
      <c r="L15" s="7" t="s">
        <v>78</v>
      </c>
      <c r="M15" s="6">
        <v>45786</v>
      </c>
      <c r="N15" s="8">
        <v>204.39</v>
      </c>
      <c r="O15" s="7" t="s">
        <v>121</v>
      </c>
      <c r="P15" s="7">
        <v>0</v>
      </c>
      <c r="Q15" s="7" t="s">
        <v>115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112</v>
      </c>
      <c r="F16" s="7">
        <v>68358</v>
      </c>
      <c r="G16" s="7" t="s">
        <v>320</v>
      </c>
      <c r="H16" s="7" t="s">
        <v>90</v>
      </c>
      <c r="I16" s="10">
        <f t="shared" si="1"/>
        <v>10</v>
      </c>
      <c r="J16" s="7">
        <v>65256</v>
      </c>
      <c r="K16" s="7">
        <v>11732</v>
      </c>
      <c r="L16" s="7" t="s">
        <v>77</v>
      </c>
      <c r="M16" s="6">
        <v>45799</v>
      </c>
      <c r="N16" s="8">
        <v>142.02000000000001</v>
      </c>
      <c r="O16" s="7" t="s">
        <v>121</v>
      </c>
      <c r="P16" s="7">
        <v>0</v>
      </c>
      <c r="Q16" s="7" t="s">
        <v>115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112</v>
      </c>
      <c r="F17" s="7">
        <v>68372</v>
      </c>
      <c r="G17" s="7" t="s">
        <v>33</v>
      </c>
      <c r="H17" s="7" t="s">
        <v>34</v>
      </c>
      <c r="I17" s="10">
        <f t="shared" si="1"/>
        <v>2</v>
      </c>
      <c r="J17" s="7">
        <v>65249</v>
      </c>
      <c r="K17" s="7">
        <v>4656</v>
      </c>
      <c r="L17" s="7" t="s">
        <v>69</v>
      </c>
      <c r="M17" s="6">
        <v>45807</v>
      </c>
      <c r="N17" s="8">
        <v>772.68</v>
      </c>
      <c r="O17" s="7" t="s">
        <v>121</v>
      </c>
      <c r="P17" s="7">
        <v>28</v>
      </c>
      <c r="Q17" s="7" t="s">
        <v>115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112</v>
      </c>
      <c r="F18" s="7">
        <v>68360</v>
      </c>
      <c r="G18" s="7" t="s">
        <v>87</v>
      </c>
      <c r="H18" s="7" t="s">
        <v>34</v>
      </c>
      <c r="I18" s="10">
        <f t="shared" si="1"/>
        <v>9</v>
      </c>
      <c r="J18" s="7">
        <v>65296</v>
      </c>
      <c r="K18" s="7">
        <v>3011</v>
      </c>
      <c r="L18" s="7" t="s">
        <v>88</v>
      </c>
      <c r="M18" s="6">
        <v>45796</v>
      </c>
      <c r="N18" s="8">
        <v>1694.19</v>
      </c>
      <c r="O18" s="7" t="s">
        <v>121</v>
      </c>
      <c r="P18" s="7">
        <v>28</v>
      </c>
      <c r="Q18" s="7" t="s">
        <v>115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112</v>
      </c>
      <c r="F19" s="7">
        <v>68382</v>
      </c>
      <c r="G19" s="7" t="s">
        <v>89</v>
      </c>
      <c r="H19" s="7" t="s">
        <v>90</v>
      </c>
      <c r="I19" s="10">
        <f t="shared" si="1"/>
        <v>1</v>
      </c>
      <c r="J19" s="7">
        <v>65300</v>
      </c>
      <c r="K19" s="7">
        <v>11734</v>
      </c>
      <c r="L19" s="7" t="s">
        <v>91</v>
      </c>
      <c r="M19" s="6">
        <v>45796</v>
      </c>
      <c r="N19" s="8">
        <v>2237.4499999999998</v>
      </c>
      <c r="O19" s="7" t="s">
        <v>120</v>
      </c>
      <c r="P19" s="7">
        <v>0</v>
      </c>
      <c r="Q19" s="7" t="s">
        <v>115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141</v>
      </c>
      <c r="F20" s="7" t="s">
        <v>3</v>
      </c>
      <c r="G20" s="7" t="s">
        <v>3</v>
      </c>
      <c r="H20" s="7" t="s">
        <v>32</v>
      </c>
      <c r="I20" s="10">
        <f t="shared" si="1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121</v>
      </c>
      <c r="P20" s="7">
        <v>14</v>
      </c>
      <c r="Q20" s="7" t="s">
        <v>115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112</v>
      </c>
      <c r="F21" s="7">
        <v>68344</v>
      </c>
      <c r="G21" s="7" t="s">
        <v>38</v>
      </c>
      <c r="H21" s="7" t="s">
        <v>97</v>
      </c>
      <c r="I21" s="10">
        <f t="shared" si="1"/>
        <v>20</v>
      </c>
      <c r="J21" s="7">
        <v>65323</v>
      </c>
      <c r="K21" s="7">
        <v>11735</v>
      </c>
      <c r="L21" s="7" t="s">
        <v>119</v>
      </c>
      <c r="M21" s="6">
        <v>45793</v>
      </c>
      <c r="N21" s="8">
        <v>2927.25</v>
      </c>
      <c r="O21" s="7" t="s">
        <v>121</v>
      </c>
      <c r="P21" s="7">
        <v>28</v>
      </c>
      <c r="Q21" s="7" t="s">
        <v>115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112</v>
      </c>
      <c r="F22" s="7">
        <v>68379</v>
      </c>
      <c r="G22" s="7" t="s">
        <v>38</v>
      </c>
      <c r="H22" s="7" t="s">
        <v>97</v>
      </c>
      <c r="I22" s="10">
        <f t="shared" si="1"/>
        <v>3</v>
      </c>
      <c r="J22" s="7">
        <v>65317</v>
      </c>
      <c r="K22" s="7">
        <v>4656</v>
      </c>
      <c r="L22" s="7" t="s">
        <v>69</v>
      </c>
      <c r="M22" s="6">
        <v>45797</v>
      </c>
      <c r="N22" s="8">
        <v>2067.64</v>
      </c>
      <c r="O22" s="7" t="s">
        <v>121</v>
      </c>
      <c r="P22" s="7">
        <v>28</v>
      </c>
      <c r="Q22" s="7" t="s">
        <v>115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7">
        <v>45790</v>
      </c>
      <c r="B23" s="27">
        <v>45789</v>
      </c>
      <c r="C23" s="27" t="s">
        <v>7</v>
      </c>
      <c r="D23" s="27" t="s">
        <v>15</v>
      </c>
      <c r="E23" s="27" t="s">
        <v>112</v>
      </c>
      <c r="F23" s="28">
        <v>68383</v>
      </c>
      <c r="G23" s="28" t="s">
        <v>94</v>
      </c>
      <c r="H23" s="28" t="s">
        <v>95</v>
      </c>
      <c r="I23" s="30">
        <f t="shared" si="1"/>
        <v>2</v>
      </c>
      <c r="J23" s="28">
        <v>65427</v>
      </c>
      <c r="K23" s="28">
        <v>74</v>
      </c>
      <c r="L23" s="28" t="s">
        <v>96</v>
      </c>
      <c r="M23" s="27">
        <v>45798</v>
      </c>
      <c r="N23" s="29">
        <v>1529.01</v>
      </c>
      <c r="O23" s="28" t="s">
        <v>121</v>
      </c>
      <c r="P23" s="28">
        <v>28</v>
      </c>
      <c r="Q23" s="28" t="s">
        <v>115</v>
      </c>
      <c r="R23" s="28">
        <f>DATEDIF(Tabela1[[#This Row],[Atendimento]],Tabela1[[#This Row],[Previsao de Entrega]],"D")</f>
        <v>8</v>
      </c>
      <c r="S23" s="29">
        <v>0</v>
      </c>
      <c r="T23" s="29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112</v>
      </c>
      <c r="F24" s="7">
        <v>68385</v>
      </c>
      <c r="G24" s="7" t="s">
        <v>135</v>
      </c>
      <c r="H24" s="7" t="s">
        <v>34</v>
      </c>
      <c r="I24" s="10">
        <f t="shared" si="1"/>
        <v>2</v>
      </c>
      <c r="J24" s="7">
        <v>65350</v>
      </c>
      <c r="K24" s="7">
        <v>922</v>
      </c>
      <c r="L24" s="7" t="s">
        <v>136</v>
      </c>
      <c r="M24" s="6">
        <v>45796</v>
      </c>
      <c r="N24" s="8">
        <v>1032.0899999999999</v>
      </c>
      <c r="O24" s="7" t="s">
        <v>121</v>
      </c>
      <c r="P24" s="7">
        <v>28</v>
      </c>
      <c r="Q24" s="7" t="s">
        <v>115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123</v>
      </c>
      <c r="F25" s="7" t="s">
        <v>3</v>
      </c>
      <c r="G25" s="7" t="s">
        <v>124</v>
      </c>
      <c r="H25" s="7" t="s">
        <v>125</v>
      </c>
      <c r="I25" s="10">
        <f t="shared" si="1"/>
        <v>1</v>
      </c>
      <c r="J25" s="7">
        <v>65331</v>
      </c>
      <c r="K25" s="7">
        <v>11736</v>
      </c>
      <c r="L25" s="7" t="s">
        <v>126</v>
      </c>
      <c r="M25" s="6">
        <v>45835</v>
      </c>
      <c r="N25" s="8">
        <v>16703.52</v>
      </c>
      <c r="O25" s="7" t="s">
        <v>121</v>
      </c>
      <c r="P25" s="7">
        <v>28</v>
      </c>
      <c r="Q25" s="7" t="s">
        <v>115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141</v>
      </c>
      <c r="F26" s="7" t="s">
        <v>3</v>
      </c>
      <c r="G26" s="7" t="s">
        <v>3</v>
      </c>
      <c r="H26" s="7" t="s">
        <v>129</v>
      </c>
      <c r="I26" s="10">
        <f t="shared" si="1"/>
        <v>1</v>
      </c>
      <c r="J26" s="7">
        <v>65362</v>
      </c>
      <c r="K26" s="7">
        <v>766</v>
      </c>
      <c r="L26" s="7" t="s">
        <v>140</v>
      </c>
      <c r="M26" s="6">
        <v>45792</v>
      </c>
      <c r="N26" s="8">
        <v>10727.21</v>
      </c>
      <c r="O26" s="7" t="s">
        <v>121</v>
      </c>
      <c r="P26" s="7">
        <v>28</v>
      </c>
      <c r="Q26" s="7" t="s">
        <v>115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141</v>
      </c>
      <c r="F27" s="7" t="s">
        <v>3</v>
      </c>
      <c r="G27" s="7" t="s">
        <v>3</v>
      </c>
      <c r="H27" s="7" t="s">
        <v>32</v>
      </c>
      <c r="I27" s="10">
        <f t="shared" si="1"/>
        <v>1</v>
      </c>
      <c r="J27" s="7">
        <v>65364</v>
      </c>
      <c r="K27" s="7">
        <v>11121</v>
      </c>
      <c r="L27" s="7" t="s">
        <v>142</v>
      </c>
      <c r="M27" s="6">
        <v>45792</v>
      </c>
      <c r="N27" s="8">
        <v>2074.88</v>
      </c>
      <c r="O27" s="7" t="s">
        <v>121</v>
      </c>
      <c r="P27" s="7">
        <v>30</v>
      </c>
      <c r="Q27" s="7" t="s">
        <v>115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141</v>
      </c>
      <c r="F28" s="7" t="s">
        <v>3</v>
      </c>
      <c r="G28" s="7" t="s">
        <v>3</v>
      </c>
      <c r="H28" s="7" t="s">
        <v>32</v>
      </c>
      <c r="I28" s="10">
        <f t="shared" si="1"/>
        <v>1</v>
      </c>
      <c r="J28" s="7">
        <v>63750</v>
      </c>
      <c r="K28" s="7">
        <v>11121</v>
      </c>
      <c r="L28" s="7" t="s">
        <v>142</v>
      </c>
      <c r="M28" s="6">
        <v>45792</v>
      </c>
      <c r="N28" s="8">
        <v>21816.95</v>
      </c>
      <c r="O28" s="7" t="s">
        <v>121</v>
      </c>
      <c r="P28" s="7">
        <v>30</v>
      </c>
      <c r="Q28" s="7" t="s">
        <v>115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67</v>
      </c>
      <c r="E29" s="6" t="s">
        <v>112</v>
      </c>
      <c r="F29" s="7" t="s">
        <v>3</v>
      </c>
      <c r="G29" s="7" t="s">
        <v>33</v>
      </c>
      <c r="H29" s="7" t="s">
        <v>32</v>
      </c>
      <c r="I29" s="10">
        <f t="shared" si="1"/>
        <v>1</v>
      </c>
      <c r="J29" s="7">
        <v>65365</v>
      </c>
      <c r="K29" s="7">
        <v>419</v>
      </c>
      <c r="L29" s="7" t="s">
        <v>50</v>
      </c>
      <c r="M29" s="6">
        <v>45792</v>
      </c>
      <c r="N29" s="8">
        <v>5137.04</v>
      </c>
      <c r="O29" s="7" t="s">
        <v>121</v>
      </c>
      <c r="P29" s="7">
        <v>30</v>
      </c>
      <c r="Q29" s="7" t="s">
        <v>115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112</v>
      </c>
      <c r="F30" s="7" t="s">
        <v>3</v>
      </c>
      <c r="G30" s="7" t="s">
        <v>139</v>
      </c>
      <c r="H30" s="7" t="s">
        <v>137</v>
      </c>
      <c r="I30" s="10">
        <f t="shared" si="1"/>
        <v>1</v>
      </c>
      <c r="J30" s="7">
        <v>65352</v>
      </c>
      <c r="K30" s="7" t="s">
        <v>138</v>
      </c>
      <c r="L30" s="7" t="s">
        <v>23</v>
      </c>
      <c r="M30" s="6">
        <v>45797</v>
      </c>
      <c r="N30" s="8">
        <v>828.01</v>
      </c>
      <c r="O30" s="7" t="s">
        <v>121</v>
      </c>
      <c r="P30" s="7">
        <v>45</v>
      </c>
      <c r="Q30" s="7" t="s">
        <v>115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67</v>
      </c>
      <c r="E31" s="6" t="s">
        <v>112</v>
      </c>
      <c r="F31" s="7" t="s">
        <v>3</v>
      </c>
      <c r="G31" s="7" t="s">
        <v>3</v>
      </c>
      <c r="H31" s="7" t="s">
        <v>32</v>
      </c>
      <c r="I31" s="10">
        <f t="shared" si="1"/>
        <v>1</v>
      </c>
      <c r="J31" s="7">
        <v>65378</v>
      </c>
      <c r="K31" s="7">
        <v>381</v>
      </c>
      <c r="L31" s="7" t="s">
        <v>46</v>
      </c>
      <c r="M31" s="6">
        <v>45793</v>
      </c>
      <c r="N31" s="8">
        <v>4109.4399999999996</v>
      </c>
      <c r="O31" s="7" t="s">
        <v>121</v>
      </c>
      <c r="P31" s="7">
        <v>10</v>
      </c>
      <c r="Q31" s="7" t="s">
        <v>115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112</v>
      </c>
      <c r="F32" s="7">
        <v>68387</v>
      </c>
      <c r="G32" s="7" t="s">
        <v>128</v>
      </c>
      <c r="H32" s="7" t="s">
        <v>129</v>
      </c>
      <c r="I32" s="10">
        <f t="shared" si="1"/>
        <v>3</v>
      </c>
      <c r="J32" s="7">
        <v>65522</v>
      </c>
      <c r="K32" s="7">
        <v>2846</v>
      </c>
      <c r="L32" s="7" t="s">
        <v>212</v>
      </c>
      <c r="M32" s="6">
        <v>45803</v>
      </c>
      <c r="N32" s="8">
        <v>6998</v>
      </c>
      <c r="O32" s="7" t="s">
        <v>121</v>
      </c>
      <c r="P32" s="7">
        <v>30</v>
      </c>
      <c r="Q32" s="7" t="s">
        <v>115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112</v>
      </c>
      <c r="F33" s="7">
        <v>68325</v>
      </c>
      <c r="G33" s="7" t="s">
        <v>128</v>
      </c>
      <c r="H33" s="7" t="s">
        <v>129</v>
      </c>
      <c r="I33" s="10">
        <f t="shared" si="1"/>
        <v>36</v>
      </c>
      <c r="J33" s="7">
        <v>65369</v>
      </c>
      <c r="K33" s="7">
        <v>280</v>
      </c>
      <c r="L33" s="7" t="s">
        <v>59</v>
      </c>
      <c r="M33" s="6">
        <v>45804</v>
      </c>
      <c r="N33" s="8">
        <v>9490</v>
      </c>
      <c r="O33" s="7" t="s">
        <v>121</v>
      </c>
      <c r="P33" s="7">
        <v>28</v>
      </c>
      <c r="Q33" s="7" t="s">
        <v>115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112</v>
      </c>
      <c r="F34" s="7">
        <v>68392</v>
      </c>
      <c r="G34" s="7" t="s">
        <v>33</v>
      </c>
      <c r="H34" s="7" t="s">
        <v>34</v>
      </c>
      <c r="I34" s="10">
        <f t="shared" si="1"/>
        <v>1</v>
      </c>
      <c r="J34" s="7">
        <v>65394</v>
      </c>
      <c r="K34" s="7">
        <v>2278</v>
      </c>
      <c r="L34" s="7" t="s">
        <v>174</v>
      </c>
      <c r="M34" s="6">
        <v>45805</v>
      </c>
      <c r="N34" s="8">
        <v>1134.9100000000001</v>
      </c>
      <c r="O34" s="7" t="s">
        <v>120</v>
      </c>
      <c r="P34" s="7">
        <v>0</v>
      </c>
      <c r="Q34" s="7" t="s">
        <v>115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112</v>
      </c>
      <c r="F35" s="7">
        <v>68325</v>
      </c>
      <c r="G35" s="7" t="s">
        <v>128</v>
      </c>
      <c r="H35" s="7" t="s">
        <v>129</v>
      </c>
      <c r="I35" s="10">
        <f t="shared" si="1"/>
        <v>37</v>
      </c>
      <c r="J35" s="7">
        <v>65401</v>
      </c>
      <c r="K35" s="7">
        <v>11737</v>
      </c>
      <c r="L35" s="7" t="s">
        <v>175</v>
      </c>
      <c r="M35" s="6">
        <v>45804</v>
      </c>
      <c r="N35" s="8">
        <v>14259</v>
      </c>
      <c r="O35" s="7" t="s">
        <v>121</v>
      </c>
      <c r="P35" s="7">
        <v>30</v>
      </c>
      <c r="Q35" s="7" t="s">
        <v>115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112</v>
      </c>
      <c r="F36" s="7">
        <v>68386</v>
      </c>
      <c r="G36" s="7" t="s">
        <v>38</v>
      </c>
      <c r="H36" s="7" t="s">
        <v>97</v>
      </c>
      <c r="I36" s="10">
        <f t="shared" si="1"/>
        <v>4</v>
      </c>
      <c r="J36" s="7">
        <v>65405</v>
      </c>
      <c r="K36" s="7">
        <v>8992</v>
      </c>
      <c r="L36" s="7" t="s">
        <v>179</v>
      </c>
      <c r="M36" s="6">
        <v>45805</v>
      </c>
      <c r="N36" s="8">
        <v>1056</v>
      </c>
      <c r="O36" s="7" t="s">
        <v>120</v>
      </c>
      <c r="P36" s="7">
        <v>14</v>
      </c>
      <c r="Q36" s="7" t="s">
        <v>115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112</v>
      </c>
      <c r="F37" s="7">
        <v>68389</v>
      </c>
      <c r="G37" s="7" t="s">
        <v>176</v>
      </c>
      <c r="H37" s="7" t="s">
        <v>90</v>
      </c>
      <c r="I37" s="10">
        <f t="shared" si="1"/>
        <v>3</v>
      </c>
      <c r="J37" s="7">
        <v>65402</v>
      </c>
      <c r="K37" s="7">
        <v>11738</v>
      </c>
      <c r="L37" s="7" t="s">
        <v>177</v>
      </c>
      <c r="M37" s="6">
        <v>45805</v>
      </c>
      <c r="N37" s="8">
        <v>10140</v>
      </c>
      <c r="O37" s="7" t="s">
        <v>121</v>
      </c>
      <c r="P37" s="7">
        <v>30</v>
      </c>
      <c r="Q37" s="7" t="s">
        <v>115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112</v>
      </c>
      <c r="F38" s="7">
        <v>68390</v>
      </c>
      <c r="G38" s="7" t="s">
        <v>320</v>
      </c>
      <c r="H38" s="7" t="s">
        <v>90</v>
      </c>
      <c r="I38" s="10">
        <f t="shared" si="1"/>
        <v>3</v>
      </c>
      <c r="J38" s="7">
        <v>65404</v>
      </c>
      <c r="K38" s="7">
        <v>11682</v>
      </c>
      <c r="L38" s="7" t="s">
        <v>178</v>
      </c>
      <c r="M38" s="6">
        <v>45805</v>
      </c>
      <c r="N38" s="8">
        <v>1777.12</v>
      </c>
      <c r="O38" s="7" t="s">
        <v>121</v>
      </c>
      <c r="P38" s="7">
        <v>30</v>
      </c>
      <c r="Q38" s="7" t="s">
        <v>115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141</v>
      </c>
      <c r="F39" s="7" t="s">
        <v>3</v>
      </c>
      <c r="G39" s="7" t="s">
        <v>3</v>
      </c>
      <c r="H39" s="7" t="s">
        <v>129</v>
      </c>
      <c r="I39" s="10">
        <f t="shared" si="1"/>
        <v>1</v>
      </c>
      <c r="J39" s="7">
        <v>62664</v>
      </c>
      <c r="K39" s="7">
        <v>10990</v>
      </c>
      <c r="L39" s="7" t="s">
        <v>190</v>
      </c>
      <c r="M39" s="6">
        <v>45797</v>
      </c>
      <c r="N39" s="8">
        <v>10986.26</v>
      </c>
      <c r="O39" s="7" t="s">
        <v>120</v>
      </c>
      <c r="P39" s="7">
        <v>28</v>
      </c>
      <c r="Q39" s="7" t="s">
        <v>115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141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121</v>
      </c>
      <c r="P40" s="7">
        <v>14</v>
      </c>
      <c r="Q40" s="7" t="s">
        <v>115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141</v>
      </c>
      <c r="F41" s="7" t="s">
        <v>3</v>
      </c>
      <c r="G41" s="7" t="s">
        <v>3</v>
      </c>
      <c r="H41" s="7" t="s">
        <v>97</v>
      </c>
      <c r="I41" s="10">
        <f t="shared" si="1"/>
        <v>1</v>
      </c>
      <c r="J41" s="7">
        <v>65438</v>
      </c>
      <c r="K41" s="7">
        <v>3061</v>
      </c>
      <c r="L41" s="7" t="s">
        <v>191</v>
      </c>
      <c r="M41" s="6">
        <v>45797</v>
      </c>
      <c r="N41" s="8">
        <v>2902.08</v>
      </c>
      <c r="O41" s="7" t="s">
        <v>120</v>
      </c>
      <c r="P41" s="7">
        <v>6</v>
      </c>
      <c r="Q41" s="7" t="s">
        <v>115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112</v>
      </c>
      <c r="F42" s="7">
        <v>68374</v>
      </c>
      <c r="G42" s="7" t="s">
        <v>87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185</v>
      </c>
      <c r="M42" s="6">
        <v>45800</v>
      </c>
      <c r="N42" s="8">
        <v>980</v>
      </c>
      <c r="O42" s="7" t="s">
        <v>120</v>
      </c>
      <c r="P42" s="7">
        <v>5</v>
      </c>
      <c r="Q42" s="7" t="s">
        <v>115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141</v>
      </c>
      <c r="F43" s="7" t="s">
        <v>3</v>
      </c>
      <c r="G43" s="7" t="s">
        <v>3</v>
      </c>
      <c r="H43" s="7" t="s">
        <v>129</v>
      </c>
      <c r="I43" s="10">
        <f t="shared" si="1"/>
        <v>1</v>
      </c>
      <c r="J43" s="7">
        <v>65434</v>
      </c>
      <c r="K43" s="7">
        <v>11263</v>
      </c>
      <c r="L43" s="7" t="s">
        <v>189</v>
      </c>
      <c r="M43" s="6">
        <v>45805</v>
      </c>
      <c r="N43" s="8">
        <v>23736</v>
      </c>
      <c r="O43" s="7" t="s">
        <v>120</v>
      </c>
      <c r="P43" s="7">
        <v>28</v>
      </c>
      <c r="Q43" s="7" t="s">
        <v>115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112</v>
      </c>
      <c r="F44" s="7">
        <v>68370</v>
      </c>
      <c r="G44" s="7" t="s">
        <v>87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186</v>
      </c>
      <c r="M44" s="6">
        <v>45805</v>
      </c>
      <c r="N44" s="8">
        <v>500</v>
      </c>
      <c r="O44" s="7" t="s">
        <v>121</v>
      </c>
      <c r="P44" s="7">
        <v>15</v>
      </c>
      <c r="Q44" s="7" t="s">
        <v>115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112</v>
      </c>
      <c r="F45" s="7">
        <v>68373</v>
      </c>
      <c r="G45" s="7" t="s">
        <v>87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186</v>
      </c>
      <c r="M45" s="6">
        <v>45805</v>
      </c>
      <c r="N45" s="8">
        <v>6000</v>
      </c>
      <c r="O45" s="7" t="s">
        <v>121</v>
      </c>
      <c r="P45" s="7">
        <v>15</v>
      </c>
      <c r="Q45" s="7" t="s">
        <v>115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141</v>
      </c>
      <c r="F46" s="7" t="s">
        <v>3</v>
      </c>
      <c r="G46" s="7" t="s">
        <v>3</v>
      </c>
      <c r="H46" s="7" t="s">
        <v>137</v>
      </c>
      <c r="I46" s="10">
        <f t="shared" si="1"/>
        <v>1</v>
      </c>
      <c r="J46" s="7">
        <v>65433</v>
      </c>
      <c r="K46" s="7">
        <v>495</v>
      </c>
      <c r="L46" s="7" t="s">
        <v>188</v>
      </c>
      <c r="M46" s="6">
        <v>45805</v>
      </c>
      <c r="N46" s="8">
        <v>420</v>
      </c>
      <c r="O46" s="7" t="s">
        <v>120</v>
      </c>
      <c r="P46" s="7">
        <v>14</v>
      </c>
      <c r="Q46" s="7" t="s">
        <v>115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141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187</v>
      </c>
      <c r="M47" s="6">
        <v>45889</v>
      </c>
      <c r="N47" s="8">
        <v>3685</v>
      </c>
      <c r="O47" s="7" t="s">
        <v>121</v>
      </c>
      <c r="P47" s="7">
        <v>28</v>
      </c>
      <c r="Q47" s="7" t="s">
        <v>115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141</v>
      </c>
      <c r="F48" s="7" t="s">
        <v>3</v>
      </c>
      <c r="G48" s="7" t="s">
        <v>128</v>
      </c>
      <c r="H48" s="7" t="s">
        <v>129</v>
      </c>
      <c r="I48" s="10">
        <f t="shared" si="1"/>
        <v>1</v>
      </c>
      <c r="J48" s="7">
        <v>65450</v>
      </c>
      <c r="K48" s="7">
        <v>2967</v>
      </c>
      <c r="L48" s="7" t="s">
        <v>56</v>
      </c>
      <c r="M48" s="6">
        <v>45798</v>
      </c>
      <c r="N48" s="8">
        <v>2506.85</v>
      </c>
      <c r="O48" s="7" t="s">
        <v>121</v>
      </c>
      <c r="P48" s="7">
        <v>28</v>
      </c>
      <c r="Q48" s="7" t="s">
        <v>115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141</v>
      </c>
      <c r="F49" s="7" t="s">
        <v>3</v>
      </c>
      <c r="G49" s="7" t="s">
        <v>128</v>
      </c>
      <c r="H49" s="7" t="s">
        <v>129</v>
      </c>
      <c r="I49" s="10">
        <f t="shared" si="1"/>
        <v>1</v>
      </c>
      <c r="J49" s="7">
        <v>65457</v>
      </c>
      <c r="K49" s="7">
        <v>10194</v>
      </c>
      <c r="L49" s="7" t="s">
        <v>192</v>
      </c>
      <c r="M49" s="6">
        <v>45798</v>
      </c>
      <c r="N49" s="8">
        <v>927.92</v>
      </c>
      <c r="O49" s="7" t="s">
        <v>121</v>
      </c>
      <c r="P49" s="7">
        <v>28</v>
      </c>
      <c r="Q49" s="7" t="s">
        <v>115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141</v>
      </c>
      <c r="F50" s="7" t="s">
        <v>3</v>
      </c>
      <c r="G50" s="7" t="s">
        <v>128</v>
      </c>
      <c r="H50" s="7" t="s">
        <v>129</v>
      </c>
      <c r="I50" s="10">
        <f t="shared" si="1"/>
        <v>1</v>
      </c>
      <c r="J50" s="7">
        <v>65458</v>
      </c>
      <c r="K50" s="7">
        <v>10194</v>
      </c>
      <c r="L50" s="7" t="s">
        <v>192</v>
      </c>
      <c r="M50" s="6">
        <v>45798</v>
      </c>
      <c r="N50" s="8">
        <v>1280</v>
      </c>
      <c r="O50" s="7" t="s">
        <v>121</v>
      </c>
      <c r="P50" s="7">
        <v>28</v>
      </c>
      <c r="Q50" s="7" t="s">
        <v>115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141</v>
      </c>
      <c r="F51" s="7" t="s">
        <v>3</v>
      </c>
      <c r="G51" s="7" t="s">
        <v>3</v>
      </c>
      <c r="H51" s="7" t="s">
        <v>129</v>
      </c>
      <c r="I51" s="10">
        <f t="shared" si="1"/>
        <v>1</v>
      </c>
      <c r="J51" s="7">
        <v>65464</v>
      </c>
      <c r="K51" s="7">
        <v>280</v>
      </c>
      <c r="L51" s="7" t="s">
        <v>59</v>
      </c>
      <c r="M51" s="6">
        <v>45798</v>
      </c>
      <c r="N51" s="8">
        <v>3647.07</v>
      </c>
      <c r="O51" s="7" t="s">
        <v>121</v>
      </c>
      <c r="P51" s="7">
        <v>28</v>
      </c>
      <c r="Q51" s="7" t="s">
        <v>115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141</v>
      </c>
      <c r="F52" s="7" t="s">
        <v>3</v>
      </c>
      <c r="G52" s="7" t="s">
        <v>3</v>
      </c>
      <c r="H52" s="7" t="s">
        <v>97</v>
      </c>
      <c r="I52" s="10">
        <f t="shared" si="1"/>
        <v>1</v>
      </c>
      <c r="J52" s="7">
        <v>65468</v>
      </c>
      <c r="K52" s="7">
        <v>405</v>
      </c>
      <c r="L52" s="7" t="s">
        <v>201</v>
      </c>
      <c r="M52" s="6">
        <v>45798</v>
      </c>
      <c r="N52" s="8">
        <v>1827.25</v>
      </c>
      <c r="O52" s="7" t="s">
        <v>121</v>
      </c>
      <c r="P52" s="7">
        <v>28</v>
      </c>
      <c r="Q52" s="7" t="s">
        <v>115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112</v>
      </c>
      <c r="F53" s="7">
        <v>68379</v>
      </c>
      <c r="G53" s="7" t="s">
        <v>38</v>
      </c>
      <c r="H53" s="7" t="s">
        <v>97</v>
      </c>
      <c r="I53" s="10">
        <f t="shared" si="1"/>
        <v>9</v>
      </c>
      <c r="J53" s="7">
        <v>65467</v>
      </c>
      <c r="K53" s="7">
        <v>160</v>
      </c>
      <c r="L53" s="7" t="s">
        <v>200</v>
      </c>
      <c r="M53" s="6">
        <v>45806</v>
      </c>
      <c r="N53" s="8">
        <v>221.03</v>
      </c>
      <c r="O53" s="7" t="s">
        <v>121</v>
      </c>
      <c r="P53" s="7">
        <v>28</v>
      </c>
      <c r="Q53" s="7" t="s">
        <v>115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112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193</v>
      </c>
      <c r="L54" s="7" t="s">
        <v>194</v>
      </c>
      <c r="M54" s="6">
        <v>45807</v>
      </c>
      <c r="N54" s="8">
        <v>1200</v>
      </c>
      <c r="O54" s="7" t="s">
        <v>121</v>
      </c>
      <c r="P54" s="7">
        <v>28</v>
      </c>
      <c r="Q54" s="7" t="s">
        <v>115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hidden="1" x14ac:dyDescent="0.35">
      <c r="A55" s="6">
        <v>45831</v>
      </c>
      <c r="B55" s="6">
        <v>45824</v>
      </c>
      <c r="C55" s="6" t="s">
        <v>7</v>
      </c>
      <c r="D55" s="6" t="s">
        <v>15</v>
      </c>
      <c r="E55" s="6" t="s">
        <v>123</v>
      </c>
      <c r="F55" s="7">
        <v>68439</v>
      </c>
      <c r="G55" s="7" t="s">
        <v>124</v>
      </c>
      <c r="H55" s="7" t="s">
        <v>125</v>
      </c>
      <c r="I55" s="10">
        <f t="shared" si="1"/>
        <v>6</v>
      </c>
      <c r="J55" s="7">
        <v>65915</v>
      </c>
      <c r="K55" s="7">
        <v>2201</v>
      </c>
      <c r="L55" s="7" t="s">
        <v>202</v>
      </c>
      <c r="M55" s="6">
        <v>45861</v>
      </c>
      <c r="N55" s="8">
        <v>1401.04</v>
      </c>
      <c r="O55" s="7" t="s">
        <v>121</v>
      </c>
      <c r="P55" s="7">
        <v>120</v>
      </c>
      <c r="Q55" s="7" t="s">
        <v>115</v>
      </c>
      <c r="R55" s="7">
        <f>DATEDIF(Tabela1[[#This Row],[Atendimento]],Tabela1[[#This Row],[Previsao de Entrega]],"D")</f>
        <v>30</v>
      </c>
      <c r="S55" s="8">
        <v>0</v>
      </c>
      <c r="T55" s="8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141</v>
      </c>
      <c r="F56" s="7" t="s">
        <v>3</v>
      </c>
      <c r="G56" s="7" t="s">
        <v>3</v>
      </c>
      <c r="H56" s="7" t="s">
        <v>129</v>
      </c>
      <c r="I56" s="10">
        <f t="shared" si="1"/>
        <v>1</v>
      </c>
      <c r="J56" s="7">
        <v>65480</v>
      </c>
      <c r="K56" s="7">
        <v>1441</v>
      </c>
      <c r="L56" s="7" t="s">
        <v>52</v>
      </c>
      <c r="M56" s="6">
        <v>45799</v>
      </c>
      <c r="N56" s="8">
        <v>1312.13</v>
      </c>
      <c r="O56" s="7" t="s">
        <v>121</v>
      </c>
      <c r="P56" s="7">
        <v>14</v>
      </c>
      <c r="Q56" s="7" t="s">
        <v>115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112</v>
      </c>
      <c r="F57" s="7">
        <v>68398</v>
      </c>
      <c r="G57" s="7" t="s">
        <v>94</v>
      </c>
      <c r="H57" s="7" t="s">
        <v>95</v>
      </c>
      <c r="I57" s="10">
        <f t="shared" si="1"/>
        <v>2</v>
      </c>
      <c r="J57" s="7">
        <v>65479</v>
      </c>
      <c r="K57" s="7">
        <v>10466</v>
      </c>
      <c r="L57" s="7" t="s">
        <v>203</v>
      </c>
      <c r="M57" s="6">
        <v>45818</v>
      </c>
      <c r="N57" s="8">
        <v>5248</v>
      </c>
      <c r="O57" s="7" t="s">
        <v>121</v>
      </c>
      <c r="P57" s="7">
        <v>28</v>
      </c>
      <c r="Q57" s="7" t="s">
        <v>115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141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204</v>
      </c>
      <c r="M58" s="6">
        <v>45800</v>
      </c>
      <c r="N58" s="8">
        <v>1428.29</v>
      </c>
      <c r="O58" s="7" t="s">
        <v>120</v>
      </c>
      <c r="P58" s="7">
        <v>28</v>
      </c>
      <c r="Q58" s="7" t="s">
        <v>115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141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204</v>
      </c>
      <c r="M59" s="6">
        <v>45800</v>
      </c>
      <c r="N59" s="8">
        <v>75436.87</v>
      </c>
      <c r="O59" s="7" t="s">
        <v>120</v>
      </c>
      <c r="P59" s="7">
        <v>28</v>
      </c>
      <c r="Q59" s="7" t="s">
        <v>115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141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204</v>
      </c>
      <c r="M60" s="6">
        <v>45800</v>
      </c>
      <c r="N60" s="8">
        <v>1425</v>
      </c>
      <c r="O60" s="7" t="s">
        <v>120</v>
      </c>
      <c r="P60" s="7">
        <v>28</v>
      </c>
      <c r="Q60" s="7" t="s">
        <v>115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112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187</v>
      </c>
      <c r="M61" s="6">
        <v>45800</v>
      </c>
      <c r="N61" s="8">
        <v>760</v>
      </c>
      <c r="O61" s="7" t="s">
        <v>121</v>
      </c>
      <c r="P61" s="7">
        <v>14</v>
      </c>
      <c r="Q61" s="7" t="s">
        <v>115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141</v>
      </c>
      <c r="F62" s="7" t="s">
        <v>3</v>
      </c>
      <c r="G62" s="7" t="s">
        <v>3</v>
      </c>
      <c r="H62" s="7" t="s">
        <v>129</v>
      </c>
      <c r="I62" s="10">
        <f t="shared" si="1"/>
        <v>1</v>
      </c>
      <c r="J62" s="7">
        <v>65518</v>
      </c>
      <c r="K62" s="7">
        <v>766</v>
      </c>
      <c r="L62" s="7" t="s">
        <v>140</v>
      </c>
      <c r="M62" s="6">
        <v>45800</v>
      </c>
      <c r="N62" s="8">
        <v>9875.7800000000007</v>
      </c>
      <c r="O62" s="7" t="s">
        <v>121</v>
      </c>
      <c r="P62" s="7">
        <v>28</v>
      </c>
      <c r="Q62" s="7" t="s">
        <v>115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112</v>
      </c>
      <c r="F63" s="7">
        <v>68360</v>
      </c>
      <c r="G63" s="7" t="s">
        <v>87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207</v>
      </c>
      <c r="M63" s="6">
        <v>45803</v>
      </c>
      <c r="N63" s="8">
        <v>1272.73</v>
      </c>
      <c r="O63" s="7" t="s">
        <v>121</v>
      </c>
      <c r="P63" s="7">
        <v>28</v>
      </c>
      <c r="Q63" s="7" t="s">
        <v>115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112</v>
      </c>
      <c r="F64" s="7">
        <v>68395</v>
      </c>
      <c r="G64" s="7" t="s">
        <v>320</v>
      </c>
      <c r="H64" s="7" t="s">
        <v>90</v>
      </c>
      <c r="I64" s="10">
        <f t="shared" si="1"/>
        <v>4</v>
      </c>
      <c r="J64" s="7">
        <v>65498</v>
      </c>
      <c r="K64" s="7">
        <v>11682</v>
      </c>
      <c r="L64" s="7" t="s">
        <v>178</v>
      </c>
      <c r="M64" s="6">
        <v>45805</v>
      </c>
      <c r="N64" s="8">
        <v>388.59</v>
      </c>
      <c r="O64" s="7" t="s">
        <v>121</v>
      </c>
      <c r="P64" s="7">
        <v>28</v>
      </c>
      <c r="Q64" s="7" t="s">
        <v>115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123</v>
      </c>
      <c r="F65" s="7">
        <v>68404</v>
      </c>
      <c r="G65" s="7" t="s">
        <v>38</v>
      </c>
      <c r="H65" s="7" t="s">
        <v>97</v>
      </c>
      <c r="I65" s="10">
        <f t="shared" si="1"/>
        <v>1</v>
      </c>
      <c r="J65" s="7">
        <v>65515</v>
      </c>
      <c r="K65" s="7">
        <v>1619</v>
      </c>
      <c r="L65" s="7" t="s">
        <v>208</v>
      </c>
      <c r="M65" s="6">
        <v>45806</v>
      </c>
      <c r="N65" s="8">
        <v>906.32</v>
      </c>
      <c r="O65" s="7" t="s">
        <v>121</v>
      </c>
      <c r="P65" s="7">
        <v>28</v>
      </c>
      <c r="Q65" s="7" t="s">
        <v>115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112</v>
      </c>
      <c r="F66" s="7">
        <v>68401</v>
      </c>
      <c r="G66" s="7" t="s">
        <v>38</v>
      </c>
      <c r="H66" s="7" t="s">
        <v>97</v>
      </c>
      <c r="I66" s="10">
        <f t="shared" si="1"/>
        <v>2</v>
      </c>
      <c r="J66" s="7">
        <v>65517</v>
      </c>
      <c r="K66" s="7">
        <v>11743</v>
      </c>
      <c r="L66" s="7" t="s">
        <v>211</v>
      </c>
      <c r="M66" s="6">
        <v>45810</v>
      </c>
      <c r="N66" s="8">
        <v>398.36</v>
      </c>
      <c r="O66" s="7" t="s">
        <v>121</v>
      </c>
      <c r="P66" s="7">
        <v>0</v>
      </c>
      <c r="Q66" s="7" t="s">
        <v>115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112</v>
      </c>
      <c r="F67" s="7">
        <v>68402</v>
      </c>
      <c r="G67" s="7" t="s">
        <v>176</v>
      </c>
      <c r="H67" s="7" t="s">
        <v>90</v>
      </c>
      <c r="I67" s="10">
        <f t="shared" si="1"/>
        <v>3</v>
      </c>
      <c r="J67" s="7">
        <v>65531</v>
      </c>
      <c r="K67" s="7">
        <v>3040</v>
      </c>
      <c r="L67" s="7" t="s">
        <v>213</v>
      </c>
      <c r="M67" s="6">
        <v>45812</v>
      </c>
      <c r="N67" s="8">
        <v>1345</v>
      </c>
      <c r="O67" s="7" t="s">
        <v>121</v>
      </c>
      <c r="P67" s="7">
        <v>30</v>
      </c>
      <c r="Q67" s="7" t="s">
        <v>115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141</v>
      </c>
      <c r="F68" s="7" t="s">
        <v>3</v>
      </c>
      <c r="G68" s="7" t="s">
        <v>3</v>
      </c>
      <c r="H68" s="7" t="s">
        <v>32</v>
      </c>
      <c r="I68" s="10">
        <f t="shared" si="1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121</v>
      </c>
      <c r="P68" s="7">
        <v>14</v>
      </c>
      <c r="Q68" s="7" t="s">
        <v>115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112</v>
      </c>
      <c r="F69" s="7" t="s">
        <v>3</v>
      </c>
      <c r="G69" s="7" t="s">
        <v>3</v>
      </c>
      <c r="H69" s="7" t="s">
        <v>34</v>
      </c>
      <c r="I69" s="10">
        <f t="shared" si="1"/>
        <v>1</v>
      </c>
      <c r="J69" s="7">
        <v>65539</v>
      </c>
      <c r="K69" s="7">
        <v>2805</v>
      </c>
      <c r="L69" s="7" t="s">
        <v>221</v>
      </c>
      <c r="M69" s="6">
        <v>45804</v>
      </c>
      <c r="N69" s="8">
        <v>2599.35</v>
      </c>
      <c r="O69" s="7" t="s">
        <v>120</v>
      </c>
      <c r="P69" s="7">
        <v>0</v>
      </c>
      <c r="Q69" s="7" t="s">
        <v>115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112</v>
      </c>
      <c r="F70" s="7">
        <v>68403</v>
      </c>
      <c r="G70" s="7" t="s">
        <v>38</v>
      </c>
      <c r="H70" s="7" t="s">
        <v>97</v>
      </c>
      <c r="I70" s="10">
        <f t="shared" si="1"/>
        <v>4</v>
      </c>
      <c r="J70" s="7">
        <v>65540</v>
      </c>
      <c r="K70" s="7">
        <v>11745</v>
      </c>
      <c r="L70" s="7" t="s">
        <v>225</v>
      </c>
      <c r="M70" s="6">
        <v>45805</v>
      </c>
      <c r="N70" s="8">
        <v>1007</v>
      </c>
      <c r="O70" s="7" t="s">
        <v>122</v>
      </c>
      <c r="P70" s="7">
        <v>0</v>
      </c>
      <c r="Q70" s="7" t="s">
        <v>115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112</v>
      </c>
      <c r="F71" s="7">
        <v>68408</v>
      </c>
      <c r="G71" s="7" t="s">
        <v>226</v>
      </c>
      <c r="H71" s="7" t="s">
        <v>97</v>
      </c>
      <c r="I71" s="10">
        <f t="shared" si="1"/>
        <v>3</v>
      </c>
      <c r="J71" s="7">
        <v>65543</v>
      </c>
      <c r="K71" s="7">
        <v>11747</v>
      </c>
      <c r="L71" s="7" t="s">
        <v>227</v>
      </c>
      <c r="M71" s="6">
        <v>45806</v>
      </c>
      <c r="N71" s="8">
        <v>110.56</v>
      </c>
      <c r="O71" s="7" t="s">
        <v>122</v>
      </c>
      <c r="P71" s="7">
        <v>0</v>
      </c>
      <c r="Q71" s="7" t="s">
        <v>115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112</v>
      </c>
      <c r="F72" s="7">
        <v>68409</v>
      </c>
      <c r="G72" s="7" t="s">
        <v>226</v>
      </c>
      <c r="H72" s="7" t="s">
        <v>97</v>
      </c>
      <c r="I72" s="10">
        <f t="shared" si="1"/>
        <v>2</v>
      </c>
      <c r="J72" s="7">
        <v>65544</v>
      </c>
      <c r="K72" s="7">
        <v>160</v>
      </c>
      <c r="L72" s="7" t="s">
        <v>200</v>
      </c>
      <c r="M72" s="6">
        <v>45806</v>
      </c>
      <c r="N72" s="8">
        <v>220.5</v>
      </c>
      <c r="O72" s="7" t="s">
        <v>121</v>
      </c>
      <c r="P72" s="7">
        <v>28</v>
      </c>
      <c r="Q72" s="7" t="s">
        <v>115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112</v>
      </c>
      <c r="F73" s="7">
        <v>68394</v>
      </c>
      <c r="G73" s="7" t="s">
        <v>229</v>
      </c>
      <c r="H73" s="7" t="s">
        <v>97</v>
      </c>
      <c r="I73" s="10">
        <f t="shared" si="1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122</v>
      </c>
      <c r="P73" s="7">
        <v>0</v>
      </c>
      <c r="Q73" s="7" t="s">
        <v>115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112</v>
      </c>
      <c r="F74" s="7">
        <v>68355</v>
      </c>
      <c r="G74" s="7" t="s">
        <v>38</v>
      </c>
      <c r="H74" s="7" t="s">
        <v>97</v>
      </c>
      <c r="I74" s="10">
        <f t="shared" si="1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121</v>
      </c>
      <c r="P74" s="7">
        <v>28</v>
      </c>
      <c r="Q74" s="7" t="s">
        <v>115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112</v>
      </c>
      <c r="F75" s="7">
        <v>68400</v>
      </c>
      <c r="G75" s="7" t="s">
        <v>38</v>
      </c>
      <c r="H75" s="7" t="s">
        <v>97</v>
      </c>
      <c r="I75" s="10">
        <f t="shared" ref="I75:I138" si="2">NETWORKDAYS(B75, A75)</f>
        <v>6</v>
      </c>
      <c r="J75" s="7">
        <v>65563</v>
      </c>
      <c r="K75" s="7">
        <v>11748</v>
      </c>
      <c r="L75" s="7" t="s">
        <v>230</v>
      </c>
      <c r="M75" s="6">
        <v>45819</v>
      </c>
      <c r="N75" s="8">
        <v>1737.86</v>
      </c>
      <c r="O75" s="7" t="s">
        <v>120</v>
      </c>
      <c r="P75" s="7">
        <v>28</v>
      </c>
      <c r="Q75" s="7" t="s">
        <v>115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123</v>
      </c>
      <c r="F76" s="7">
        <v>68407</v>
      </c>
      <c r="G76" s="7" t="s">
        <v>89</v>
      </c>
      <c r="H76" s="7" t="s">
        <v>90</v>
      </c>
      <c r="I76" s="10">
        <f t="shared" si="2"/>
        <v>3</v>
      </c>
      <c r="J76" s="7">
        <v>65545</v>
      </c>
      <c r="K76" s="7">
        <v>1450</v>
      </c>
      <c r="L76" s="7" t="s">
        <v>228</v>
      </c>
      <c r="M76" s="6">
        <v>45877</v>
      </c>
      <c r="N76" s="8">
        <v>1150.2</v>
      </c>
      <c r="O76" s="7" t="s">
        <v>121</v>
      </c>
      <c r="P76" s="7">
        <v>28</v>
      </c>
      <c r="Q76" s="7" t="s">
        <v>115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112</v>
      </c>
      <c r="F77" s="7">
        <v>68411</v>
      </c>
      <c r="G77" s="7" t="s">
        <v>226</v>
      </c>
      <c r="H77" s="7" t="s">
        <v>97</v>
      </c>
      <c r="I77" s="10">
        <f t="shared" si="2"/>
        <v>2</v>
      </c>
      <c r="J77" s="7">
        <v>65573</v>
      </c>
      <c r="K77" s="7">
        <v>10565</v>
      </c>
      <c r="L77" s="7" t="s">
        <v>232</v>
      </c>
      <c r="M77" s="6">
        <v>45812</v>
      </c>
      <c r="N77" s="8">
        <v>730</v>
      </c>
      <c r="O77" s="7" t="s">
        <v>121</v>
      </c>
      <c r="P77" s="7">
        <v>28</v>
      </c>
      <c r="Q77" s="7" t="s">
        <v>115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141</v>
      </c>
      <c r="F78" s="7" t="s">
        <v>3</v>
      </c>
      <c r="G78" s="7" t="s">
        <v>3</v>
      </c>
      <c r="H78" s="7" t="s">
        <v>137</v>
      </c>
      <c r="I78" s="10">
        <f t="shared" si="2"/>
        <v>1</v>
      </c>
      <c r="J78" s="7">
        <v>65593</v>
      </c>
      <c r="K78" s="7">
        <v>495</v>
      </c>
      <c r="L78" s="7" t="s">
        <v>188</v>
      </c>
      <c r="M78" s="6">
        <v>45810</v>
      </c>
      <c r="N78" s="8">
        <v>312</v>
      </c>
      <c r="O78" s="7" t="s">
        <v>120</v>
      </c>
      <c r="P78" s="7">
        <v>14</v>
      </c>
      <c r="Q78" s="7" t="s">
        <v>115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67</v>
      </c>
      <c r="E79" s="6" t="s">
        <v>112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46</v>
      </c>
      <c r="M79" s="6">
        <v>45810</v>
      </c>
      <c r="N79" s="8">
        <v>6796</v>
      </c>
      <c r="O79" s="7" t="s">
        <v>121</v>
      </c>
      <c r="P79" s="7">
        <v>10</v>
      </c>
      <c r="Q79" s="7" t="s">
        <v>115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141</v>
      </c>
      <c r="F80" s="7" t="s">
        <v>3</v>
      </c>
      <c r="G80" s="7" t="s">
        <v>3</v>
      </c>
      <c r="H80" s="7" t="s">
        <v>137</v>
      </c>
      <c r="I80" s="10">
        <f t="shared" si="2"/>
        <v>1</v>
      </c>
      <c r="J80" s="7">
        <v>65597</v>
      </c>
      <c r="K80" s="7">
        <v>953</v>
      </c>
      <c r="L80" s="7" t="s">
        <v>273</v>
      </c>
      <c r="M80" s="6">
        <v>45810</v>
      </c>
      <c r="N80" s="8">
        <v>4063.77</v>
      </c>
      <c r="O80" s="7" t="s">
        <v>121</v>
      </c>
      <c r="P80" s="7">
        <v>14</v>
      </c>
      <c r="Q80" s="7" t="s">
        <v>115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141</v>
      </c>
      <c r="F81" s="7" t="s">
        <v>3</v>
      </c>
      <c r="G81" s="7" t="s">
        <v>3</v>
      </c>
      <c r="H81" s="7" t="s">
        <v>129</v>
      </c>
      <c r="I81" s="10">
        <f t="shared" si="2"/>
        <v>1</v>
      </c>
      <c r="J81" s="7">
        <v>65598</v>
      </c>
      <c r="K81" s="7">
        <v>280</v>
      </c>
      <c r="L81" s="7" t="s">
        <v>59</v>
      </c>
      <c r="M81" s="6">
        <v>45810</v>
      </c>
      <c r="N81" s="8">
        <v>4045.63</v>
      </c>
      <c r="O81" s="7" t="s">
        <v>121</v>
      </c>
      <c r="P81" s="7">
        <v>15</v>
      </c>
      <c r="Q81" s="7" t="s">
        <v>115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141</v>
      </c>
      <c r="F82" s="7" t="s">
        <v>3</v>
      </c>
      <c r="G82" s="7" t="s">
        <v>3</v>
      </c>
      <c r="H82" s="7" t="s">
        <v>97</v>
      </c>
      <c r="I82" s="10">
        <f t="shared" si="2"/>
        <v>1</v>
      </c>
      <c r="J82" s="7">
        <v>63752</v>
      </c>
      <c r="K82" s="7">
        <v>266</v>
      </c>
      <c r="L82" s="7" t="s">
        <v>49</v>
      </c>
      <c r="M82" s="6">
        <v>45810</v>
      </c>
      <c r="N82" s="8">
        <v>1407.45</v>
      </c>
      <c r="O82" s="7" t="s">
        <v>120</v>
      </c>
      <c r="P82" s="7">
        <v>30</v>
      </c>
      <c r="Q82" s="7" t="s">
        <v>115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141</v>
      </c>
      <c r="F83" s="7" t="s">
        <v>3</v>
      </c>
      <c r="G83" s="7" t="s">
        <v>3</v>
      </c>
      <c r="H83" s="7" t="s">
        <v>129</v>
      </c>
      <c r="I83" s="10">
        <f t="shared" si="2"/>
        <v>1</v>
      </c>
      <c r="J83" s="7">
        <v>65601</v>
      </c>
      <c r="K83" s="7">
        <v>11263</v>
      </c>
      <c r="L83" s="7" t="s">
        <v>189</v>
      </c>
      <c r="M83" s="6">
        <v>45810</v>
      </c>
      <c r="N83" s="8">
        <v>10441</v>
      </c>
      <c r="O83" s="7" t="s">
        <v>120</v>
      </c>
      <c r="P83" s="7">
        <v>15</v>
      </c>
      <c r="Q83" s="7" t="s">
        <v>115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112</v>
      </c>
      <c r="F84" s="7">
        <v>68414</v>
      </c>
      <c r="G84" s="7" t="s">
        <v>3</v>
      </c>
      <c r="H84" s="7" t="s">
        <v>97</v>
      </c>
      <c r="I84" s="10">
        <f t="shared" si="2"/>
        <v>2</v>
      </c>
      <c r="J84" s="7">
        <v>65605</v>
      </c>
      <c r="K84" s="7">
        <v>4656</v>
      </c>
      <c r="L84" s="7" t="s">
        <v>69</v>
      </c>
      <c r="M84" s="6">
        <v>45817</v>
      </c>
      <c r="N84" s="8">
        <v>543.66999999999996</v>
      </c>
      <c r="O84" s="7" t="s">
        <v>121</v>
      </c>
      <c r="P84" s="7">
        <v>28</v>
      </c>
      <c r="Q84" s="7" t="s">
        <v>115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112</v>
      </c>
      <c r="F85" s="7">
        <v>68414</v>
      </c>
      <c r="G85" s="7" t="s">
        <v>274</v>
      </c>
      <c r="H85" s="7" t="s">
        <v>97</v>
      </c>
      <c r="I85" s="10">
        <f t="shared" si="2"/>
        <v>2</v>
      </c>
      <c r="J85" s="7">
        <v>65602</v>
      </c>
      <c r="K85" s="7">
        <v>922</v>
      </c>
      <c r="L85" s="7" t="s">
        <v>136</v>
      </c>
      <c r="M85" s="6">
        <v>45817</v>
      </c>
      <c r="N85" s="8">
        <v>795.48</v>
      </c>
      <c r="O85" s="7" t="s">
        <v>121</v>
      </c>
      <c r="P85" s="7">
        <v>28</v>
      </c>
      <c r="Q85" s="7" t="s">
        <v>115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7">
        <v>45810</v>
      </c>
      <c r="B86" s="27">
        <v>45807</v>
      </c>
      <c r="C86" s="27" t="s">
        <v>7</v>
      </c>
      <c r="D86" s="27" t="s">
        <v>15</v>
      </c>
      <c r="E86" s="27" t="s">
        <v>112</v>
      </c>
      <c r="F86" s="28">
        <v>68413</v>
      </c>
      <c r="G86" s="28" t="s">
        <v>87</v>
      </c>
      <c r="H86" s="28" t="s">
        <v>34</v>
      </c>
      <c r="I86" s="30">
        <f t="shared" si="2"/>
        <v>2</v>
      </c>
      <c r="J86" s="28">
        <v>65606</v>
      </c>
      <c r="K86" s="28">
        <v>2937</v>
      </c>
      <c r="L86" s="28" t="s">
        <v>275</v>
      </c>
      <c r="M86" s="27">
        <v>45853</v>
      </c>
      <c r="N86" s="29">
        <v>2389.6999999999998</v>
      </c>
      <c r="O86" s="28" t="s">
        <v>121</v>
      </c>
      <c r="P86" s="28">
        <v>28</v>
      </c>
      <c r="Q86" s="28" t="s">
        <v>115</v>
      </c>
      <c r="R86" s="28">
        <f>DATEDIF(Tabela1[[#This Row],[Atendimento]],Tabela1[[#This Row],[Previsao de Entrega]],"D")</f>
        <v>43</v>
      </c>
      <c r="S86" s="29">
        <v>0</v>
      </c>
      <c r="T86" s="29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141</v>
      </c>
      <c r="F87" s="7" t="s">
        <v>3</v>
      </c>
      <c r="G87" s="7" t="s">
        <v>3</v>
      </c>
      <c r="H87" s="7" t="s">
        <v>32</v>
      </c>
      <c r="I87" s="10">
        <f t="shared" si="2"/>
        <v>1</v>
      </c>
      <c r="J87" s="7">
        <v>65620</v>
      </c>
      <c r="K87" s="7">
        <v>11127</v>
      </c>
      <c r="L87" s="7" t="s">
        <v>220</v>
      </c>
      <c r="M87" s="6">
        <v>45811</v>
      </c>
      <c r="N87" s="8">
        <v>547.91999999999996</v>
      </c>
      <c r="O87" s="7" t="s">
        <v>121</v>
      </c>
      <c r="P87" s="7">
        <v>35</v>
      </c>
      <c r="Q87" s="7" t="s">
        <v>115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67</v>
      </c>
      <c r="E88" s="6" t="s">
        <v>112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68</v>
      </c>
      <c r="M88" s="6">
        <v>45811</v>
      </c>
      <c r="N88" s="8">
        <v>5230.28</v>
      </c>
      <c r="O88" s="7" t="s">
        <v>121</v>
      </c>
      <c r="P88" s="7">
        <v>5</v>
      </c>
      <c r="Q88" s="7" t="s">
        <v>115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112</v>
      </c>
      <c r="F89" s="7">
        <v>68416</v>
      </c>
      <c r="G89" s="7" t="s">
        <v>135</v>
      </c>
      <c r="H89" s="7" t="s">
        <v>125</v>
      </c>
      <c r="I89" s="10">
        <f t="shared" si="2"/>
        <v>1</v>
      </c>
      <c r="J89" s="7">
        <v>65622</v>
      </c>
      <c r="K89" s="7">
        <v>3040</v>
      </c>
      <c r="L89" s="7" t="s">
        <v>213</v>
      </c>
      <c r="M89" s="6">
        <v>45820</v>
      </c>
      <c r="N89" s="8">
        <v>1857</v>
      </c>
      <c r="O89" s="7" t="s">
        <v>121</v>
      </c>
      <c r="P89" s="7">
        <v>28</v>
      </c>
      <c r="Q89" s="7" t="s">
        <v>115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112</v>
      </c>
      <c r="F90" s="7" t="s">
        <v>3</v>
      </c>
      <c r="G90" s="7" t="s">
        <v>274</v>
      </c>
      <c r="H90" s="7" t="s">
        <v>97</v>
      </c>
      <c r="I90" s="10">
        <f t="shared" si="2"/>
        <v>1</v>
      </c>
      <c r="J90" s="7">
        <v>65636</v>
      </c>
      <c r="K90" s="7">
        <v>2839</v>
      </c>
      <c r="L90" s="7" t="s">
        <v>277</v>
      </c>
      <c r="M90" s="6">
        <v>45812</v>
      </c>
      <c r="N90" s="8">
        <v>298</v>
      </c>
      <c r="O90" s="7" t="s">
        <v>121</v>
      </c>
      <c r="P90" s="7">
        <v>28</v>
      </c>
      <c r="Q90" s="7" t="s">
        <v>115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141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121</v>
      </c>
      <c r="P91" s="7">
        <v>14</v>
      </c>
      <c r="Q91" s="7" t="s">
        <v>115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112</v>
      </c>
      <c r="F92" s="7">
        <v>68414</v>
      </c>
      <c r="G92" s="7" t="s">
        <v>274</v>
      </c>
      <c r="H92" s="7" t="s">
        <v>97</v>
      </c>
      <c r="I92" s="10">
        <f t="shared" si="2"/>
        <v>4</v>
      </c>
      <c r="J92" s="7">
        <v>65637</v>
      </c>
      <c r="K92" s="7">
        <v>4656</v>
      </c>
      <c r="L92" s="7" t="s">
        <v>69</v>
      </c>
      <c r="M92" s="6">
        <v>45819</v>
      </c>
      <c r="N92" s="8">
        <v>933.64</v>
      </c>
      <c r="O92" s="7" t="s">
        <v>121</v>
      </c>
      <c r="P92" s="7">
        <v>28</v>
      </c>
      <c r="Q92" s="7" t="s">
        <v>115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112</v>
      </c>
      <c r="F93" s="7">
        <v>68415</v>
      </c>
      <c r="G93" s="7" t="s">
        <v>135</v>
      </c>
      <c r="H93" s="7" t="s">
        <v>125</v>
      </c>
      <c r="I93" s="10">
        <f t="shared" si="2"/>
        <v>3</v>
      </c>
      <c r="J93" s="7">
        <v>65635</v>
      </c>
      <c r="K93" s="7">
        <v>160</v>
      </c>
      <c r="L93" s="7" t="s">
        <v>200</v>
      </c>
      <c r="M93" s="6">
        <v>45820</v>
      </c>
      <c r="N93" s="8">
        <v>480.49</v>
      </c>
      <c r="O93" s="7" t="s">
        <v>121</v>
      </c>
      <c r="P93" s="7">
        <v>28</v>
      </c>
      <c r="Q93" s="7" t="s">
        <v>115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112</v>
      </c>
      <c r="F94" s="7" t="s">
        <v>3</v>
      </c>
      <c r="G94" s="7" t="s">
        <v>278</v>
      </c>
      <c r="H94" s="7" t="s">
        <v>125</v>
      </c>
      <c r="I94" s="10">
        <f t="shared" si="2"/>
        <v>1</v>
      </c>
      <c r="J94" s="7">
        <v>65638</v>
      </c>
      <c r="K94" s="7">
        <v>10733</v>
      </c>
      <c r="L94" s="7" t="s">
        <v>279</v>
      </c>
      <c r="M94" s="6">
        <v>45834</v>
      </c>
      <c r="N94" s="8">
        <v>15538.2</v>
      </c>
      <c r="O94" s="7" t="s">
        <v>121</v>
      </c>
      <c r="P94" s="7">
        <v>21</v>
      </c>
      <c r="Q94" s="7" t="s">
        <v>115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112</v>
      </c>
      <c r="F95" s="7">
        <v>68417</v>
      </c>
      <c r="G95" s="7" t="s">
        <v>87</v>
      </c>
      <c r="H95" s="7" t="s">
        <v>34</v>
      </c>
      <c r="I95" s="10">
        <f t="shared" si="2"/>
        <v>2</v>
      </c>
      <c r="J95" s="7">
        <v>65633</v>
      </c>
      <c r="K95" s="7">
        <v>3009</v>
      </c>
      <c r="L95" s="7" t="s">
        <v>276</v>
      </c>
      <c r="M95" s="6">
        <v>45839</v>
      </c>
      <c r="N95" s="8">
        <v>1905</v>
      </c>
      <c r="O95" s="7" t="s">
        <v>121</v>
      </c>
      <c r="P95" s="7">
        <v>28</v>
      </c>
      <c r="Q95" s="7" t="s">
        <v>115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141</v>
      </c>
      <c r="F96" s="7" t="s">
        <v>3</v>
      </c>
      <c r="G96" s="7" t="s">
        <v>128</v>
      </c>
      <c r="H96" s="7" t="s">
        <v>129</v>
      </c>
      <c r="I96" s="10">
        <f t="shared" si="2"/>
        <v>1</v>
      </c>
      <c r="J96" s="7">
        <v>65658</v>
      </c>
      <c r="K96" s="7">
        <v>11473</v>
      </c>
      <c r="L96" s="7" t="s">
        <v>283</v>
      </c>
      <c r="M96" s="6">
        <v>45813</v>
      </c>
      <c r="N96" s="8">
        <v>547.94000000000005</v>
      </c>
      <c r="O96" s="7" t="s">
        <v>121</v>
      </c>
      <c r="P96" s="7">
        <v>30</v>
      </c>
      <c r="Q96" s="7" t="s">
        <v>115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141</v>
      </c>
      <c r="F97" s="7" t="s">
        <v>3</v>
      </c>
      <c r="G97" s="7" t="s">
        <v>3</v>
      </c>
      <c r="H97" s="7" t="s">
        <v>137</v>
      </c>
      <c r="I97" s="10">
        <f t="shared" si="2"/>
        <v>1</v>
      </c>
      <c r="J97" s="7">
        <v>65675</v>
      </c>
      <c r="K97" s="7">
        <v>10692</v>
      </c>
      <c r="L97" s="7" t="s">
        <v>70</v>
      </c>
      <c r="M97" s="6">
        <v>45813</v>
      </c>
      <c r="N97" s="8">
        <v>2693.36</v>
      </c>
      <c r="O97" s="7" t="s">
        <v>121</v>
      </c>
      <c r="P97" s="7">
        <v>14</v>
      </c>
      <c r="Q97" s="7" t="s">
        <v>115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112</v>
      </c>
      <c r="F98" s="7" t="s">
        <v>3</v>
      </c>
      <c r="G98" s="7" t="s">
        <v>274</v>
      </c>
      <c r="H98" s="7" t="s">
        <v>97</v>
      </c>
      <c r="I98" s="10">
        <f t="shared" si="2"/>
        <v>1</v>
      </c>
      <c r="J98" s="7">
        <v>65676</v>
      </c>
      <c r="K98" s="7">
        <v>314</v>
      </c>
      <c r="L98" s="7" t="s">
        <v>287</v>
      </c>
      <c r="M98" s="6">
        <v>45813</v>
      </c>
      <c r="N98" s="8">
        <v>1097</v>
      </c>
      <c r="O98" s="7" t="s">
        <v>121</v>
      </c>
      <c r="P98" s="7">
        <v>28</v>
      </c>
      <c r="Q98" s="7" t="s">
        <v>115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112</v>
      </c>
      <c r="F99" s="7" t="s">
        <v>3</v>
      </c>
      <c r="G99" s="7" t="s">
        <v>128</v>
      </c>
      <c r="H99" s="7" t="s">
        <v>129</v>
      </c>
      <c r="I99" s="10">
        <f t="shared" si="2"/>
        <v>1</v>
      </c>
      <c r="J99" s="7">
        <v>65660</v>
      </c>
      <c r="K99" s="7">
        <v>613</v>
      </c>
      <c r="L99" s="7" t="s">
        <v>212</v>
      </c>
      <c r="M99" s="6">
        <v>45821</v>
      </c>
      <c r="N99" s="8">
        <v>26490.400000000001</v>
      </c>
      <c r="O99" s="7" t="s">
        <v>121</v>
      </c>
      <c r="P99" s="7">
        <v>90</v>
      </c>
      <c r="Q99" s="7" t="s">
        <v>115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112</v>
      </c>
      <c r="F100" s="7">
        <v>68324</v>
      </c>
      <c r="G100" s="7" t="s">
        <v>128</v>
      </c>
      <c r="H100" s="7" t="s">
        <v>129</v>
      </c>
      <c r="I100" s="10">
        <f t="shared" si="2"/>
        <v>24</v>
      </c>
      <c r="J100" s="7">
        <v>66115</v>
      </c>
      <c r="K100" s="7">
        <v>280</v>
      </c>
      <c r="L100" s="7" t="s">
        <v>59</v>
      </c>
      <c r="M100" s="6">
        <v>45824</v>
      </c>
      <c r="N100" s="8">
        <v>118425</v>
      </c>
      <c r="O100" s="7" t="s">
        <v>121</v>
      </c>
      <c r="P100" s="7">
        <v>30</v>
      </c>
      <c r="Q100" s="7" t="s">
        <v>115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123</v>
      </c>
      <c r="F101" s="7">
        <v>68363</v>
      </c>
      <c r="G101" s="7" t="s">
        <v>124</v>
      </c>
      <c r="H101" s="7" t="s">
        <v>125</v>
      </c>
      <c r="I101" s="10">
        <f t="shared" si="2"/>
        <v>25</v>
      </c>
      <c r="J101" s="7">
        <v>65666</v>
      </c>
      <c r="K101" s="7">
        <v>11754</v>
      </c>
      <c r="L101" s="7" t="s">
        <v>284</v>
      </c>
      <c r="M101" s="6">
        <v>45824</v>
      </c>
      <c r="N101" s="8">
        <v>1130</v>
      </c>
      <c r="O101" s="7" t="s">
        <v>120</v>
      </c>
      <c r="P101" s="7">
        <v>28</v>
      </c>
      <c r="Q101" s="7" t="s">
        <v>115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112</v>
      </c>
      <c r="F102" s="7">
        <v>68419</v>
      </c>
      <c r="G102" s="7" t="s">
        <v>226</v>
      </c>
      <c r="H102" s="7" t="s">
        <v>97</v>
      </c>
      <c r="I102" s="10">
        <f t="shared" si="2"/>
        <v>1</v>
      </c>
      <c r="J102" s="7">
        <v>65682</v>
      </c>
      <c r="K102" s="7">
        <v>160</v>
      </c>
      <c r="L102" s="7" t="s">
        <v>200</v>
      </c>
      <c r="M102" s="6">
        <v>45821</v>
      </c>
      <c r="N102" s="8">
        <v>320</v>
      </c>
      <c r="O102" s="7" t="s">
        <v>121</v>
      </c>
      <c r="P102" s="7">
        <v>28</v>
      </c>
      <c r="Q102" s="7" t="s">
        <v>115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123</v>
      </c>
      <c r="F103" s="7">
        <v>68423</v>
      </c>
      <c r="G103" s="7" t="s">
        <v>89</v>
      </c>
      <c r="H103" s="7" t="s">
        <v>90</v>
      </c>
      <c r="I103" s="10">
        <f t="shared" si="2"/>
        <v>3</v>
      </c>
      <c r="J103" s="7">
        <v>65704</v>
      </c>
      <c r="K103" s="7">
        <v>1415</v>
      </c>
      <c r="L103" s="7" t="s">
        <v>288</v>
      </c>
      <c r="M103" s="6">
        <v>45826</v>
      </c>
      <c r="N103" s="8">
        <v>325.63</v>
      </c>
      <c r="O103" s="7" t="s">
        <v>121</v>
      </c>
      <c r="P103" s="7">
        <v>90</v>
      </c>
      <c r="Q103" s="7" t="s">
        <v>115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123</v>
      </c>
      <c r="F104" s="7">
        <v>68425</v>
      </c>
      <c r="G104" s="7" t="s">
        <v>89</v>
      </c>
      <c r="H104" s="7" t="s">
        <v>90</v>
      </c>
      <c r="I104" s="10">
        <f t="shared" si="2"/>
        <v>3</v>
      </c>
      <c r="J104" s="7">
        <v>65706</v>
      </c>
      <c r="K104" s="7">
        <v>1546</v>
      </c>
      <c r="L104" s="7" t="s">
        <v>289</v>
      </c>
      <c r="M104" s="6">
        <v>45826</v>
      </c>
      <c r="N104" s="8">
        <v>34.840000000000003</v>
      </c>
      <c r="O104" s="7" t="s">
        <v>121</v>
      </c>
      <c r="P104" s="7">
        <v>30</v>
      </c>
      <c r="Q104" s="7" t="s">
        <v>115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141</v>
      </c>
      <c r="F105" s="7" t="s">
        <v>3</v>
      </c>
      <c r="G105" s="7" t="s">
        <v>3</v>
      </c>
      <c r="H105" s="7" t="s">
        <v>32</v>
      </c>
      <c r="I105" s="10">
        <f t="shared" si="2"/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121</v>
      </c>
      <c r="P105" s="7">
        <v>14</v>
      </c>
      <c r="Q105" s="7" t="s">
        <v>115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141</v>
      </c>
      <c r="F106" s="7" t="s">
        <v>3</v>
      </c>
      <c r="G106" s="7" t="s">
        <v>3</v>
      </c>
      <c r="H106" s="7" t="s">
        <v>32</v>
      </c>
      <c r="I106" s="10">
        <f t="shared" si="2"/>
        <v>1</v>
      </c>
      <c r="J106" s="7">
        <v>64425</v>
      </c>
      <c r="K106" s="7">
        <v>2954</v>
      </c>
      <c r="L106" s="7" t="s">
        <v>291</v>
      </c>
      <c r="M106" s="6">
        <v>45818</v>
      </c>
      <c r="N106" s="8">
        <v>255.15</v>
      </c>
      <c r="O106" s="7" t="s">
        <v>121</v>
      </c>
      <c r="P106" s="7">
        <v>30</v>
      </c>
      <c r="Q106" s="7" t="s">
        <v>115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112</v>
      </c>
      <c r="F107" s="7" t="s">
        <v>3</v>
      </c>
      <c r="G107" s="7" t="s">
        <v>292</v>
      </c>
      <c r="H107" s="7" t="s">
        <v>97</v>
      </c>
      <c r="I107" s="10">
        <f t="shared" si="2"/>
        <v>1</v>
      </c>
      <c r="J107" s="7">
        <v>65718</v>
      </c>
      <c r="K107" s="7">
        <v>11753</v>
      </c>
      <c r="L107" s="7" t="s">
        <v>290</v>
      </c>
      <c r="M107" s="6">
        <v>45827</v>
      </c>
      <c r="N107" s="8">
        <v>237</v>
      </c>
      <c r="O107" s="7" t="s">
        <v>121</v>
      </c>
      <c r="P107" s="7">
        <v>28</v>
      </c>
      <c r="Q107" s="7" t="s">
        <v>115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45811</v>
      </c>
      <c r="C108" s="6" t="s">
        <v>7</v>
      </c>
      <c r="D108" s="6" t="s">
        <v>15</v>
      </c>
      <c r="E108" s="6" t="s">
        <v>112</v>
      </c>
      <c r="F108" s="7">
        <v>68329</v>
      </c>
      <c r="G108" s="7" t="s">
        <v>94</v>
      </c>
      <c r="H108" s="7" t="s">
        <v>95</v>
      </c>
      <c r="I108" s="10">
        <f t="shared" si="2"/>
        <v>6</v>
      </c>
      <c r="J108" s="7">
        <v>66494</v>
      </c>
      <c r="K108" s="7">
        <v>224</v>
      </c>
      <c r="L108" s="7" t="s">
        <v>294</v>
      </c>
      <c r="M108" s="6">
        <v>45869</v>
      </c>
      <c r="N108" s="8">
        <v>6586.89</v>
      </c>
      <c r="O108" s="7" t="s">
        <v>120</v>
      </c>
      <c r="P108" s="7">
        <v>0</v>
      </c>
      <c r="Q108" s="7" t="s">
        <v>115</v>
      </c>
      <c r="R108" s="7">
        <f>DATEDIF(Tabela1[[#This Row],[Atendimento]],Tabela1[[#This Row],[Previsao de Entrega]],"D")</f>
        <v>51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45813</v>
      </c>
      <c r="C109" s="6" t="s">
        <v>7</v>
      </c>
      <c r="D109" s="6" t="s">
        <v>15</v>
      </c>
      <c r="E109" s="6" t="s">
        <v>123</v>
      </c>
      <c r="F109" s="7">
        <v>68421</v>
      </c>
      <c r="G109" s="7" t="s">
        <v>89</v>
      </c>
      <c r="H109" s="7" t="s">
        <v>90</v>
      </c>
      <c r="I109" s="10">
        <f t="shared" si="2"/>
        <v>4</v>
      </c>
      <c r="J109" s="7">
        <v>65722</v>
      </c>
      <c r="K109" s="7">
        <v>10644</v>
      </c>
      <c r="L109" s="7" t="s">
        <v>293</v>
      </c>
      <c r="M109" s="6">
        <v>45845</v>
      </c>
      <c r="N109" s="8">
        <v>15515.58</v>
      </c>
      <c r="O109" s="7" t="s">
        <v>121</v>
      </c>
      <c r="P109" s="7">
        <v>40</v>
      </c>
      <c r="Q109" s="7" t="s">
        <v>115</v>
      </c>
      <c r="R109" s="7">
        <f>DATEDIF(Tabela1[[#This Row],[Atendimento]],Tabela1[[#This Row],[Previsao de Entrega]],"D")</f>
        <v>27</v>
      </c>
      <c r="S109" s="8">
        <v>0</v>
      </c>
      <c r="T109" s="8">
        <v>0</v>
      </c>
    </row>
    <row r="110" spans="1:20" hidden="1" x14ac:dyDescent="0.35">
      <c r="A110" s="6">
        <v>45818</v>
      </c>
      <c r="B110" s="6">
        <v>45813</v>
      </c>
      <c r="C110" s="6" t="s">
        <v>7</v>
      </c>
      <c r="D110" s="6" t="s">
        <v>15</v>
      </c>
      <c r="E110" s="6" t="s">
        <v>123</v>
      </c>
      <c r="F110" s="7">
        <v>68421</v>
      </c>
      <c r="G110" s="7" t="s">
        <v>89</v>
      </c>
      <c r="H110" s="7" t="s">
        <v>90</v>
      </c>
      <c r="I110" s="10">
        <f t="shared" si="2"/>
        <v>4</v>
      </c>
      <c r="J110" s="7">
        <v>65719</v>
      </c>
      <c r="K110" s="7">
        <v>1450</v>
      </c>
      <c r="L110" s="7" t="s">
        <v>228</v>
      </c>
      <c r="M110" s="6">
        <v>45877</v>
      </c>
      <c r="N110" s="8">
        <v>1548.71</v>
      </c>
      <c r="O110" s="7" t="s">
        <v>121</v>
      </c>
      <c r="P110" s="7">
        <v>120</v>
      </c>
      <c r="Q110" s="7" t="s">
        <v>115</v>
      </c>
      <c r="R110" s="7">
        <f>DATEDIF(Tabela1[[#This Row],[Atendimento]],Tabela1[[#This Row],[Previsao de Entrega]],"D")</f>
        <v>59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123</v>
      </c>
      <c r="F111" s="7">
        <v>68422</v>
      </c>
      <c r="G111" s="7" t="s">
        <v>89</v>
      </c>
      <c r="H111" s="7" t="s">
        <v>90</v>
      </c>
      <c r="I111" s="10">
        <f t="shared" si="2"/>
        <v>4</v>
      </c>
      <c r="J111" s="7">
        <v>65720</v>
      </c>
      <c r="K111" s="7">
        <v>1450</v>
      </c>
      <c r="L111" s="7" t="s">
        <v>228</v>
      </c>
      <c r="M111" s="6">
        <v>45877</v>
      </c>
      <c r="N111" s="8">
        <v>1637.47</v>
      </c>
      <c r="O111" s="7" t="s">
        <v>121</v>
      </c>
      <c r="P111" s="7">
        <v>120</v>
      </c>
      <c r="Q111" s="7" t="s">
        <v>115</v>
      </c>
      <c r="R111" s="7">
        <f>DATEDIF(Tabela1[[#This Row],[Atendimento]],Tabela1[[#This Row],[Previsao de Entrega]],"D")</f>
        <v>59</v>
      </c>
      <c r="S111" s="8">
        <v>0</v>
      </c>
      <c r="T111" s="8">
        <v>0</v>
      </c>
    </row>
    <row r="112" spans="1:20" hidden="1" x14ac:dyDescent="0.35">
      <c r="A112" s="6">
        <v>45798</v>
      </c>
      <c r="B112" s="6">
        <v>45786</v>
      </c>
      <c r="C112" s="6" t="s">
        <v>7</v>
      </c>
      <c r="D112" s="6" t="s">
        <v>15</v>
      </c>
      <c r="E112" s="6" t="s">
        <v>123</v>
      </c>
      <c r="F112" s="7">
        <v>68378</v>
      </c>
      <c r="G112" s="7" t="s">
        <v>124</v>
      </c>
      <c r="H112" s="7" t="s">
        <v>125</v>
      </c>
      <c r="I112" s="10">
        <f t="shared" si="2"/>
        <v>9</v>
      </c>
      <c r="J112" s="7">
        <v>65472</v>
      </c>
      <c r="K112" s="7">
        <v>2201</v>
      </c>
      <c r="L112" s="7" t="s">
        <v>202</v>
      </c>
      <c r="M112" s="6">
        <v>45869</v>
      </c>
      <c r="N112" s="8">
        <v>26920</v>
      </c>
      <c r="O112" s="7" t="s">
        <v>121</v>
      </c>
      <c r="P112" s="7">
        <v>28</v>
      </c>
      <c r="Q112" s="7" t="s">
        <v>115</v>
      </c>
      <c r="R112" s="7">
        <f>DATEDIF(Tabela1[[#This Row],[Atendimento]],Tabela1[[#This Row],[Previsao de Entrega]],"D")</f>
        <v>71</v>
      </c>
      <c r="S112" s="8">
        <v>0</v>
      </c>
      <c r="T112" s="8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141</v>
      </c>
      <c r="F113" s="7" t="s">
        <v>3</v>
      </c>
      <c r="G113" s="7" t="s">
        <v>3</v>
      </c>
      <c r="H113" s="7" t="s">
        <v>32</v>
      </c>
      <c r="I113" s="10">
        <f t="shared" si="2"/>
        <v>1</v>
      </c>
      <c r="J113" s="7">
        <v>61449</v>
      </c>
      <c r="K113" s="7">
        <v>175</v>
      </c>
      <c r="L113" s="7" t="s">
        <v>187</v>
      </c>
      <c r="M113" s="6">
        <v>45819</v>
      </c>
      <c r="N113" s="8">
        <v>3685</v>
      </c>
      <c r="O113" s="7" t="s">
        <v>121</v>
      </c>
      <c r="P113" s="7">
        <v>30</v>
      </c>
      <c r="Q113" s="7" t="s">
        <v>115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112</v>
      </c>
      <c r="F114" s="7">
        <v>68431</v>
      </c>
      <c r="G114" s="7" t="s">
        <v>295</v>
      </c>
      <c r="H114" s="7" t="s">
        <v>95</v>
      </c>
      <c r="I114" s="10">
        <f t="shared" si="2"/>
        <v>1</v>
      </c>
      <c r="J114" s="7">
        <v>65823</v>
      </c>
      <c r="K114" s="7">
        <v>29</v>
      </c>
      <c r="L114" s="7" t="s">
        <v>96</v>
      </c>
      <c r="M114" s="6">
        <v>45826</v>
      </c>
      <c r="N114" s="8">
        <v>299.72000000000003</v>
      </c>
      <c r="O114" s="7" t="s">
        <v>121</v>
      </c>
      <c r="P114" s="7">
        <v>28</v>
      </c>
      <c r="Q114" s="7" t="s">
        <v>115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123</v>
      </c>
      <c r="F115" s="7">
        <v>68428</v>
      </c>
      <c r="G115" s="7" t="s">
        <v>296</v>
      </c>
      <c r="H115" s="7" t="s">
        <v>90</v>
      </c>
      <c r="I115" s="10">
        <f t="shared" si="2"/>
        <v>2</v>
      </c>
      <c r="J115" s="7">
        <v>65739</v>
      </c>
      <c r="K115" s="7">
        <v>11164</v>
      </c>
      <c r="L115" s="7" t="s">
        <v>297</v>
      </c>
      <c r="M115" s="6">
        <v>45854</v>
      </c>
      <c r="N115" s="8">
        <v>3356.7</v>
      </c>
      <c r="O115" s="7" t="s">
        <v>121</v>
      </c>
      <c r="P115" s="7">
        <v>30</v>
      </c>
      <c r="Q115" s="7" t="s">
        <v>115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67</v>
      </c>
      <c r="E116" s="6" t="s">
        <v>112</v>
      </c>
      <c r="F116" s="7" t="s">
        <v>3</v>
      </c>
      <c r="G116" s="7" t="s">
        <v>33</v>
      </c>
      <c r="H116" s="7" t="s">
        <v>32</v>
      </c>
      <c r="I116" s="10">
        <f t="shared" si="2"/>
        <v>1</v>
      </c>
      <c r="J116" s="7">
        <v>65760</v>
      </c>
      <c r="K116" s="7">
        <v>419</v>
      </c>
      <c r="L116" s="7" t="s">
        <v>50</v>
      </c>
      <c r="M116" s="6">
        <v>45820</v>
      </c>
      <c r="N116" s="8">
        <v>4807.4799999999996</v>
      </c>
      <c r="O116" s="7" t="s">
        <v>121</v>
      </c>
      <c r="P116" s="7">
        <v>28</v>
      </c>
      <c r="Q116" s="7" t="s">
        <v>115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112</v>
      </c>
      <c r="F117" s="7">
        <v>68436</v>
      </c>
      <c r="G117" s="7" t="s">
        <v>226</v>
      </c>
      <c r="H117" s="7" t="s">
        <v>97</v>
      </c>
      <c r="I117" s="10">
        <f t="shared" si="2"/>
        <v>1</v>
      </c>
      <c r="J117" s="7">
        <v>65764</v>
      </c>
      <c r="K117" s="7">
        <v>160</v>
      </c>
      <c r="L117" s="7" t="s">
        <v>200</v>
      </c>
      <c r="M117" s="6">
        <v>45824</v>
      </c>
      <c r="N117" s="8">
        <v>149.16999999999999</v>
      </c>
      <c r="O117" s="7" t="s">
        <v>121</v>
      </c>
      <c r="P117" s="7">
        <v>28</v>
      </c>
      <c r="Q117" s="7" t="s">
        <v>115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123</v>
      </c>
      <c r="F118" s="7">
        <v>68426</v>
      </c>
      <c r="G118" s="7" t="s">
        <v>89</v>
      </c>
      <c r="H118" s="7" t="s">
        <v>90</v>
      </c>
      <c r="I118" s="10">
        <f t="shared" si="2"/>
        <v>5</v>
      </c>
      <c r="J118" s="7">
        <v>65766</v>
      </c>
      <c r="K118" s="7">
        <v>157</v>
      </c>
      <c r="L118" s="7" t="s">
        <v>301</v>
      </c>
      <c r="M118" s="6">
        <v>45825</v>
      </c>
      <c r="N118" s="8">
        <v>725</v>
      </c>
      <c r="O118" s="7" t="s">
        <v>121</v>
      </c>
      <c r="P118" s="7">
        <v>28</v>
      </c>
      <c r="Q118" s="7" t="s">
        <v>115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112</v>
      </c>
      <c r="F119" s="7">
        <v>68433</v>
      </c>
      <c r="G119" s="7" t="s">
        <v>320</v>
      </c>
      <c r="H119" s="7" t="s">
        <v>90</v>
      </c>
      <c r="I119" s="10">
        <f t="shared" si="2"/>
        <v>1</v>
      </c>
      <c r="J119" s="7">
        <v>65765</v>
      </c>
      <c r="K119" s="7">
        <v>11755</v>
      </c>
      <c r="L119" s="7" t="s">
        <v>299</v>
      </c>
      <c r="M119" s="6">
        <v>45828</v>
      </c>
      <c r="N119" s="8">
        <v>1179.8</v>
      </c>
      <c r="O119" s="7" t="s">
        <v>121</v>
      </c>
      <c r="P119" s="7">
        <v>28</v>
      </c>
      <c r="Q119" s="7" t="s">
        <v>115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123</v>
      </c>
      <c r="F120" s="7">
        <v>68434</v>
      </c>
      <c r="G120" s="7" t="s">
        <v>296</v>
      </c>
      <c r="H120" s="7" t="s">
        <v>90</v>
      </c>
      <c r="I120" s="10">
        <f t="shared" si="2"/>
        <v>1</v>
      </c>
      <c r="J120" s="7">
        <v>65762</v>
      </c>
      <c r="K120" s="7">
        <v>2990</v>
      </c>
      <c r="L120" s="7" t="s">
        <v>298</v>
      </c>
      <c r="M120" s="6">
        <v>45841</v>
      </c>
      <c r="N120" s="8">
        <v>1260</v>
      </c>
      <c r="O120" s="7" t="s">
        <v>121</v>
      </c>
      <c r="P120" s="7">
        <v>30</v>
      </c>
      <c r="Q120" s="7" t="s">
        <v>115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112</v>
      </c>
      <c r="F121" s="7" t="s">
        <v>3</v>
      </c>
      <c r="G121" s="7" t="s">
        <v>3</v>
      </c>
      <c r="H121" s="7" t="s">
        <v>97</v>
      </c>
      <c r="I121" s="10">
        <f t="shared" si="2"/>
        <v>1</v>
      </c>
      <c r="J121" s="7">
        <v>65786</v>
      </c>
      <c r="K121" s="7">
        <v>314</v>
      </c>
      <c r="L121" s="7" t="s">
        <v>287</v>
      </c>
      <c r="M121" s="6">
        <v>45821</v>
      </c>
      <c r="N121" s="8">
        <v>700</v>
      </c>
      <c r="O121" s="7" t="s">
        <v>121</v>
      </c>
      <c r="P121" s="7">
        <v>28</v>
      </c>
      <c r="Q121" s="7" t="s">
        <v>115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123</v>
      </c>
      <c r="F122" s="7">
        <v>68399</v>
      </c>
      <c r="G122" s="7" t="s">
        <v>124</v>
      </c>
      <c r="H122" s="7" t="s">
        <v>125</v>
      </c>
      <c r="I122" s="10">
        <f t="shared" si="2"/>
        <v>18</v>
      </c>
      <c r="J122" s="7">
        <v>65781</v>
      </c>
      <c r="K122" s="7">
        <v>11757</v>
      </c>
      <c r="L122" s="7" t="s">
        <v>304</v>
      </c>
      <c r="M122" s="6">
        <v>45828</v>
      </c>
      <c r="N122" s="8">
        <v>210.87</v>
      </c>
      <c r="O122" s="7" t="s">
        <v>121</v>
      </c>
      <c r="P122" s="7">
        <v>28</v>
      </c>
      <c r="Q122" s="7" t="s">
        <v>115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123</v>
      </c>
      <c r="F123" s="7">
        <v>68437</v>
      </c>
      <c r="G123" s="7" t="s">
        <v>89</v>
      </c>
      <c r="H123" s="7" t="s">
        <v>90</v>
      </c>
      <c r="I123" s="10">
        <f t="shared" si="2"/>
        <v>1</v>
      </c>
      <c r="J123" s="7">
        <v>65778</v>
      </c>
      <c r="K123" s="7">
        <v>11756</v>
      </c>
      <c r="L123" s="7" t="s">
        <v>303</v>
      </c>
      <c r="M123" s="6">
        <v>45833</v>
      </c>
      <c r="N123" s="8">
        <v>400</v>
      </c>
      <c r="O123" s="7" t="s">
        <v>120</v>
      </c>
      <c r="P123" s="7">
        <v>0</v>
      </c>
      <c r="Q123" s="7" t="s">
        <v>115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141</v>
      </c>
      <c r="F124" s="7" t="s">
        <v>3</v>
      </c>
      <c r="G124" s="7" t="s">
        <v>3</v>
      </c>
      <c r="H124" s="7" t="s">
        <v>32</v>
      </c>
      <c r="I124" s="10">
        <f t="shared" si="2"/>
        <v>1</v>
      </c>
      <c r="J124" s="7">
        <v>64910</v>
      </c>
      <c r="K124" s="7">
        <v>11127</v>
      </c>
      <c r="L124" s="7" t="s">
        <v>220</v>
      </c>
      <c r="M124" s="6">
        <v>45824</v>
      </c>
      <c r="N124" s="8">
        <v>547.91999999999996</v>
      </c>
      <c r="O124" s="7" t="s">
        <v>121</v>
      </c>
      <c r="P124" s="7">
        <v>30</v>
      </c>
      <c r="Q124" s="7" t="s">
        <v>115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141</v>
      </c>
      <c r="F125" s="7" t="s">
        <v>3</v>
      </c>
      <c r="G125" s="7" t="s">
        <v>3</v>
      </c>
      <c r="H125" s="7" t="s">
        <v>129</v>
      </c>
      <c r="I125" s="10">
        <f t="shared" si="2"/>
        <v>1</v>
      </c>
      <c r="J125" s="7">
        <v>65790</v>
      </c>
      <c r="K125" s="7">
        <v>766</v>
      </c>
      <c r="L125" s="7" t="s">
        <v>140</v>
      </c>
      <c r="M125" s="6">
        <v>45824</v>
      </c>
      <c r="N125" s="8">
        <v>10727.21</v>
      </c>
      <c r="O125" s="7" t="s">
        <v>121</v>
      </c>
      <c r="P125" s="7">
        <v>30</v>
      </c>
      <c r="Q125" s="7" t="s">
        <v>115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141</v>
      </c>
      <c r="F126" s="7" t="s">
        <v>3</v>
      </c>
      <c r="G126" s="7" t="s">
        <v>3</v>
      </c>
      <c r="H126" s="7" t="s">
        <v>129</v>
      </c>
      <c r="I126" s="10">
        <f t="shared" si="2"/>
        <v>1</v>
      </c>
      <c r="J126" s="7">
        <v>65794</v>
      </c>
      <c r="K126" s="7">
        <v>766</v>
      </c>
      <c r="L126" s="7" t="s">
        <v>140</v>
      </c>
      <c r="M126" s="6">
        <v>45824</v>
      </c>
      <c r="N126" s="8">
        <v>9875.76</v>
      </c>
      <c r="O126" s="7" t="s">
        <v>121</v>
      </c>
      <c r="P126" s="7">
        <v>30</v>
      </c>
      <c r="Q126" s="7" t="s">
        <v>115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141</v>
      </c>
      <c r="F127" s="7" t="s">
        <v>3</v>
      </c>
      <c r="G127" s="7" t="s">
        <v>3</v>
      </c>
      <c r="H127" s="7" t="s">
        <v>97</v>
      </c>
      <c r="I127" s="10">
        <f t="shared" si="2"/>
        <v>1</v>
      </c>
      <c r="J127" s="7">
        <v>65798</v>
      </c>
      <c r="K127" s="7">
        <v>405</v>
      </c>
      <c r="L127" s="7" t="s">
        <v>201</v>
      </c>
      <c r="M127" s="6">
        <v>45824</v>
      </c>
      <c r="N127" s="8">
        <v>2346.85</v>
      </c>
      <c r="O127" s="7" t="s">
        <v>121</v>
      </c>
      <c r="P127" s="7">
        <v>15</v>
      </c>
      <c r="Q127" s="7" t="s">
        <v>115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141</v>
      </c>
      <c r="F128" s="7" t="s">
        <v>3</v>
      </c>
      <c r="G128" s="7" t="s">
        <v>3</v>
      </c>
      <c r="H128" s="7" t="s">
        <v>129</v>
      </c>
      <c r="I128" s="10">
        <f t="shared" si="2"/>
        <v>1</v>
      </c>
      <c r="J128" s="7">
        <v>62664</v>
      </c>
      <c r="K128" s="7">
        <v>10990</v>
      </c>
      <c r="L128" s="7" t="s">
        <v>190</v>
      </c>
      <c r="M128" s="6">
        <v>45824</v>
      </c>
      <c r="N128" s="8">
        <v>10986.26</v>
      </c>
      <c r="O128" s="7" t="s">
        <v>120</v>
      </c>
      <c r="P128" s="7">
        <v>30</v>
      </c>
      <c r="Q128" s="7" t="s">
        <v>115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141</v>
      </c>
      <c r="F129" s="7" t="s">
        <v>3</v>
      </c>
      <c r="G129" s="7" t="s">
        <v>3</v>
      </c>
      <c r="H129" s="7" t="s">
        <v>32</v>
      </c>
      <c r="I129" s="10">
        <f t="shared" si="2"/>
        <v>1</v>
      </c>
      <c r="J129" s="7">
        <v>63750</v>
      </c>
      <c r="K129" s="7">
        <v>11121</v>
      </c>
      <c r="L129" s="7" t="s">
        <v>142</v>
      </c>
      <c r="M129" s="6">
        <v>45825</v>
      </c>
      <c r="N129" s="8">
        <v>21816.95</v>
      </c>
      <c r="O129" s="7" t="s">
        <v>121</v>
      </c>
      <c r="P129" s="7">
        <v>30</v>
      </c>
      <c r="Q129" s="7" t="s">
        <v>115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141</v>
      </c>
      <c r="F130" s="7" t="s">
        <v>3</v>
      </c>
      <c r="G130" s="7" t="s">
        <v>3</v>
      </c>
      <c r="H130" s="7" t="s">
        <v>32</v>
      </c>
      <c r="I130" s="10">
        <f t="shared" si="2"/>
        <v>1</v>
      </c>
      <c r="J130" s="7">
        <v>65852</v>
      </c>
      <c r="K130" s="7">
        <v>11121</v>
      </c>
      <c r="L130" s="7" t="s">
        <v>142</v>
      </c>
      <c r="M130" s="6">
        <v>45825</v>
      </c>
      <c r="N130" s="8">
        <v>570</v>
      </c>
      <c r="O130" s="7" t="s">
        <v>121</v>
      </c>
      <c r="P130" s="7">
        <v>30</v>
      </c>
      <c r="Q130" s="7" t="s">
        <v>115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45826</v>
      </c>
      <c r="B131" s="6">
        <v>45825</v>
      </c>
      <c r="C131" s="6" t="s">
        <v>7</v>
      </c>
      <c r="D131" s="6" t="s">
        <v>5</v>
      </c>
      <c r="E131" s="6" t="s">
        <v>112</v>
      </c>
      <c r="F131" s="7">
        <v>68441</v>
      </c>
      <c r="G131" s="7" t="s">
        <v>320</v>
      </c>
      <c r="H131" s="7" t="s">
        <v>90</v>
      </c>
      <c r="I131" s="10">
        <f t="shared" si="2"/>
        <v>2</v>
      </c>
      <c r="J131" s="7">
        <v>65872</v>
      </c>
      <c r="K131" s="7">
        <v>11590</v>
      </c>
      <c r="L131" s="7" t="s">
        <v>321</v>
      </c>
      <c r="M131" s="6">
        <v>45867</v>
      </c>
      <c r="N131" s="8">
        <v>2922.9</v>
      </c>
      <c r="O131" s="7" t="s">
        <v>121</v>
      </c>
      <c r="P131" s="7">
        <v>21</v>
      </c>
      <c r="Q131" s="7" t="s">
        <v>115</v>
      </c>
      <c r="R131" s="7">
        <f>DATEDIF(Tabela1[[#This Row],[Atendimento]],Tabela1[[#This Row],[Previsao de Entrega]],"D")</f>
        <v>41</v>
      </c>
      <c r="S131" s="8">
        <v>0</v>
      </c>
      <c r="T131" s="8">
        <v>0</v>
      </c>
    </row>
    <row r="132" spans="1:20" hidden="1" x14ac:dyDescent="0.35">
      <c r="A132" s="6">
        <v>45826</v>
      </c>
      <c r="B132" s="6">
        <v>45789</v>
      </c>
      <c r="C132" s="6" t="s">
        <v>7</v>
      </c>
      <c r="D132" s="6" t="s">
        <v>15</v>
      </c>
      <c r="E132" s="6" t="s">
        <v>123</v>
      </c>
      <c r="F132" s="7">
        <v>68384</v>
      </c>
      <c r="G132" s="7" t="s">
        <v>124</v>
      </c>
      <c r="H132" s="7" t="s">
        <v>125</v>
      </c>
      <c r="I132" s="10">
        <f t="shared" si="2"/>
        <v>28</v>
      </c>
      <c r="J132" s="7">
        <v>65867</v>
      </c>
      <c r="K132" s="7">
        <v>1463</v>
      </c>
      <c r="L132" s="7" t="s">
        <v>316</v>
      </c>
      <c r="M132" s="6">
        <v>45874</v>
      </c>
      <c r="N132" s="8">
        <v>4215.5</v>
      </c>
      <c r="O132" s="7" t="s">
        <v>121</v>
      </c>
      <c r="P132" s="7">
        <v>28</v>
      </c>
      <c r="Q132" s="7" t="s">
        <v>115</v>
      </c>
      <c r="R132" s="7">
        <f>DATEDIF(Tabela1[[#This Row],[Atendimento]],Tabela1[[#This Row],[Previsao de Entrega]],"D")</f>
        <v>48</v>
      </c>
      <c r="S132" s="8">
        <v>0</v>
      </c>
      <c r="T132" s="8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112</v>
      </c>
      <c r="F133" s="7">
        <v>68429</v>
      </c>
      <c r="G133" s="7" t="s">
        <v>226</v>
      </c>
      <c r="H133" s="7" t="s">
        <v>97</v>
      </c>
      <c r="I133" s="10">
        <f t="shared" si="2"/>
        <v>7</v>
      </c>
      <c r="J133" s="7">
        <v>65868</v>
      </c>
      <c r="K133" s="7">
        <v>11759</v>
      </c>
      <c r="L133" s="7" t="s">
        <v>317</v>
      </c>
      <c r="M133" s="6">
        <v>45826</v>
      </c>
      <c r="N133" s="8">
        <v>148.19999999999999</v>
      </c>
      <c r="O133" s="7" t="s">
        <v>122</v>
      </c>
      <c r="P133" s="7">
        <v>0</v>
      </c>
      <c r="Q133" s="7" t="s">
        <v>115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112</v>
      </c>
      <c r="F134" s="7">
        <v>68432</v>
      </c>
      <c r="G134" s="7" t="s">
        <v>135</v>
      </c>
      <c r="H134" s="7" t="s">
        <v>125</v>
      </c>
      <c r="I134" s="10">
        <f t="shared" si="2"/>
        <v>6</v>
      </c>
      <c r="J134" s="7">
        <v>65869</v>
      </c>
      <c r="K134" s="7">
        <v>11760</v>
      </c>
      <c r="L134" s="7" t="s">
        <v>318</v>
      </c>
      <c r="M134" s="6">
        <v>45826</v>
      </c>
      <c r="N134" s="8">
        <v>29.7</v>
      </c>
      <c r="O134" s="7" t="s">
        <v>122</v>
      </c>
      <c r="P134" s="7">
        <v>0</v>
      </c>
      <c r="Q134" s="7" t="s">
        <v>115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112</v>
      </c>
      <c r="F135" s="7">
        <v>68430</v>
      </c>
      <c r="G135" s="7" t="s">
        <v>135</v>
      </c>
      <c r="H135" s="7" t="s">
        <v>125</v>
      </c>
      <c r="I135" s="10">
        <f t="shared" si="2"/>
        <v>7</v>
      </c>
      <c r="J135" s="7">
        <v>65870</v>
      </c>
      <c r="K135" s="7">
        <v>11761</v>
      </c>
      <c r="L135" s="7" t="s">
        <v>319</v>
      </c>
      <c r="M135" s="6">
        <v>45826</v>
      </c>
      <c r="N135" s="8">
        <v>111.03</v>
      </c>
      <c r="O135" s="7" t="s">
        <v>122</v>
      </c>
      <c r="P135" s="7">
        <v>0</v>
      </c>
      <c r="Q135" s="7" t="s">
        <v>115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141</v>
      </c>
      <c r="F136" s="7" t="s">
        <v>3</v>
      </c>
      <c r="G136" s="7" t="s">
        <v>3</v>
      </c>
      <c r="H136" s="7" t="s">
        <v>32</v>
      </c>
      <c r="I136" s="10">
        <f t="shared" si="2"/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121</v>
      </c>
      <c r="P136" s="7">
        <v>14</v>
      </c>
      <c r="Q136" s="7" t="s">
        <v>115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45825</v>
      </c>
      <c r="C137" s="6" t="s">
        <v>7</v>
      </c>
      <c r="D137" s="6" t="s">
        <v>5</v>
      </c>
      <c r="E137" s="6" t="s">
        <v>112</v>
      </c>
      <c r="F137" s="7">
        <v>68440</v>
      </c>
      <c r="G137" s="7" t="s">
        <v>226</v>
      </c>
      <c r="H137" s="7" t="s">
        <v>97</v>
      </c>
      <c r="I137" s="10">
        <f t="shared" si="2"/>
        <v>2</v>
      </c>
      <c r="J137" s="7">
        <v>65873</v>
      </c>
      <c r="K137" s="7">
        <v>127</v>
      </c>
      <c r="L137" s="7" t="s">
        <v>322</v>
      </c>
      <c r="M137" s="6">
        <v>45840</v>
      </c>
      <c r="N137" s="8">
        <v>955</v>
      </c>
      <c r="O137" s="7" t="s">
        <v>121</v>
      </c>
      <c r="P137" s="7">
        <v>21</v>
      </c>
      <c r="Q137" s="7" t="s">
        <v>115</v>
      </c>
      <c r="R137" s="7">
        <f>DATEDIF(Tabela1[[#This Row],[Atendimento]],Tabela1[[#This Row],[Previsao de Entrega]],"D")</f>
        <v>14</v>
      </c>
      <c r="S137" s="8">
        <v>0</v>
      </c>
      <c r="T137" s="8">
        <v>0</v>
      </c>
    </row>
    <row r="138" spans="1:20" hidden="1" x14ac:dyDescent="0.35">
      <c r="A138" s="6">
        <v>45826</v>
      </c>
      <c r="B138" s="6">
        <v>45818</v>
      </c>
      <c r="C138" s="6" t="s">
        <v>7</v>
      </c>
      <c r="D138" s="6" t="s">
        <v>5</v>
      </c>
      <c r="E138" s="6" t="s">
        <v>112</v>
      </c>
      <c r="F138" s="7">
        <v>68427</v>
      </c>
      <c r="G138" s="7" t="s">
        <v>226</v>
      </c>
      <c r="H138" s="7" t="s">
        <v>97</v>
      </c>
      <c r="I138" s="10">
        <f t="shared" si="2"/>
        <v>7</v>
      </c>
      <c r="J138" s="7">
        <v>65875</v>
      </c>
      <c r="K138" s="7">
        <v>561</v>
      </c>
      <c r="L138" s="7" t="s">
        <v>323</v>
      </c>
      <c r="M138" s="6">
        <v>45840</v>
      </c>
      <c r="N138" s="8">
        <v>2275.59</v>
      </c>
      <c r="O138" s="7" t="s">
        <v>121</v>
      </c>
      <c r="P138" s="7">
        <v>21</v>
      </c>
      <c r="Q138" s="7" t="s">
        <v>115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45803</v>
      </c>
      <c r="C139" s="6" t="s">
        <v>7</v>
      </c>
      <c r="D139" s="6" t="s">
        <v>5</v>
      </c>
      <c r="E139" s="6" t="s">
        <v>112</v>
      </c>
      <c r="F139" s="7">
        <v>68405</v>
      </c>
      <c r="G139" s="7" t="s">
        <v>38</v>
      </c>
      <c r="H139" s="7" t="s">
        <v>97</v>
      </c>
      <c r="I139" s="10">
        <f t="shared" ref="I139:I202" si="3">NETWORKDAYS(B139, A139)</f>
        <v>18</v>
      </c>
      <c r="J139" s="7">
        <v>65876</v>
      </c>
      <c r="K139" s="7">
        <v>11750</v>
      </c>
      <c r="L139" s="7" t="s">
        <v>324</v>
      </c>
      <c r="M139" s="6">
        <v>45840</v>
      </c>
      <c r="N139" s="8">
        <v>3904</v>
      </c>
      <c r="O139" s="7" t="s">
        <v>121</v>
      </c>
      <c r="P139" s="7">
        <v>28</v>
      </c>
      <c r="Q139" s="7" t="s">
        <v>115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45819</v>
      </c>
      <c r="C140" s="6" t="s">
        <v>7</v>
      </c>
      <c r="D140" s="6" t="s">
        <v>15</v>
      </c>
      <c r="E140" s="6" t="s">
        <v>112</v>
      </c>
      <c r="F140" s="7">
        <v>68433</v>
      </c>
      <c r="G140" s="7" t="s">
        <v>320</v>
      </c>
      <c r="H140" s="7" t="s">
        <v>90</v>
      </c>
      <c r="I140" s="10">
        <f t="shared" si="3"/>
        <v>6</v>
      </c>
      <c r="J140" s="7">
        <v>65877</v>
      </c>
      <c r="K140" s="7">
        <v>11763</v>
      </c>
      <c r="L140" s="7" t="s">
        <v>326</v>
      </c>
      <c r="M140" s="6">
        <v>45840</v>
      </c>
      <c r="N140" s="8">
        <v>167.12</v>
      </c>
      <c r="O140" s="7" t="s">
        <v>122</v>
      </c>
      <c r="P140" s="7">
        <v>0</v>
      </c>
      <c r="Q140" s="7" t="s">
        <v>115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45826</v>
      </c>
      <c r="C141" s="6" t="s">
        <v>7</v>
      </c>
      <c r="D141" s="6" t="s">
        <v>5</v>
      </c>
      <c r="E141" s="6" t="s">
        <v>141</v>
      </c>
      <c r="F141" s="7" t="s">
        <v>3</v>
      </c>
      <c r="G141" s="7" t="s">
        <v>128</v>
      </c>
      <c r="H141" s="7" t="s">
        <v>129</v>
      </c>
      <c r="I141" s="10">
        <f t="shared" si="3"/>
        <v>1</v>
      </c>
      <c r="J141" s="7">
        <v>65879</v>
      </c>
      <c r="K141" s="7">
        <v>2967</v>
      </c>
      <c r="L141" s="7" t="s">
        <v>56</v>
      </c>
      <c r="M141" s="6">
        <v>45826</v>
      </c>
      <c r="N141" s="8">
        <v>2506.85</v>
      </c>
      <c r="O141" s="7" t="s">
        <v>121</v>
      </c>
      <c r="P141" s="7">
        <v>28</v>
      </c>
      <c r="Q141" s="7" t="s">
        <v>115</v>
      </c>
      <c r="R141" s="7">
        <f>DATEDIF(Tabela1[[#This Row],[Atendimento]],Tabela1[[#This Row],[Previsao de Entrega]],"D")</f>
        <v>0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112</v>
      </c>
      <c r="F142" s="7" t="s">
        <v>3</v>
      </c>
      <c r="G142" s="7" t="s">
        <v>292</v>
      </c>
      <c r="H142" s="7" t="s">
        <v>370</v>
      </c>
      <c r="I142" s="10">
        <f t="shared" si="3"/>
        <v>1</v>
      </c>
      <c r="J142" s="7">
        <v>65881</v>
      </c>
      <c r="K142" s="7">
        <v>10479</v>
      </c>
      <c r="L142" s="7" t="s">
        <v>328</v>
      </c>
      <c r="M142" s="6">
        <v>45826</v>
      </c>
      <c r="N142" s="8">
        <v>3500</v>
      </c>
      <c r="O142" s="7" t="s">
        <v>120</v>
      </c>
      <c r="P142" s="7">
        <v>0</v>
      </c>
      <c r="Q142" s="7" t="s">
        <v>115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141</v>
      </c>
      <c r="F143" s="7" t="s">
        <v>3</v>
      </c>
      <c r="G143" s="7" t="s">
        <v>3</v>
      </c>
      <c r="H143" s="7" t="s">
        <v>97</v>
      </c>
      <c r="I143" s="10">
        <f t="shared" si="3"/>
        <v>1</v>
      </c>
      <c r="J143" s="7">
        <v>65882</v>
      </c>
      <c r="K143" s="7">
        <v>3061</v>
      </c>
      <c r="L143" s="7" t="s">
        <v>191</v>
      </c>
      <c r="M143" s="6">
        <v>45826</v>
      </c>
      <c r="N143" s="8">
        <v>6927.08</v>
      </c>
      <c r="O143" s="7" t="s">
        <v>120</v>
      </c>
      <c r="P143" s="7">
        <v>7</v>
      </c>
      <c r="Q143" s="7" t="s">
        <v>115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15</v>
      </c>
      <c r="E144" s="6" t="s">
        <v>123</v>
      </c>
      <c r="F144" s="7">
        <v>68442</v>
      </c>
      <c r="G144" s="7" t="s">
        <v>33</v>
      </c>
      <c r="H144" s="7" t="s">
        <v>34</v>
      </c>
      <c r="I144" s="10">
        <f t="shared" si="3"/>
        <v>1</v>
      </c>
      <c r="J144" s="7">
        <v>65896</v>
      </c>
      <c r="K144" s="7">
        <v>3636</v>
      </c>
      <c r="L144" s="7" t="s">
        <v>19</v>
      </c>
      <c r="M144" s="6">
        <v>45834</v>
      </c>
      <c r="N144" s="8">
        <v>450.22</v>
      </c>
      <c r="O144" s="7" t="s">
        <v>121</v>
      </c>
      <c r="P144" s="7">
        <v>28</v>
      </c>
      <c r="Q144" s="7" t="s">
        <v>115</v>
      </c>
      <c r="R144" s="7">
        <f>DATEDIF(Tabela1[[#This Row],[Atendimento]],Tabela1[[#This Row],[Previsao de Entrega]],"D")</f>
        <v>8</v>
      </c>
      <c r="S144" s="8">
        <v>0</v>
      </c>
      <c r="T144" s="8">
        <v>0</v>
      </c>
    </row>
    <row r="145" spans="1:20" hidden="1" x14ac:dyDescent="0.35">
      <c r="A145" s="6">
        <v>45839</v>
      </c>
      <c r="B145" s="6">
        <v>45824</v>
      </c>
      <c r="C145" s="6" t="s">
        <v>7</v>
      </c>
      <c r="D145" s="6" t="s">
        <v>15</v>
      </c>
      <c r="E145" s="6" t="s">
        <v>123</v>
      </c>
      <c r="F145" s="7">
        <v>68438</v>
      </c>
      <c r="G145" s="7" t="s">
        <v>124</v>
      </c>
      <c r="H145" s="7" t="s">
        <v>125</v>
      </c>
      <c r="I145" s="10">
        <f t="shared" si="3"/>
        <v>12</v>
      </c>
      <c r="J145" s="7">
        <v>66025</v>
      </c>
      <c r="K145" s="7">
        <v>3034</v>
      </c>
      <c r="L145" s="7" t="s">
        <v>348</v>
      </c>
      <c r="M145" s="6">
        <v>45874</v>
      </c>
      <c r="N145" s="8">
        <v>2087</v>
      </c>
      <c r="O145" s="7" t="s">
        <v>121</v>
      </c>
      <c r="P145" s="7">
        <v>90</v>
      </c>
      <c r="Q145" s="7" t="s">
        <v>115</v>
      </c>
      <c r="R145" s="7">
        <f>DATEDIF(Tabela1[[#This Row],[Atendimento]],Tabela1[[#This Row],[Previsao de Entrega]],"D")</f>
        <v>35</v>
      </c>
      <c r="S145" s="8">
        <v>0</v>
      </c>
      <c r="T145" s="8">
        <v>0</v>
      </c>
    </row>
    <row r="146" spans="1:20" hidden="1" x14ac:dyDescent="0.35">
      <c r="A146" s="6">
        <v>45818</v>
      </c>
      <c r="B146" s="6">
        <v>45813</v>
      </c>
      <c r="C146" s="6" t="s">
        <v>7</v>
      </c>
      <c r="D146" s="6" t="s">
        <v>15</v>
      </c>
      <c r="E146" s="6" t="s">
        <v>123</v>
      </c>
      <c r="F146" s="7">
        <v>68422</v>
      </c>
      <c r="G146" s="7" t="s">
        <v>89</v>
      </c>
      <c r="H146" s="7" t="s">
        <v>90</v>
      </c>
      <c r="I146" s="10">
        <f t="shared" si="3"/>
        <v>4</v>
      </c>
      <c r="J146" s="7">
        <v>65725</v>
      </c>
      <c r="K146" s="7">
        <v>1450</v>
      </c>
      <c r="L146" s="7" t="s">
        <v>228</v>
      </c>
      <c r="M146" s="6">
        <v>45877</v>
      </c>
      <c r="N146" s="8">
        <v>239.63</v>
      </c>
      <c r="O146" s="7" t="s">
        <v>121</v>
      </c>
      <c r="P146" s="7">
        <v>120</v>
      </c>
      <c r="Q146" s="7" t="s">
        <v>115</v>
      </c>
      <c r="R146" s="7">
        <f>DATEDIF(Tabela1[[#This Row],[Atendimento]],Tabela1[[#This Row],[Previsao de Entrega]],"D")</f>
        <v>59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141</v>
      </c>
      <c r="F147" s="7" t="s">
        <v>3</v>
      </c>
      <c r="G147" s="7" t="s">
        <v>3</v>
      </c>
      <c r="H147" s="7" t="s">
        <v>97</v>
      </c>
      <c r="I147" s="10">
        <f t="shared" si="3"/>
        <v>1</v>
      </c>
      <c r="J147" s="7">
        <v>63752</v>
      </c>
      <c r="K147" s="7">
        <v>266</v>
      </c>
      <c r="L147" s="7" t="s">
        <v>49</v>
      </c>
      <c r="M147" s="6">
        <v>45831</v>
      </c>
      <c r="N147" s="8">
        <v>1407.45</v>
      </c>
      <c r="O147" s="7" t="s">
        <v>120</v>
      </c>
      <c r="P147" s="7">
        <v>28</v>
      </c>
      <c r="Q147" s="7" t="s">
        <v>115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141</v>
      </c>
      <c r="F148" s="7" t="s">
        <v>3</v>
      </c>
      <c r="G148" s="7" t="s">
        <v>3</v>
      </c>
      <c r="H148" s="7" t="s">
        <v>137</v>
      </c>
      <c r="I148" s="10">
        <f t="shared" si="3"/>
        <v>1</v>
      </c>
      <c r="J148" s="7">
        <v>65913</v>
      </c>
      <c r="K148" s="7">
        <v>953</v>
      </c>
      <c r="L148" s="7" t="s">
        <v>273</v>
      </c>
      <c r="M148" s="6">
        <v>45831</v>
      </c>
      <c r="N148" s="8">
        <v>2863.4</v>
      </c>
      <c r="O148" s="7" t="s">
        <v>121</v>
      </c>
      <c r="P148" s="7">
        <v>14</v>
      </c>
      <c r="Q148" s="7" t="s">
        <v>115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112</v>
      </c>
      <c r="F149" s="7">
        <v>68433</v>
      </c>
      <c r="G149" s="7" t="s">
        <v>320</v>
      </c>
      <c r="H149" s="7" t="s">
        <v>90</v>
      </c>
      <c r="I149" s="10">
        <f t="shared" si="3"/>
        <v>9</v>
      </c>
      <c r="J149" s="7">
        <v>65914</v>
      </c>
      <c r="K149" s="7">
        <v>11765</v>
      </c>
      <c r="L149" s="7" t="s">
        <v>329</v>
      </c>
      <c r="M149" s="6">
        <v>45834</v>
      </c>
      <c r="N149" s="8">
        <v>173.07</v>
      </c>
      <c r="O149" s="7" t="s">
        <v>122</v>
      </c>
      <c r="P149" s="7">
        <v>0</v>
      </c>
      <c r="Q149" s="7" t="s">
        <v>115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141</v>
      </c>
      <c r="F150" s="7" t="s">
        <v>3</v>
      </c>
      <c r="G150" s="7" t="s">
        <v>128</v>
      </c>
      <c r="H150" s="7" t="s">
        <v>129</v>
      </c>
      <c r="I150" s="10">
        <f t="shared" si="3"/>
        <v>1</v>
      </c>
      <c r="J150" s="7">
        <v>65922</v>
      </c>
      <c r="K150" s="7">
        <v>10194</v>
      </c>
      <c r="L150" s="7" t="s">
        <v>192</v>
      </c>
      <c r="M150" s="6">
        <v>45831</v>
      </c>
      <c r="N150" s="8">
        <v>993.07</v>
      </c>
      <c r="O150" s="7" t="s">
        <v>121</v>
      </c>
      <c r="P150" s="7">
        <v>20</v>
      </c>
      <c r="Q150" s="7" t="s">
        <v>115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67</v>
      </c>
      <c r="E151" s="6" t="s">
        <v>112</v>
      </c>
      <c r="F151" s="7" t="s">
        <v>3</v>
      </c>
      <c r="G151" s="7" t="s">
        <v>3</v>
      </c>
      <c r="H151" s="7" t="s">
        <v>32</v>
      </c>
      <c r="I151" s="10">
        <f t="shared" si="3"/>
        <v>1</v>
      </c>
      <c r="J151" s="7">
        <v>65923</v>
      </c>
      <c r="K151" s="7">
        <v>381</v>
      </c>
      <c r="L151" s="7" t="s">
        <v>46</v>
      </c>
      <c r="M151" s="6">
        <v>45831</v>
      </c>
      <c r="N151" s="8">
        <v>4650.34</v>
      </c>
      <c r="O151" s="7" t="s">
        <v>121</v>
      </c>
      <c r="P151" s="7">
        <v>10</v>
      </c>
      <c r="Q151" s="7" t="s">
        <v>115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123</v>
      </c>
      <c r="F152" s="7" t="s">
        <v>3</v>
      </c>
      <c r="G152" s="7" t="s">
        <v>3</v>
      </c>
      <c r="H152" s="7" t="s">
        <v>90</v>
      </c>
      <c r="I152" s="10">
        <f t="shared" si="3"/>
        <v>1</v>
      </c>
      <c r="J152" s="7">
        <v>65925</v>
      </c>
      <c r="K152" s="7">
        <v>11766</v>
      </c>
      <c r="L152" s="7" t="s">
        <v>330</v>
      </c>
      <c r="M152" s="6">
        <v>45832</v>
      </c>
      <c r="N152" s="8">
        <v>99.9</v>
      </c>
      <c r="O152" s="7" t="s">
        <v>122</v>
      </c>
      <c r="P152" s="7">
        <v>0</v>
      </c>
      <c r="Q152" s="7" t="s">
        <v>115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141</v>
      </c>
      <c r="F153" s="7" t="s">
        <v>3</v>
      </c>
      <c r="G153" s="7" t="s">
        <v>3</v>
      </c>
      <c r="H153" s="7" t="s">
        <v>32</v>
      </c>
      <c r="I153" s="10">
        <f t="shared" si="3"/>
        <v>1</v>
      </c>
      <c r="J153" s="7">
        <v>65926</v>
      </c>
      <c r="K153" s="7">
        <v>789</v>
      </c>
      <c r="L153" s="7" t="s">
        <v>204</v>
      </c>
      <c r="M153" s="6">
        <v>45832</v>
      </c>
      <c r="N153" s="8">
        <v>19879.72</v>
      </c>
      <c r="O153" s="7" t="s">
        <v>120</v>
      </c>
      <c r="P153" s="7">
        <v>28</v>
      </c>
      <c r="Q153" s="7" t="s">
        <v>115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112</v>
      </c>
      <c r="F154" s="7">
        <v>68443</v>
      </c>
      <c r="G154" s="7" t="s">
        <v>87</v>
      </c>
      <c r="H154" s="7" t="s">
        <v>34</v>
      </c>
      <c r="I154" s="10">
        <f t="shared" si="3"/>
        <v>1</v>
      </c>
      <c r="J154" s="7">
        <v>65930</v>
      </c>
      <c r="K154" s="7">
        <v>747</v>
      </c>
      <c r="L154" s="7" t="s">
        <v>331</v>
      </c>
      <c r="M154" s="6">
        <v>45835</v>
      </c>
      <c r="N154" s="8">
        <v>673.93</v>
      </c>
      <c r="O154" s="7" t="s">
        <v>121</v>
      </c>
      <c r="P154" s="7">
        <v>21</v>
      </c>
      <c r="Q154" s="7" t="s">
        <v>115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141</v>
      </c>
      <c r="F155" s="7" t="s">
        <v>3</v>
      </c>
      <c r="G155" s="7" t="s">
        <v>3</v>
      </c>
      <c r="H155" s="7" t="s">
        <v>129</v>
      </c>
      <c r="I155" s="10">
        <f t="shared" si="3"/>
        <v>1</v>
      </c>
      <c r="J155" s="7">
        <v>65941</v>
      </c>
      <c r="K155" s="7">
        <v>1441</v>
      </c>
      <c r="L155" s="7" t="s">
        <v>52</v>
      </c>
      <c r="M155" s="6">
        <v>45833</v>
      </c>
      <c r="N155" s="8">
        <v>1312.13</v>
      </c>
      <c r="O155" s="7" t="s">
        <v>121</v>
      </c>
      <c r="P155" s="7">
        <v>14</v>
      </c>
      <c r="Q155" s="7" t="s">
        <v>115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141</v>
      </c>
      <c r="F156" s="7" t="s">
        <v>3</v>
      </c>
      <c r="G156" s="7" t="s">
        <v>38</v>
      </c>
      <c r="H156" s="7" t="s">
        <v>97</v>
      </c>
      <c r="I156" s="10">
        <f t="shared" si="3"/>
        <v>1</v>
      </c>
      <c r="J156" s="7">
        <v>65946</v>
      </c>
      <c r="K156" s="7">
        <v>3509</v>
      </c>
      <c r="L156" s="7" t="s">
        <v>332</v>
      </c>
      <c r="M156" s="6">
        <v>45833</v>
      </c>
      <c r="N156" s="8">
        <v>1920</v>
      </c>
      <c r="O156" s="7" t="s">
        <v>121</v>
      </c>
      <c r="P156" s="7">
        <v>7</v>
      </c>
      <c r="Q156" s="7" t="s">
        <v>115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112</v>
      </c>
      <c r="F157" s="7">
        <v>68433</v>
      </c>
      <c r="G157" s="7" t="s">
        <v>320</v>
      </c>
      <c r="H157" s="7" t="s">
        <v>90</v>
      </c>
      <c r="I157" s="10">
        <f t="shared" si="3"/>
        <v>1</v>
      </c>
      <c r="J157" s="7">
        <v>65947</v>
      </c>
      <c r="K157" s="7">
        <v>11767</v>
      </c>
      <c r="L157" s="7" t="s">
        <v>333</v>
      </c>
      <c r="M157" s="6">
        <v>45834</v>
      </c>
      <c r="N157" s="8">
        <v>40.9</v>
      </c>
      <c r="O157" s="7" t="s">
        <v>122</v>
      </c>
      <c r="P157" s="7">
        <v>0</v>
      </c>
      <c r="Q157" s="7" t="s">
        <v>115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112</v>
      </c>
      <c r="F158" s="7">
        <v>68447</v>
      </c>
      <c r="G158" s="7" t="s">
        <v>320</v>
      </c>
      <c r="H158" s="7" t="s">
        <v>90</v>
      </c>
      <c r="I158" s="10">
        <f t="shared" si="3"/>
        <v>1</v>
      </c>
      <c r="J158" s="7">
        <v>65951</v>
      </c>
      <c r="K158" s="7">
        <v>11682</v>
      </c>
      <c r="L158" s="7" t="s">
        <v>178</v>
      </c>
      <c r="M158" s="6">
        <v>45841</v>
      </c>
      <c r="N158" s="8">
        <v>2119.98</v>
      </c>
      <c r="O158" s="7" t="s">
        <v>121</v>
      </c>
      <c r="P158" s="7">
        <v>28</v>
      </c>
      <c r="Q158" s="7" t="s">
        <v>115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141</v>
      </c>
      <c r="F159" s="7" t="s">
        <v>3</v>
      </c>
      <c r="G159" s="7" t="s">
        <v>3</v>
      </c>
      <c r="H159" s="7" t="s">
        <v>32</v>
      </c>
      <c r="I159" s="10">
        <f t="shared" si="3"/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121</v>
      </c>
      <c r="P159" s="7">
        <v>14</v>
      </c>
      <c r="Q159" s="7" t="s">
        <v>115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141</v>
      </c>
      <c r="F160" s="7" t="s">
        <v>3</v>
      </c>
      <c r="G160" s="7" t="s">
        <v>3</v>
      </c>
      <c r="H160" s="7" t="s">
        <v>32</v>
      </c>
      <c r="I160" s="10">
        <f t="shared" si="3"/>
        <v>1</v>
      </c>
      <c r="J160" s="7">
        <v>63853</v>
      </c>
      <c r="K160" s="7">
        <v>789</v>
      </c>
      <c r="L160" s="7" t="s">
        <v>204</v>
      </c>
      <c r="M160" s="6">
        <v>45834</v>
      </c>
      <c r="N160" s="8">
        <v>75436.87</v>
      </c>
      <c r="O160" s="7" t="s">
        <v>120</v>
      </c>
      <c r="P160" s="7">
        <v>28</v>
      </c>
      <c r="Q160" s="7" t="s">
        <v>115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141</v>
      </c>
      <c r="F161" s="7" t="s">
        <v>3</v>
      </c>
      <c r="G161" s="7" t="s">
        <v>3</v>
      </c>
      <c r="H161" s="7" t="s">
        <v>32</v>
      </c>
      <c r="I161" s="10">
        <f t="shared" si="3"/>
        <v>1</v>
      </c>
      <c r="J161" s="7">
        <v>65503</v>
      </c>
      <c r="K161" s="7">
        <v>789</v>
      </c>
      <c r="L161" s="7" t="s">
        <v>204</v>
      </c>
      <c r="M161" s="6">
        <v>45834</v>
      </c>
      <c r="N161" s="8">
        <v>1425</v>
      </c>
      <c r="O161" s="7" t="s">
        <v>120</v>
      </c>
      <c r="P161" s="7">
        <v>28</v>
      </c>
      <c r="Q161" s="7" t="s">
        <v>115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141</v>
      </c>
      <c r="F162" s="7" t="s">
        <v>3</v>
      </c>
      <c r="G162" s="7" t="s">
        <v>3</v>
      </c>
      <c r="H162" s="7" t="s">
        <v>32</v>
      </c>
      <c r="I162" s="10">
        <f t="shared" si="3"/>
        <v>1</v>
      </c>
      <c r="J162" s="7">
        <v>63854</v>
      </c>
      <c r="K162" s="7">
        <v>789</v>
      </c>
      <c r="L162" s="7" t="s">
        <v>204</v>
      </c>
      <c r="M162" s="6">
        <v>45834</v>
      </c>
      <c r="N162" s="8">
        <v>1428.29</v>
      </c>
      <c r="O162" s="7" t="s">
        <v>120</v>
      </c>
      <c r="P162" s="7">
        <v>28</v>
      </c>
      <c r="Q162" s="7" t="s">
        <v>115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141</v>
      </c>
      <c r="F163" s="7" t="s">
        <v>3</v>
      </c>
      <c r="G163" s="7" t="s">
        <v>339</v>
      </c>
      <c r="H163" s="7" t="s">
        <v>184</v>
      </c>
      <c r="I163" s="10">
        <f t="shared" si="3"/>
        <v>1</v>
      </c>
      <c r="J163" s="7">
        <v>65995</v>
      </c>
      <c r="K163" s="7">
        <v>11121</v>
      </c>
      <c r="L163" s="7" t="s">
        <v>142</v>
      </c>
      <c r="M163" s="6">
        <v>45835</v>
      </c>
      <c r="N163" s="8">
        <v>5739.44</v>
      </c>
      <c r="O163" s="7" t="s">
        <v>121</v>
      </c>
      <c r="P163" s="7">
        <v>30</v>
      </c>
      <c r="Q163" s="7" t="s">
        <v>115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123</v>
      </c>
      <c r="F164" s="7">
        <v>68424</v>
      </c>
      <c r="G164" s="7" t="s">
        <v>89</v>
      </c>
      <c r="H164" s="7" t="s">
        <v>90</v>
      </c>
      <c r="I164" s="10">
        <f t="shared" si="3"/>
        <v>17</v>
      </c>
      <c r="J164" s="7">
        <v>65999</v>
      </c>
      <c r="K164" s="7">
        <v>3508</v>
      </c>
      <c r="L164" s="7" t="s">
        <v>340</v>
      </c>
      <c r="M164" s="6">
        <v>45848</v>
      </c>
      <c r="N164" s="8">
        <v>136</v>
      </c>
      <c r="O164" s="7" t="s">
        <v>121</v>
      </c>
      <c r="P164" s="7">
        <v>28</v>
      </c>
      <c r="Q164" s="7" t="s">
        <v>115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112</v>
      </c>
      <c r="F165" s="7">
        <v>68451</v>
      </c>
      <c r="G165" s="7" t="s">
        <v>226</v>
      </c>
      <c r="H165" s="7" t="s">
        <v>97</v>
      </c>
      <c r="I165" s="10">
        <f t="shared" si="3"/>
        <v>2</v>
      </c>
      <c r="J165" s="7">
        <v>66013</v>
      </c>
      <c r="K165" s="7">
        <v>11755</v>
      </c>
      <c r="L165" s="7" t="s">
        <v>299</v>
      </c>
      <c r="M165" s="6">
        <v>45846</v>
      </c>
      <c r="N165" s="8">
        <v>82</v>
      </c>
      <c r="O165" s="7" t="s">
        <v>121</v>
      </c>
      <c r="P165" s="7">
        <v>28</v>
      </c>
      <c r="Q165" s="7" t="s">
        <v>115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112</v>
      </c>
      <c r="F166" s="7">
        <v>68450</v>
      </c>
      <c r="G166" s="7" t="s">
        <v>296</v>
      </c>
      <c r="H166" s="7" t="s">
        <v>90</v>
      </c>
      <c r="I166" s="10">
        <f t="shared" si="3"/>
        <v>4</v>
      </c>
      <c r="J166" s="7">
        <v>66014</v>
      </c>
      <c r="K166" s="7">
        <v>11770</v>
      </c>
      <c r="L166" s="7" t="s">
        <v>338</v>
      </c>
      <c r="M166" s="6">
        <v>45845</v>
      </c>
      <c r="N166" s="8">
        <v>1499.99</v>
      </c>
      <c r="O166" s="7" t="s">
        <v>120</v>
      </c>
      <c r="P166" s="7">
        <v>7</v>
      </c>
      <c r="Q166" s="7" t="s">
        <v>115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112</v>
      </c>
      <c r="F167" s="7">
        <v>68448</v>
      </c>
      <c r="G167" s="7" t="s">
        <v>128</v>
      </c>
      <c r="H167" s="7" t="s">
        <v>129</v>
      </c>
      <c r="I167" s="10">
        <f t="shared" si="3"/>
        <v>5</v>
      </c>
      <c r="J167" s="7">
        <v>66288</v>
      </c>
      <c r="K167" s="7">
        <v>2954</v>
      </c>
      <c r="L167" s="7" t="s">
        <v>291</v>
      </c>
      <c r="M167" s="6">
        <v>45845</v>
      </c>
      <c r="N167" s="8">
        <v>442.6</v>
      </c>
      <c r="O167" s="7" t="s">
        <v>121</v>
      </c>
      <c r="P167" s="7">
        <v>30</v>
      </c>
      <c r="Q167" s="7" t="s">
        <v>115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141</v>
      </c>
      <c r="F168" s="7" t="s">
        <v>3</v>
      </c>
      <c r="G168" s="7" t="s">
        <v>3</v>
      </c>
      <c r="H168" s="7" t="s">
        <v>137</v>
      </c>
      <c r="I168" s="10">
        <f t="shared" si="3"/>
        <v>1</v>
      </c>
      <c r="J168" s="7">
        <v>66017</v>
      </c>
      <c r="K168" s="7">
        <v>495</v>
      </c>
      <c r="L168" s="7" t="s">
        <v>188</v>
      </c>
      <c r="M168" s="6">
        <v>45839</v>
      </c>
      <c r="N168" s="8">
        <v>1093</v>
      </c>
      <c r="O168" s="7" t="s">
        <v>120</v>
      </c>
      <c r="P168" s="7">
        <v>14</v>
      </c>
      <c r="Q168" s="7" t="s">
        <v>115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112</v>
      </c>
      <c r="F169" s="7">
        <v>68449</v>
      </c>
      <c r="G169" s="7" t="s">
        <v>128</v>
      </c>
      <c r="H169" s="7" t="s">
        <v>129</v>
      </c>
      <c r="I169" s="10">
        <f t="shared" si="3"/>
        <v>5</v>
      </c>
      <c r="J169" s="7">
        <v>66018</v>
      </c>
      <c r="K169" s="7">
        <v>2997</v>
      </c>
      <c r="L169" s="7" t="s">
        <v>345</v>
      </c>
      <c r="M169" s="6">
        <v>45845</v>
      </c>
      <c r="N169" s="8">
        <v>1169</v>
      </c>
      <c r="O169" s="7" t="s">
        <v>121</v>
      </c>
      <c r="P169" s="7">
        <v>30</v>
      </c>
      <c r="Q169" s="7" t="s">
        <v>115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141</v>
      </c>
      <c r="F170" s="7" t="s">
        <v>3</v>
      </c>
      <c r="G170" s="7" t="s">
        <v>3</v>
      </c>
      <c r="H170" s="7" t="s">
        <v>129</v>
      </c>
      <c r="I170" s="10">
        <f t="shared" si="3"/>
        <v>1</v>
      </c>
      <c r="J170" s="7">
        <v>66024</v>
      </c>
      <c r="K170" s="7">
        <v>11263</v>
      </c>
      <c r="L170" s="7" t="s">
        <v>189</v>
      </c>
      <c r="M170" s="6">
        <v>45839</v>
      </c>
      <c r="N170" s="8">
        <v>11841</v>
      </c>
      <c r="O170" s="7" t="s">
        <v>120</v>
      </c>
      <c r="P170" s="7">
        <v>15</v>
      </c>
      <c r="Q170" s="7" t="s">
        <v>115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45861</v>
      </c>
      <c r="B171" s="6">
        <v>45861</v>
      </c>
      <c r="C171" s="6" t="s">
        <v>7</v>
      </c>
      <c r="D171" s="6" t="s">
        <v>15</v>
      </c>
      <c r="E171" s="6" t="s">
        <v>123</v>
      </c>
      <c r="F171" s="7" t="s">
        <v>3</v>
      </c>
      <c r="G171" s="7" t="s">
        <v>124</v>
      </c>
      <c r="H171" s="7" t="s">
        <v>125</v>
      </c>
      <c r="I171" s="10">
        <f t="shared" si="3"/>
        <v>1</v>
      </c>
      <c r="J171" s="7">
        <v>66301</v>
      </c>
      <c r="K171" s="7">
        <v>1522</v>
      </c>
      <c r="L171" s="7" t="s">
        <v>385</v>
      </c>
      <c r="M171" s="6">
        <v>45875</v>
      </c>
      <c r="N171" s="8">
        <v>1023.45</v>
      </c>
      <c r="O171" s="7" t="s">
        <v>121</v>
      </c>
      <c r="P171" s="7">
        <v>28</v>
      </c>
      <c r="Q171" s="7" t="s">
        <v>115</v>
      </c>
      <c r="R171" s="7">
        <f>DATEDIF(Tabela1[[#This Row],[Atendimento]],Tabela1[[#This Row],[Previsao de Entrega]],"D")</f>
        <v>14</v>
      </c>
      <c r="S171" s="8">
        <v>0</v>
      </c>
      <c r="T171" s="8">
        <v>141.4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141</v>
      </c>
      <c r="F172" s="7" t="s">
        <v>3</v>
      </c>
      <c r="G172" s="7" t="s">
        <v>128</v>
      </c>
      <c r="H172" s="7" t="s">
        <v>129</v>
      </c>
      <c r="I172" s="10">
        <f t="shared" si="3"/>
        <v>1</v>
      </c>
      <c r="J172" s="7">
        <v>66030</v>
      </c>
      <c r="K172" s="7">
        <v>11473</v>
      </c>
      <c r="L172" s="7" t="s">
        <v>283</v>
      </c>
      <c r="M172" s="6">
        <v>45840</v>
      </c>
      <c r="N172" s="8">
        <v>546.54</v>
      </c>
      <c r="O172" s="7" t="s">
        <v>121</v>
      </c>
      <c r="P172" s="7">
        <v>14</v>
      </c>
      <c r="Q172" s="7" t="s">
        <v>115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58">
        <v>45785</v>
      </c>
      <c r="B173" s="58">
        <v>45784</v>
      </c>
      <c r="C173" s="58" t="s">
        <v>7</v>
      </c>
      <c r="D173" s="58" t="s">
        <v>5</v>
      </c>
      <c r="E173" s="58" t="s">
        <v>112</v>
      </c>
      <c r="F173" s="59">
        <v>68369</v>
      </c>
      <c r="G173" s="59" t="s">
        <v>38</v>
      </c>
      <c r="H173" s="59" t="s">
        <v>97</v>
      </c>
      <c r="I173" s="60">
        <f t="shared" si="3"/>
        <v>2</v>
      </c>
      <c r="J173" s="59">
        <v>65234</v>
      </c>
      <c r="K173" s="59">
        <v>11610</v>
      </c>
      <c r="L173" s="59" t="s">
        <v>425</v>
      </c>
      <c r="M173" s="58">
        <v>45887</v>
      </c>
      <c r="N173" s="61">
        <v>8931</v>
      </c>
      <c r="O173" s="59" t="s">
        <v>121</v>
      </c>
      <c r="P173" s="59">
        <v>28</v>
      </c>
      <c r="Q173" s="59" t="s">
        <v>458</v>
      </c>
      <c r="R173" s="59">
        <f>DATEDIF(Tabela1[[#This Row],[Atendimento]],Tabela1[[#This Row],[Previsao de Entrega]],"D")</f>
        <v>102</v>
      </c>
      <c r="S173" s="61">
        <v>183.5</v>
      </c>
      <c r="T173" s="61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141</v>
      </c>
      <c r="F174" s="7" t="s">
        <v>3</v>
      </c>
      <c r="G174" s="7" t="s">
        <v>3</v>
      </c>
      <c r="H174" s="7" t="s">
        <v>32</v>
      </c>
      <c r="I174" s="10">
        <f t="shared" si="3"/>
        <v>1</v>
      </c>
      <c r="J174" s="7">
        <v>64425</v>
      </c>
      <c r="K174" s="7">
        <v>2954</v>
      </c>
      <c r="L174" s="7" t="s">
        <v>291</v>
      </c>
      <c r="M174" s="6">
        <v>45841</v>
      </c>
      <c r="N174" s="8">
        <v>255.15</v>
      </c>
      <c r="O174" s="7" t="s">
        <v>121</v>
      </c>
      <c r="P174" s="7">
        <v>30</v>
      </c>
      <c r="Q174" s="7" t="s">
        <v>115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67</v>
      </c>
      <c r="E175" s="6" t="s">
        <v>112</v>
      </c>
      <c r="F175" s="7" t="s">
        <v>3</v>
      </c>
      <c r="G175" s="7" t="s">
        <v>3</v>
      </c>
      <c r="H175" s="7" t="s">
        <v>32</v>
      </c>
      <c r="I175" s="10">
        <f t="shared" si="3"/>
        <v>1</v>
      </c>
      <c r="J175" s="7">
        <v>66059</v>
      </c>
      <c r="K175" s="7">
        <v>11673</v>
      </c>
      <c r="L175" s="7" t="s">
        <v>68</v>
      </c>
      <c r="M175" s="6">
        <v>45842</v>
      </c>
      <c r="N175" s="8">
        <v>4645.5600000000004</v>
      </c>
      <c r="O175" s="7" t="s">
        <v>121</v>
      </c>
      <c r="P175" s="7">
        <v>5</v>
      </c>
      <c r="Q175" s="7" t="s">
        <v>115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141</v>
      </c>
      <c r="F176" s="7" t="s">
        <v>3</v>
      </c>
      <c r="G176" s="7" t="s">
        <v>3</v>
      </c>
      <c r="H176" s="7" t="s">
        <v>137</v>
      </c>
      <c r="I176" s="10">
        <f t="shared" si="3"/>
        <v>1</v>
      </c>
      <c r="J176" s="7">
        <v>66060</v>
      </c>
      <c r="K176" s="7">
        <v>10692</v>
      </c>
      <c r="L176" s="7" t="s">
        <v>70</v>
      </c>
      <c r="M176" s="6">
        <v>45842</v>
      </c>
      <c r="N176" s="8">
        <v>4690.32</v>
      </c>
      <c r="O176" s="7" t="s">
        <v>121</v>
      </c>
      <c r="P176" s="7">
        <v>14</v>
      </c>
      <c r="Q176" s="7" t="s">
        <v>115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112</v>
      </c>
      <c r="F177" s="7" t="s">
        <v>3</v>
      </c>
      <c r="G177" s="7" t="s">
        <v>3</v>
      </c>
      <c r="H177" s="7" t="s">
        <v>32</v>
      </c>
      <c r="I177" s="10">
        <f t="shared" si="3"/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122</v>
      </c>
      <c r="P177" s="7">
        <v>30</v>
      </c>
      <c r="Q177" s="7" t="s">
        <v>115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141</v>
      </c>
      <c r="F178" s="7" t="s">
        <v>3</v>
      </c>
      <c r="G178" s="7" t="s">
        <v>3</v>
      </c>
      <c r="H178" s="7" t="s">
        <v>129</v>
      </c>
      <c r="I178" s="10">
        <f t="shared" si="3"/>
        <v>1</v>
      </c>
      <c r="J178" s="7">
        <v>66083</v>
      </c>
      <c r="K178" s="7">
        <v>280</v>
      </c>
      <c r="L178" s="7" t="s">
        <v>59</v>
      </c>
      <c r="M178" s="6">
        <v>45846</v>
      </c>
      <c r="N178" s="8">
        <v>12270.5</v>
      </c>
      <c r="O178" s="7" t="s">
        <v>121</v>
      </c>
      <c r="P178" s="7">
        <v>28</v>
      </c>
      <c r="Q178" s="7" t="s">
        <v>115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141</v>
      </c>
      <c r="F179" s="7" t="s">
        <v>3</v>
      </c>
      <c r="G179" s="7" t="s">
        <v>3</v>
      </c>
      <c r="H179" s="7" t="s">
        <v>32</v>
      </c>
      <c r="I179" s="10">
        <f t="shared" si="3"/>
        <v>1</v>
      </c>
      <c r="J179" s="7">
        <v>66085</v>
      </c>
      <c r="K179" s="7">
        <v>11127</v>
      </c>
      <c r="L179" s="7" t="s">
        <v>220</v>
      </c>
      <c r="M179" s="6">
        <v>45846</v>
      </c>
      <c r="N179" s="8">
        <v>547.91999999999996</v>
      </c>
      <c r="O179" s="7" t="s">
        <v>121</v>
      </c>
      <c r="P179" s="7">
        <v>30</v>
      </c>
      <c r="Q179" s="7" t="s">
        <v>115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hidden="1" x14ac:dyDescent="0.35">
      <c r="A180" s="6">
        <v>45877</v>
      </c>
      <c r="B180" s="6">
        <v>45877</v>
      </c>
      <c r="C180" s="6" t="s">
        <v>7</v>
      </c>
      <c r="D180" s="6" t="s">
        <v>5</v>
      </c>
      <c r="E180" s="6" t="s">
        <v>141</v>
      </c>
      <c r="F180" s="7" t="s">
        <v>3</v>
      </c>
      <c r="G180" s="7" t="s">
        <v>3</v>
      </c>
      <c r="H180" s="7" t="s">
        <v>32</v>
      </c>
      <c r="I180" s="10">
        <f t="shared" si="3"/>
        <v>1</v>
      </c>
      <c r="J180" s="7">
        <v>66627</v>
      </c>
      <c r="K180" s="7">
        <v>11127</v>
      </c>
      <c r="L180" s="7" t="s">
        <v>220</v>
      </c>
      <c r="M180" s="6">
        <v>45881</v>
      </c>
      <c r="N180" s="8">
        <v>547.91999999999996</v>
      </c>
      <c r="O180" s="7" t="s">
        <v>121</v>
      </c>
      <c r="P180" s="7">
        <v>35</v>
      </c>
      <c r="Q180" s="7" t="s">
        <v>115</v>
      </c>
      <c r="R180" s="7">
        <f>DATEDIF(Tabela1[[#This Row],[Atendimento]],Tabela1[[#This Row],[Previsao de Entrega]],"D")</f>
        <v>4</v>
      </c>
      <c r="S180" s="8">
        <v>0</v>
      </c>
      <c r="T180" s="8">
        <v>0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15</v>
      </c>
      <c r="E181" s="6" t="s">
        <v>112</v>
      </c>
      <c r="F181" s="7">
        <v>68453</v>
      </c>
      <c r="G181" s="7" t="s">
        <v>320</v>
      </c>
      <c r="H181" s="7" t="s">
        <v>90</v>
      </c>
      <c r="I181" s="10">
        <f t="shared" si="3"/>
        <v>1</v>
      </c>
      <c r="J181" s="7">
        <v>66120</v>
      </c>
      <c r="K181" s="7">
        <v>10627</v>
      </c>
      <c r="L181" s="7" t="s">
        <v>360</v>
      </c>
      <c r="M181" s="6">
        <v>45858</v>
      </c>
      <c r="N181" s="8">
        <v>1800</v>
      </c>
      <c r="O181" s="7" t="s">
        <v>121</v>
      </c>
      <c r="P181" s="7">
        <v>28</v>
      </c>
      <c r="Q181" s="7" t="s">
        <v>115</v>
      </c>
      <c r="R181" s="7">
        <f>DATEDIF(Tabela1[[#This Row],[Atendimento]],Tabela1[[#This Row],[Previsao de Entrega]],"D")</f>
        <v>12</v>
      </c>
      <c r="S181" s="8">
        <v>0</v>
      </c>
      <c r="T181" s="8">
        <v>0</v>
      </c>
    </row>
    <row r="182" spans="1:20" hidden="1" x14ac:dyDescent="0.35">
      <c r="A182" s="6">
        <v>45846</v>
      </c>
      <c r="B182" s="6">
        <v>45846</v>
      </c>
      <c r="C182" s="6" t="s">
        <v>7</v>
      </c>
      <c r="D182" s="6" t="s">
        <v>15</v>
      </c>
      <c r="E182" s="6" t="s">
        <v>112</v>
      </c>
      <c r="F182" s="7">
        <v>68456</v>
      </c>
      <c r="G182" s="7" t="s">
        <v>320</v>
      </c>
      <c r="H182" s="7" t="s">
        <v>90</v>
      </c>
      <c r="I182" s="10">
        <f t="shared" si="3"/>
        <v>1</v>
      </c>
      <c r="J182" s="7">
        <v>66118</v>
      </c>
      <c r="K182" s="7">
        <v>2289</v>
      </c>
      <c r="L182" s="7" t="s">
        <v>358</v>
      </c>
      <c r="M182" s="6">
        <v>45881</v>
      </c>
      <c r="N182" s="8">
        <v>607.57000000000005</v>
      </c>
      <c r="O182" s="7" t="s">
        <v>121</v>
      </c>
      <c r="P182" s="7">
        <v>21</v>
      </c>
      <c r="Q182" s="7" t="s">
        <v>115</v>
      </c>
      <c r="R182" s="7">
        <f>DATEDIF(Tabela1[[#This Row],[Atendimento]],Tabela1[[#This Row],[Previsao de Entrega]],"D")</f>
        <v>35</v>
      </c>
      <c r="S182" s="8">
        <v>0</v>
      </c>
      <c r="T182" s="8">
        <v>0</v>
      </c>
    </row>
    <row r="183" spans="1:20" hidden="1" x14ac:dyDescent="0.35">
      <c r="A183" s="6">
        <v>45846</v>
      </c>
      <c r="B183" s="6">
        <v>45846</v>
      </c>
      <c r="C183" s="6" t="s">
        <v>7</v>
      </c>
      <c r="D183" s="6" t="s">
        <v>5</v>
      </c>
      <c r="E183" s="6" t="s">
        <v>112</v>
      </c>
      <c r="F183" s="7">
        <v>68461</v>
      </c>
      <c r="G183" s="7" t="s">
        <v>226</v>
      </c>
      <c r="H183" s="7" t="s">
        <v>97</v>
      </c>
      <c r="I183" s="10">
        <f t="shared" si="3"/>
        <v>1</v>
      </c>
      <c r="J183" s="7">
        <v>66119</v>
      </c>
      <c r="K183" s="7">
        <v>10677</v>
      </c>
      <c r="L183" s="7" t="s">
        <v>359</v>
      </c>
      <c r="M183" s="6">
        <v>45905</v>
      </c>
      <c r="N183" s="8">
        <v>2800</v>
      </c>
      <c r="O183" s="7" t="s">
        <v>120</v>
      </c>
      <c r="P183" s="7">
        <v>30</v>
      </c>
      <c r="Q183" s="7" t="s">
        <v>115</v>
      </c>
      <c r="R183" s="7">
        <f>DATEDIF(Tabela1[[#This Row],[Atendimento]],Tabela1[[#This Row],[Previsao de Entrega]],"D")</f>
        <v>59</v>
      </c>
      <c r="S183" s="8">
        <v>0</v>
      </c>
      <c r="T183" s="8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141</v>
      </c>
      <c r="F184" s="7" t="s">
        <v>3</v>
      </c>
      <c r="G184" s="7" t="s">
        <v>3</v>
      </c>
      <c r="H184" s="7" t="s">
        <v>97</v>
      </c>
      <c r="I184" s="10">
        <f t="shared" si="3"/>
        <v>1</v>
      </c>
      <c r="J184" s="7">
        <v>63752</v>
      </c>
      <c r="K184" s="7">
        <v>266</v>
      </c>
      <c r="L184" s="7" t="s">
        <v>49</v>
      </c>
      <c r="M184" s="6">
        <v>45848</v>
      </c>
      <c r="N184" s="8">
        <v>1407.45</v>
      </c>
      <c r="O184" s="7" t="s">
        <v>120</v>
      </c>
      <c r="P184" s="7">
        <v>28</v>
      </c>
      <c r="Q184" s="7" t="s">
        <v>115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45848</v>
      </c>
      <c r="B185" s="6">
        <v>45848</v>
      </c>
      <c r="C185" s="6" t="s">
        <v>7</v>
      </c>
      <c r="D185" s="6" t="s">
        <v>5</v>
      </c>
      <c r="E185" s="6" t="s">
        <v>141</v>
      </c>
      <c r="F185" s="7" t="s">
        <v>3</v>
      </c>
      <c r="G185" s="7" t="s">
        <v>33</v>
      </c>
      <c r="H185" s="7" t="s">
        <v>34</v>
      </c>
      <c r="I185" s="10">
        <f t="shared" si="3"/>
        <v>1</v>
      </c>
      <c r="J185" s="7">
        <v>65768</v>
      </c>
      <c r="K185" s="7">
        <v>175</v>
      </c>
      <c r="L185" s="7" t="s">
        <v>187</v>
      </c>
      <c r="M185" s="6">
        <v>45848</v>
      </c>
      <c r="N185" s="8">
        <v>3685</v>
      </c>
      <c r="O185" s="7" t="s">
        <v>121</v>
      </c>
      <c r="P185" s="7">
        <v>30</v>
      </c>
      <c r="Q185" s="7" t="s">
        <v>115</v>
      </c>
      <c r="R185" s="7">
        <f>DATEDIF(Tabela1[[#This Row],[Atendimento]],Tabela1[[#This Row],[Previsao de Entrega]],"D")</f>
        <v>0</v>
      </c>
      <c r="S185" s="8">
        <v>0</v>
      </c>
      <c r="T185" s="8">
        <v>191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112</v>
      </c>
      <c r="F186" s="7" t="s">
        <v>3</v>
      </c>
      <c r="G186" s="7" t="s">
        <v>94</v>
      </c>
      <c r="H186" s="7" t="s">
        <v>95</v>
      </c>
      <c r="I186" s="10">
        <f t="shared" si="3"/>
        <v>1</v>
      </c>
      <c r="J186" s="7">
        <v>66128</v>
      </c>
      <c r="K186" s="7">
        <v>11204</v>
      </c>
      <c r="L186" s="7" t="s">
        <v>365</v>
      </c>
      <c r="M186" s="6">
        <v>45848</v>
      </c>
      <c r="N186" s="8">
        <v>3739.1</v>
      </c>
      <c r="O186" s="7" t="s">
        <v>121</v>
      </c>
      <c r="P186" s="7">
        <v>15</v>
      </c>
      <c r="Q186" s="7" t="s">
        <v>115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141</v>
      </c>
      <c r="F187" s="7" t="s">
        <v>3</v>
      </c>
      <c r="G187" s="7" t="s">
        <v>3</v>
      </c>
      <c r="H187" s="7" t="s">
        <v>32</v>
      </c>
      <c r="I187" s="10">
        <f t="shared" si="3"/>
        <v>1</v>
      </c>
      <c r="J187" s="7">
        <v>66154</v>
      </c>
      <c r="K187" s="7">
        <v>10581</v>
      </c>
      <c r="L187" s="7" t="s">
        <v>4</v>
      </c>
      <c r="M187" s="6">
        <v>45848</v>
      </c>
      <c r="N187" s="8">
        <v>16306.04</v>
      </c>
      <c r="O187" s="7" t="s">
        <v>121</v>
      </c>
      <c r="P187" s="7">
        <v>14</v>
      </c>
      <c r="Q187" s="7" t="s">
        <v>115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hidden="1" x14ac:dyDescent="0.35">
      <c r="A188" s="6">
        <v>45868</v>
      </c>
      <c r="B188" s="6">
        <v>45868</v>
      </c>
      <c r="C188" s="6" t="s">
        <v>127</v>
      </c>
      <c r="D188" s="6" t="s">
        <v>5</v>
      </c>
      <c r="E188" s="6" t="s">
        <v>391</v>
      </c>
      <c r="F188" s="7">
        <v>68487</v>
      </c>
      <c r="G188" s="7" t="s">
        <v>392</v>
      </c>
      <c r="H188" s="7" t="s">
        <v>95</v>
      </c>
      <c r="I188" s="10">
        <f t="shared" si="3"/>
        <v>1</v>
      </c>
      <c r="J188" s="7">
        <v>66489</v>
      </c>
      <c r="K188" s="7">
        <v>11614</v>
      </c>
      <c r="L188" s="7" t="s">
        <v>393</v>
      </c>
      <c r="M188" s="6">
        <v>45882</v>
      </c>
      <c r="N188" s="8">
        <v>6633</v>
      </c>
      <c r="O188" s="7" t="s">
        <v>120</v>
      </c>
      <c r="P188" s="7">
        <v>1</v>
      </c>
      <c r="Q188" s="7" t="s">
        <v>115</v>
      </c>
      <c r="R188" s="7">
        <f>DATEDIF(Tabela1[[#This Row],[Atendimento]],Tabela1[[#This Row],[Previsao de Entrega]],"D")</f>
        <v>14</v>
      </c>
      <c r="S188" s="8">
        <v>0</v>
      </c>
      <c r="T188" s="8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112</v>
      </c>
      <c r="F189" s="7">
        <v>68642</v>
      </c>
      <c r="G189" s="7" t="s">
        <v>87</v>
      </c>
      <c r="H189" s="7" t="s">
        <v>34</v>
      </c>
      <c r="I189" s="10">
        <f t="shared" si="3"/>
        <v>1</v>
      </c>
      <c r="J189" s="7">
        <v>66164</v>
      </c>
      <c r="K189" s="7" t="s">
        <v>366</v>
      </c>
      <c r="L189" s="7" t="s">
        <v>367</v>
      </c>
      <c r="M189" s="6">
        <v>45860</v>
      </c>
      <c r="N189" s="8">
        <v>2300</v>
      </c>
      <c r="O189" s="7" t="s">
        <v>120</v>
      </c>
      <c r="P189" s="7">
        <v>30</v>
      </c>
      <c r="Q189" s="7" t="s">
        <v>115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45849</v>
      </c>
      <c r="B190" s="6">
        <v>45849</v>
      </c>
      <c r="C190" s="6" t="s">
        <v>7</v>
      </c>
      <c r="D190" s="6" t="s">
        <v>15</v>
      </c>
      <c r="E190" s="6" t="s">
        <v>112</v>
      </c>
      <c r="F190" s="7" t="s">
        <v>3</v>
      </c>
      <c r="G190" s="7" t="s">
        <v>320</v>
      </c>
      <c r="H190" s="7" t="s">
        <v>90</v>
      </c>
      <c r="I190" s="10">
        <f t="shared" si="3"/>
        <v>1</v>
      </c>
      <c r="J190" s="7">
        <v>66171</v>
      </c>
      <c r="K190" s="7">
        <v>11783</v>
      </c>
      <c r="L190" s="7" t="s">
        <v>371</v>
      </c>
      <c r="M190" s="6">
        <v>45859</v>
      </c>
      <c r="N190" s="8">
        <v>661.2</v>
      </c>
      <c r="O190" s="7" t="s">
        <v>121</v>
      </c>
      <c r="P190" s="7">
        <v>28</v>
      </c>
      <c r="Q190" s="7" t="s">
        <v>115</v>
      </c>
      <c r="R190" s="7">
        <f>DATEDIF(Tabela1[[#This Row],[Atendimento]],Tabela1[[#This Row],[Previsao de Entrega]],"D")</f>
        <v>10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67</v>
      </c>
      <c r="E191" s="6" t="s">
        <v>112</v>
      </c>
      <c r="F191" s="7" t="s">
        <v>3</v>
      </c>
      <c r="G191" s="7" t="s">
        <v>33</v>
      </c>
      <c r="H191" s="7" t="s">
        <v>32</v>
      </c>
      <c r="I191" s="10">
        <f t="shared" si="3"/>
        <v>1</v>
      </c>
      <c r="J191" s="7">
        <v>66176</v>
      </c>
      <c r="K191" s="7">
        <v>419</v>
      </c>
      <c r="L191" s="7" t="s">
        <v>50</v>
      </c>
      <c r="M191" s="6">
        <v>45849</v>
      </c>
      <c r="N191" s="8">
        <v>4455.05</v>
      </c>
      <c r="O191" s="7" t="s">
        <v>121</v>
      </c>
      <c r="P191" s="7">
        <v>30</v>
      </c>
      <c r="Q191" s="7" t="s">
        <v>115</v>
      </c>
      <c r="R191" s="7">
        <f>DATEDIF(Tabela1[[#This Row],[Atendimento]],Tabela1[[#This Row],[Previsao de Entrega]],"D")</f>
        <v>0</v>
      </c>
      <c r="S191" s="8">
        <v>0</v>
      </c>
      <c r="T191" s="8">
        <v>0</v>
      </c>
    </row>
    <row r="192" spans="1:20" hidden="1" x14ac:dyDescent="0.35">
      <c r="A192" s="6">
        <v>45867</v>
      </c>
      <c r="B192" s="6">
        <v>45867</v>
      </c>
      <c r="C192" s="6" t="s">
        <v>127</v>
      </c>
      <c r="D192" s="6" t="s">
        <v>15</v>
      </c>
      <c r="E192" s="6" t="s">
        <v>112</v>
      </c>
      <c r="F192" s="7">
        <v>68486</v>
      </c>
      <c r="G192" s="7" t="s">
        <v>295</v>
      </c>
      <c r="H192" s="7" t="s">
        <v>95</v>
      </c>
      <c r="I192" s="10">
        <f t="shared" si="3"/>
        <v>1</v>
      </c>
      <c r="J192" s="7">
        <v>66478</v>
      </c>
      <c r="K192" s="7">
        <v>10460</v>
      </c>
      <c r="L192" s="7" t="s">
        <v>390</v>
      </c>
      <c r="M192" s="6">
        <v>45883</v>
      </c>
      <c r="N192" s="8">
        <v>4789.6099999999997</v>
      </c>
      <c r="O192" s="7" t="s">
        <v>121</v>
      </c>
      <c r="P192" s="7">
        <v>28</v>
      </c>
      <c r="Q192" s="7" t="s">
        <v>115</v>
      </c>
      <c r="R192" s="7">
        <f>DATEDIF(Tabela1[[#This Row],[Atendimento]],Tabela1[[#This Row],[Previsao de Entrega]],"D")</f>
        <v>16</v>
      </c>
      <c r="S192" s="8">
        <v>1080.08</v>
      </c>
      <c r="T192" s="8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112</v>
      </c>
      <c r="F193" s="7">
        <v>68460</v>
      </c>
      <c r="G193" s="7" t="s">
        <v>373</v>
      </c>
      <c r="H193" s="7" t="s">
        <v>97</v>
      </c>
      <c r="I193" s="10">
        <f t="shared" si="3"/>
        <v>1</v>
      </c>
      <c r="J193" s="7">
        <v>66233</v>
      </c>
      <c r="K193" s="7">
        <v>11522</v>
      </c>
      <c r="L193" s="7" t="s">
        <v>374</v>
      </c>
      <c r="M193" s="6">
        <v>45856</v>
      </c>
      <c r="N193" s="8">
        <v>398.42</v>
      </c>
      <c r="O193" s="7" t="s">
        <v>121</v>
      </c>
      <c r="P193" s="7">
        <v>28</v>
      </c>
      <c r="Q193" s="7" t="s">
        <v>115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112</v>
      </c>
      <c r="F194" s="7" t="s">
        <v>3</v>
      </c>
      <c r="G194" s="7" t="s">
        <v>369</v>
      </c>
      <c r="H194" s="7" t="s">
        <v>370</v>
      </c>
      <c r="I194" s="10">
        <f t="shared" si="3"/>
        <v>1</v>
      </c>
      <c r="J194" s="7">
        <v>66234</v>
      </c>
      <c r="K194" s="7">
        <v>11784</v>
      </c>
      <c r="L194" s="7" t="s">
        <v>375</v>
      </c>
      <c r="M194" s="6">
        <v>45867</v>
      </c>
      <c r="N194" s="8">
        <v>1011.5</v>
      </c>
      <c r="O194" s="7" t="s">
        <v>121</v>
      </c>
      <c r="P194" s="7">
        <v>30</v>
      </c>
      <c r="Q194" s="7" t="s">
        <v>115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141</v>
      </c>
      <c r="F195" s="7" t="s">
        <v>3</v>
      </c>
      <c r="G195" s="7" t="s">
        <v>3</v>
      </c>
      <c r="H195" s="7" t="s">
        <v>32</v>
      </c>
      <c r="I195" s="10">
        <f t="shared" si="3"/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121</v>
      </c>
      <c r="P195" s="7">
        <v>14</v>
      </c>
      <c r="Q195" s="7" t="s">
        <v>115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112</v>
      </c>
      <c r="F196" s="7" t="s">
        <v>3</v>
      </c>
      <c r="G196" s="7" t="s">
        <v>274</v>
      </c>
      <c r="H196" s="7" t="s">
        <v>370</v>
      </c>
      <c r="I196" s="10">
        <f t="shared" si="3"/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121</v>
      </c>
      <c r="P196" s="7">
        <v>30</v>
      </c>
      <c r="Q196" s="7" t="s">
        <v>115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141</v>
      </c>
      <c r="F197" s="7" t="s">
        <v>3</v>
      </c>
      <c r="G197" s="7" t="s">
        <v>3</v>
      </c>
      <c r="H197" s="7" t="s">
        <v>370</v>
      </c>
      <c r="I197" s="10">
        <f t="shared" si="3"/>
        <v>1</v>
      </c>
      <c r="J197" s="7">
        <v>66274</v>
      </c>
      <c r="K197" s="7">
        <v>3061</v>
      </c>
      <c r="L197" s="7" t="s">
        <v>191</v>
      </c>
      <c r="M197" s="6">
        <v>45856</v>
      </c>
      <c r="N197" s="8">
        <v>9802.08</v>
      </c>
      <c r="O197" s="7" t="s">
        <v>121</v>
      </c>
      <c r="P197" s="7">
        <v>30</v>
      </c>
      <c r="Q197" s="7" t="s">
        <v>115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141</v>
      </c>
      <c r="F198" s="7" t="s">
        <v>3</v>
      </c>
      <c r="G198" s="7" t="s">
        <v>3</v>
      </c>
      <c r="H198" s="7" t="s">
        <v>370</v>
      </c>
      <c r="I198" s="10">
        <f t="shared" si="3"/>
        <v>1</v>
      </c>
      <c r="J198" s="7">
        <v>66275</v>
      </c>
      <c r="K198" s="7">
        <v>3061</v>
      </c>
      <c r="L198" s="7" t="s">
        <v>191</v>
      </c>
      <c r="M198" s="6">
        <v>45856</v>
      </c>
      <c r="N198" s="8">
        <v>12500</v>
      </c>
      <c r="O198" s="7" t="s">
        <v>121</v>
      </c>
      <c r="P198" s="7">
        <v>30</v>
      </c>
      <c r="Q198" s="7" t="s">
        <v>115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141</v>
      </c>
      <c r="F199" s="7" t="s">
        <v>3</v>
      </c>
      <c r="G199" s="7" t="s">
        <v>3</v>
      </c>
      <c r="H199" s="7" t="s">
        <v>32</v>
      </c>
      <c r="I199" s="10">
        <f t="shared" si="3"/>
        <v>1</v>
      </c>
      <c r="J199" s="7">
        <v>63750</v>
      </c>
      <c r="K199" s="7">
        <v>11121</v>
      </c>
      <c r="L199" s="7" t="s">
        <v>142</v>
      </c>
      <c r="M199" s="6">
        <v>45856</v>
      </c>
      <c r="N199" s="8">
        <v>21816.95</v>
      </c>
      <c r="O199" s="7" t="s">
        <v>121</v>
      </c>
      <c r="P199" s="7">
        <v>30</v>
      </c>
      <c r="Q199" s="7" t="s">
        <v>115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141</v>
      </c>
      <c r="F200" s="7" t="s">
        <v>3</v>
      </c>
      <c r="G200" s="7" t="s">
        <v>3</v>
      </c>
      <c r="H200" s="7" t="s">
        <v>32</v>
      </c>
      <c r="I200" s="10">
        <f t="shared" si="3"/>
        <v>1</v>
      </c>
      <c r="J200" s="7">
        <v>66287</v>
      </c>
      <c r="K200" s="7">
        <v>11121</v>
      </c>
      <c r="L200" s="7" t="s">
        <v>142</v>
      </c>
      <c r="M200" s="6">
        <v>45856</v>
      </c>
      <c r="N200" s="8">
        <v>2100</v>
      </c>
      <c r="O200" s="7" t="s">
        <v>121</v>
      </c>
      <c r="P200" s="7">
        <v>30</v>
      </c>
      <c r="Q200" s="7" t="s">
        <v>115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141</v>
      </c>
      <c r="F201" s="7" t="s">
        <v>3</v>
      </c>
      <c r="G201" s="7" t="s">
        <v>124</v>
      </c>
      <c r="H201" s="7" t="s">
        <v>125</v>
      </c>
      <c r="I201" s="10">
        <f t="shared" si="3"/>
        <v>1</v>
      </c>
      <c r="J201" s="7">
        <v>66308</v>
      </c>
      <c r="K201" s="7">
        <v>11757</v>
      </c>
      <c r="L201" s="7" t="s">
        <v>304</v>
      </c>
      <c r="M201" s="6">
        <v>45873</v>
      </c>
      <c r="N201" s="8">
        <v>1428.29</v>
      </c>
      <c r="O201" s="7" t="s">
        <v>121</v>
      </c>
      <c r="P201" s="7">
        <v>28</v>
      </c>
      <c r="Q201" s="7" t="s">
        <v>115</v>
      </c>
      <c r="R201" s="7">
        <f>DATEDIF(Tabela1[[#This Row],[Atendimento]],Tabela1[[#This Row],[Previsao de Entrega]],"D")</f>
        <v>18</v>
      </c>
      <c r="S201" s="8">
        <v>320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141</v>
      </c>
      <c r="F202" s="7" t="s">
        <v>3</v>
      </c>
      <c r="G202" s="7" t="s">
        <v>3</v>
      </c>
      <c r="H202" s="7" t="s">
        <v>129</v>
      </c>
      <c r="I202" s="10">
        <f t="shared" si="3"/>
        <v>1</v>
      </c>
      <c r="J202" s="7">
        <v>66298</v>
      </c>
      <c r="K202" s="7">
        <v>10990</v>
      </c>
      <c r="L202" s="7" t="s">
        <v>190</v>
      </c>
      <c r="M202" s="6">
        <v>45856</v>
      </c>
      <c r="N202" s="8">
        <v>10986.26</v>
      </c>
      <c r="O202" s="7" t="s">
        <v>120</v>
      </c>
      <c r="P202" s="7">
        <v>30</v>
      </c>
      <c r="Q202" s="7" t="s">
        <v>115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141</v>
      </c>
      <c r="F203" s="7" t="s">
        <v>3</v>
      </c>
      <c r="G203" s="7" t="s">
        <v>3</v>
      </c>
      <c r="H203" s="7" t="s">
        <v>32</v>
      </c>
      <c r="I203" s="10">
        <f t="shared" ref="I203:I225" si="4">NETWORKDAYS(B203, A203)</f>
        <v>1</v>
      </c>
      <c r="J203" s="7">
        <v>63853</v>
      </c>
      <c r="K203" s="7">
        <v>789</v>
      </c>
      <c r="L203" s="7" t="s">
        <v>204</v>
      </c>
      <c r="M203" s="6">
        <v>45856</v>
      </c>
      <c r="N203" s="8">
        <v>75436.87</v>
      </c>
      <c r="O203" s="7" t="s">
        <v>120</v>
      </c>
      <c r="P203" s="7">
        <v>28</v>
      </c>
      <c r="Q203" s="7" t="s">
        <v>115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141</v>
      </c>
      <c r="F204" s="7" t="s">
        <v>3</v>
      </c>
      <c r="G204" s="7" t="s">
        <v>3</v>
      </c>
      <c r="H204" s="7" t="s">
        <v>32</v>
      </c>
      <c r="I204" s="10">
        <f t="shared" si="4"/>
        <v>1</v>
      </c>
      <c r="J204" s="7">
        <v>63854</v>
      </c>
      <c r="K204" s="7">
        <v>789</v>
      </c>
      <c r="L204" s="7" t="s">
        <v>204</v>
      </c>
      <c r="M204" s="6">
        <v>45856</v>
      </c>
      <c r="N204" s="8">
        <v>1428.29</v>
      </c>
      <c r="O204" s="7" t="s">
        <v>120</v>
      </c>
      <c r="P204" s="7">
        <v>28</v>
      </c>
      <c r="Q204" s="7" t="s">
        <v>115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45856</v>
      </c>
      <c r="B205" s="6">
        <v>45856</v>
      </c>
      <c r="C205" s="6" t="s">
        <v>7</v>
      </c>
      <c r="D205" s="6" t="s">
        <v>15</v>
      </c>
      <c r="E205" s="6" t="s">
        <v>112</v>
      </c>
      <c r="F205" s="7">
        <v>68470</v>
      </c>
      <c r="G205" s="7" t="s">
        <v>87</v>
      </c>
      <c r="H205" s="7" t="s">
        <v>34</v>
      </c>
      <c r="I205" s="10">
        <f t="shared" si="4"/>
        <v>1</v>
      </c>
      <c r="J205" s="7">
        <v>66342</v>
      </c>
      <c r="K205" s="7">
        <v>11590</v>
      </c>
      <c r="L205" s="7" t="s">
        <v>321</v>
      </c>
      <c r="M205" s="6">
        <v>45889</v>
      </c>
      <c r="N205" s="8">
        <v>1150.47</v>
      </c>
      <c r="O205" s="7" t="s">
        <v>121</v>
      </c>
      <c r="P205" s="7">
        <v>21</v>
      </c>
      <c r="Q205" s="7" t="s">
        <v>115</v>
      </c>
      <c r="R205" s="7">
        <f>DATEDIF(Tabela1[[#This Row],[Atendimento]],Tabela1[[#This Row],[Previsao de Entrega]],"D")</f>
        <v>33</v>
      </c>
      <c r="S205" s="8">
        <v>0</v>
      </c>
      <c r="T205" s="8">
        <v>0</v>
      </c>
    </row>
    <row r="206" spans="1:20" hidden="1" x14ac:dyDescent="0.35">
      <c r="A206" s="6">
        <v>45867</v>
      </c>
      <c r="B206" s="6">
        <v>45867</v>
      </c>
      <c r="C206" s="6" t="s">
        <v>7</v>
      </c>
      <c r="D206" s="6" t="s">
        <v>15</v>
      </c>
      <c r="E206" s="6" t="s">
        <v>123</v>
      </c>
      <c r="F206" s="7" t="s">
        <v>3</v>
      </c>
      <c r="G206" s="7" t="s">
        <v>124</v>
      </c>
      <c r="H206" s="7" t="s">
        <v>125</v>
      </c>
      <c r="I206" s="10">
        <f t="shared" si="4"/>
        <v>1</v>
      </c>
      <c r="J206" s="7">
        <v>66471</v>
      </c>
      <c r="K206" s="7">
        <v>9</v>
      </c>
      <c r="L206" s="7" t="s">
        <v>394</v>
      </c>
      <c r="M206" s="6">
        <v>45880</v>
      </c>
      <c r="N206" s="8">
        <v>6505.5</v>
      </c>
      <c r="O206" s="7" t="s">
        <v>121</v>
      </c>
      <c r="P206" s="7">
        <v>30</v>
      </c>
      <c r="Q206" s="7" t="s">
        <v>115</v>
      </c>
      <c r="R206" s="7">
        <f>DATEDIF(Tabela1[[#This Row],[Atendimento]],Tabela1[[#This Row],[Previsao de Entrega]],"D")</f>
        <v>13</v>
      </c>
      <c r="S206" s="8">
        <v>135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141</v>
      </c>
      <c r="F207" s="7" t="s">
        <v>3</v>
      </c>
      <c r="G207" s="7" t="s">
        <v>128</v>
      </c>
      <c r="H207" s="7" t="s">
        <v>129</v>
      </c>
      <c r="I207" s="10">
        <f t="shared" si="4"/>
        <v>1</v>
      </c>
      <c r="J207" s="7">
        <v>66347</v>
      </c>
      <c r="K207" s="7">
        <v>2967</v>
      </c>
      <c r="L207" s="7" t="s">
        <v>56</v>
      </c>
      <c r="M207" s="6">
        <v>45861</v>
      </c>
      <c r="N207" s="8">
        <v>2518.56</v>
      </c>
      <c r="O207" s="7" t="s">
        <v>121</v>
      </c>
      <c r="P207" s="7">
        <v>28</v>
      </c>
      <c r="Q207" s="7" t="s">
        <v>115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141</v>
      </c>
      <c r="F208" s="7" t="s">
        <v>3</v>
      </c>
      <c r="G208" s="7" t="s">
        <v>128</v>
      </c>
      <c r="H208" s="7" t="s">
        <v>129</v>
      </c>
      <c r="I208" s="10">
        <f t="shared" si="4"/>
        <v>1</v>
      </c>
      <c r="J208" s="7">
        <v>66348</v>
      </c>
      <c r="K208" s="7">
        <v>10194</v>
      </c>
      <c r="L208" s="7" t="s">
        <v>192</v>
      </c>
      <c r="M208" s="6">
        <v>45860</v>
      </c>
      <c r="N208" s="8">
        <v>993.07</v>
      </c>
      <c r="O208" s="7" t="s">
        <v>121</v>
      </c>
      <c r="P208" s="7">
        <v>28</v>
      </c>
      <c r="Q208" s="7" t="s">
        <v>115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141</v>
      </c>
      <c r="F209" s="7" t="s">
        <v>3</v>
      </c>
      <c r="G209" s="7" t="s">
        <v>128</v>
      </c>
      <c r="H209" s="7" t="s">
        <v>129</v>
      </c>
      <c r="I209" s="10">
        <f t="shared" si="4"/>
        <v>1</v>
      </c>
      <c r="J209" s="7">
        <v>66349</v>
      </c>
      <c r="K209" s="7">
        <v>10194</v>
      </c>
      <c r="L209" s="7" t="s">
        <v>192</v>
      </c>
      <c r="M209" s="6">
        <v>45860</v>
      </c>
      <c r="N209" s="8">
        <v>1250</v>
      </c>
      <c r="O209" s="7" t="s">
        <v>121</v>
      </c>
      <c r="P209" s="7">
        <v>28</v>
      </c>
      <c r="Q209" s="7" t="s">
        <v>115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141</v>
      </c>
      <c r="F210" s="7" t="s">
        <v>3</v>
      </c>
      <c r="G210" s="7" t="s">
        <v>3</v>
      </c>
      <c r="H210" s="7" t="s">
        <v>129</v>
      </c>
      <c r="I210" s="10">
        <f t="shared" si="4"/>
        <v>1</v>
      </c>
      <c r="J210" s="7">
        <v>66350</v>
      </c>
      <c r="K210" s="7">
        <v>1441</v>
      </c>
      <c r="L210" s="7" t="s">
        <v>52</v>
      </c>
      <c r="M210" s="6">
        <v>45861</v>
      </c>
      <c r="N210" s="8">
        <v>1312.13</v>
      </c>
      <c r="O210" s="7" t="s">
        <v>121</v>
      </c>
      <c r="P210" s="7">
        <v>14</v>
      </c>
      <c r="Q210" s="7" t="s">
        <v>115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112</v>
      </c>
      <c r="F211" s="7">
        <v>68469</v>
      </c>
      <c r="G211" s="7" t="s">
        <v>33</v>
      </c>
      <c r="H211" s="7" t="s">
        <v>34</v>
      </c>
      <c r="I211" s="10">
        <f t="shared" si="4"/>
        <v>1</v>
      </c>
      <c r="J211" s="7">
        <v>66351</v>
      </c>
      <c r="K211" s="7">
        <v>2952</v>
      </c>
      <c r="L211" s="7" t="s">
        <v>379</v>
      </c>
      <c r="M211" s="6">
        <v>45867</v>
      </c>
      <c r="N211" s="8">
        <v>600</v>
      </c>
      <c r="O211" s="7" t="s">
        <v>121</v>
      </c>
      <c r="P211" s="7">
        <v>28</v>
      </c>
      <c r="Q211" s="7" t="s">
        <v>115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141</v>
      </c>
      <c r="F212" s="7" t="s">
        <v>3</v>
      </c>
      <c r="G212" s="7" t="s">
        <v>3</v>
      </c>
      <c r="H212" s="7" t="s">
        <v>32</v>
      </c>
      <c r="I212" s="10">
        <f t="shared" si="4"/>
        <v>1</v>
      </c>
      <c r="J212" s="7">
        <v>66352</v>
      </c>
      <c r="K212" s="7">
        <v>10567</v>
      </c>
      <c r="L212" s="7" t="s">
        <v>380</v>
      </c>
      <c r="M212" s="6">
        <v>45861</v>
      </c>
      <c r="N212" s="8">
        <v>1392.24</v>
      </c>
      <c r="O212" s="7" t="s">
        <v>121</v>
      </c>
      <c r="P212" s="7">
        <v>28</v>
      </c>
      <c r="Q212" s="7" t="s">
        <v>115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112</v>
      </c>
      <c r="F213" s="7" t="s">
        <v>3</v>
      </c>
      <c r="G213" s="7" t="s">
        <v>382</v>
      </c>
      <c r="H213" s="7" t="s">
        <v>137</v>
      </c>
      <c r="I213" s="10">
        <f t="shared" si="4"/>
        <v>1</v>
      </c>
      <c r="J213" s="7">
        <v>66374</v>
      </c>
      <c r="K213" s="7" t="s">
        <v>138</v>
      </c>
      <c r="L213" s="7" t="s">
        <v>23</v>
      </c>
      <c r="M213" s="6">
        <v>45867</v>
      </c>
      <c r="N213" s="8">
        <v>528</v>
      </c>
      <c r="O213" s="7" t="s">
        <v>121</v>
      </c>
      <c r="P213" s="7">
        <v>28</v>
      </c>
      <c r="Q213" s="7" t="s">
        <v>115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112</v>
      </c>
      <c r="F214" s="7">
        <v>68471</v>
      </c>
      <c r="G214" s="7" t="s">
        <v>38</v>
      </c>
      <c r="H214" s="7" t="s">
        <v>90</v>
      </c>
      <c r="I214" s="10">
        <f t="shared" si="4"/>
        <v>1</v>
      </c>
      <c r="J214" s="7">
        <v>66376</v>
      </c>
      <c r="K214" s="7">
        <v>11783</v>
      </c>
      <c r="L214" s="7" t="s">
        <v>371</v>
      </c>
      <c r="M214" s="6">
        <v>45863</v>
      </c>
      <c r="N214" s="8">
        <v>1235.02</v>
      </c>
      <c r="O214" s="7" t="s">
        <v>121</v>
      </c>
      <c r="P214" s="7">
        <v>30</v>
      </c>
      <c r="Q214" s="7" t="s">
        <v>115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112</v>
      </c>
      <c r="F215" s="7" t="s">
        <v>3</v>
      </c>
      <c r="G215" s="7" t="s">
        <v>38</v>
      </c>
      <c r="H215" s="7" t="s">
        <v>97</v>
      </c>
      <c r="I215" s="10">
        <f t="shared" si="4"/>
        <v>1</v>
      </c>
      <c r="J215" s="7">
        <v>66392</v>
      </c>
      <c r="K215" s="7">
        <v>591</v>
      </c>
      <c r="L215" s="7" t="s">
        <v>76</v>
      </c>
      <c r="M215" s="6">
        <v>45862</v>
      </c>
      <c r="N215" s="8">
        <v>975</v>
      </c>
      <c r="O215" s="7" t="s">
        <v>121</v>
      </c>
      <c r="P215" s="7">
        <v>28</v>
      </c>
      <c r="Q215" s="7" t="s">
        <v>115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141</v>
      </c>
      <c r="F216" s="7" t="s">
        <v>3</v>
      </c>
      <c r="G216" s="7" t="s">
        <v>3</v>
      </c>
      <c r="H216" s="7" t="s">
        <v>137</v>
      </c>
      <c r="I216" s="10">
        <f t="shared" si="4"/>
        <v>1</v>
      </c>
      <c r="J216" s="7">
        <v>66395</v>
      </c>
      <c r="K216" s="7">
        <v>953</v>
      </c>
      <c r="L216" s="7" t="s">
        <v>273</v>
      </c>
      <c r="M216" s="6">
        <v>45862</v>
      </c>
      <c r="N216" s="8">
        <v>3522.15</v>
      </c>
      <c r="O216" s="7" t="s">
        <v>121</v>
      </c>
      <c r="P216" s="7">
        <v>14</v>
      </c>
      <c r="Q216" s="7" t="s">
        <v>115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hidden="1" x14ac:dyDescent="0.35">
      <c r="A217" s="6">
        <v>45861</v>
      </c>
      <c r="B217" s="6">
        <v>45861</v>
      </c>
      <c r="C217" s="6" t="s">
        <v>7</v>
      </c>
      <c r="D217" s="6" t="s">
        <v>15</v>
      </c>
      <c r="E217" s="6" t="s">
        <v>112</v>
      </c>
      <c r="F217" s="7">
        <v>68472</v>
      </c>
      <c r="G217" s="7" t="s">
        <v>38</v>
      </c>
      <c r="H217" s="7" t="s">
        <v>97</v>
      </c>
      <c r="I217" s="10">
        <f t="shared" si="4"/>
        <v>1</v>
      </c>
      <c r="J217" s="7">
        <v>66413</v>
      </c>
      <c r="K217" s="7">
        <v>11715</v>
      </c>
      <c r="L217" s="7" t="s">
        <v>384</v>
      </c>
      <c r="M217" s="6">
        <v>45873</v>
      </c>
      <c r="N217" s="8">
        <v>178.3</v>
      </c>
      <c r="O217" s="7" t="s">
        <v>120</v>
      </c>
      <c r="P217" s="7">
        <v>0</v>
      </c>
      <c r="Q217" s="7" t="s">
        <v>115</v>
      </c>
      <c r="R217" s="7">
        <f>DATEDIF(Tabela1[[#This Row],[Atendimento]],Tabela1[[#This Row],[Previsao de Entrega]],"D")</f>
        <v>12</v>
      </c>
      <c r="S217" s="8">
        <v>0</v>
      </c>
      <c r="T217" s="8">
        <v>0</v>
      </c>
    </row>
    <row r="218" spans="1:20" hidden="1" x14ac:dyDescent="0.35">
      <c r="A218" s="6">
        <v>45887</v>
      </c>
      <c r="B218" s="6">
        <v>45887</v>
      </c>
      <c r="C218" s="6" t="s">
        <v>7</v>
      </c>
      <c r="D218" s="6" t="s">
        <v>5</v>
      </c>
      <c r="E218" s="6" t="s">
        <v>141</v>
      </c>
      <c r="F218" s="7" t="s">
        <v>3</v>
      </c>
      <c r="G218" s="7" t="s">
        <v>128</v>
      </c>
      <c r="H218" s="7" t="s">
        <v>129</v>
      </c>
      <c r="I218" s="10">
        <f t="shared" si="4"/>
        <v>1</v>
      </c>
      <c r="J218" s="7">
        <v>66745</v>
      </c>
      <c r="K218" s="7">
        <v>11473</v>
      </c>
      <c r="L218" s="7" t="s">
        <v>283</v>
      </c>
      <c r="M218" s="6">
        <v>45887</v>
      </c>
      <c r="N218" s="8">
        <v>527.02</v>
      </c>
      <c r="O218" s="7" t="s">
        <v>121</v>
      </c>
      <c r="P218" s="7">
        <v>14</v>
      </c>
      <c r="Q218" s="7" t="s">
        <v>115</v>
      </c>
      <c r="R218" s="7">
        <f>DATEDIF(Tabela1[[#This Row],[Atendimento]],Tabela1[[#This Row],[Previsao de Entrega]],"D")</f>
        <v>0</v>
      </c>
      <c r="S218" s="8">
        <v>0</v>
      </c>
      <c r="T218" s="8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141</v>
      </c>
      <c r="F219" s="7" t="s">
        <v>3</v>
      </c>
      <c r="G219" s="7" t="s">
        <v>3</v>
      </c>
      <c r="H219" s="7" t="s">
        <v>129</v>
      </c>
      <c r="I219" s="10">
        <f t="shared" si="4"/>
        <v>1</v>
      </c>
      <c r="J219" s="7">
        <v>66428</v>
      </c>
      <c r="K219" s="7">
        <v>766</v>
      </c>
      <c r="L219" s="7" t="s">
        <v>140</v>
      </c>
      <c r="M219" s="6">
        <v>45863</v>
      </c>
      <c r="N219" s="8">
        <v>9875.76</v>
      </c>
      <c r="O219" s="7" t="s">
        <v>121</v>
      </c>
      <c r="P219" s="7">
        <v>30</v>
      </c>
      <c r="Q219" s="7" t="s">
        <v>115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141</v>
      </c>
      <c r="F220" s="7" t="s">
        <v>3</v>
      </c>
      <c r="G220" s="7" t="s">
        <v>3</v>
      </c>
      <c r="H220" s="7" t="s">
        <v>129</v>
      </c>
      <c r="I220" s="10">
        <f t="shared" si="4"/>
        <v>1</v>
      </c>
      <c r="J220" s="7">
        <v>66429</v>
      </c>
      <c r="K220" s="41">
        <v>766</v>
      </c>
      <c r="L220" s="7" t="s">
        <v>140</v>
      </c>
      <c r="M220" s="6">
        <v>45863</v>
      </c>
      <c r="N220" s="8">
        <v>11166.83</v>
      </c>
      <c r="O220" s="7" t="s">
        <v>121</v>
      </c>
      <c r="P220" s="7">
        <v>30</v>
      </c>
      <c r="Q220" s="7" t="s">
        <v>115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112</v>
      </c>
      <c r="F221" s="7">
        <v>68478</v>
      </c>
      <c r="G221" s="7" t="s">
        <v>38</v>
      </c>
      <c r="H221" s="7" t="s">
        <v>97</v>
      </c>
      <c r="I221" s="10">
        <f t="shared" si="4"/>
        <v>1</v>
      </c>
      <c r="J221" s="7">
        <v>66453</v>
      </c>
      <c r="K221" s="7">
        <v>3509</v>
      </c>
      <c r="L221" s="7" t="s">
        <v>332</v>
      </c>
      <c r="M221" s="6">
        <v>45866</v>
      </c>
      <c r="N221" s="8">
        <v>1920</v>
      </c>
      <c r="O221" s="7" t="s">
        <v>121</v>
      </c>
      <c r="P221" s="7">
        <v>7</v>
      </c>
      <c r="Q221" s="7" t="s">
        <v>115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112</v>
      </c>
      <c r="F222" s="7">
        <v>68479</v>
      </c>
      <c r="G222" s="7" t="s">
        <v>386</v>
      </c>
      <c r="H222" s="7" t="s">
        <v>90</v>
      </c>
      <c r="I222" s="10">
        <f t="shared" si="4"/>
        <v>1</v>
      </c>
      <c r="J222" s="7">
        <v>66454</v>
      </c>
      <c r="K222" s="7">
        <v>11788</v>
      </c>
      <c r="L222" s="7" t="s">
        <v>387</v>
      </c>
      <c r="M222" s="6">
        <v>45889</v>
      </c>
      <c r="N222" s="8">
        <v>3867.5</v>
      </c>
      <c r="O222" s="7" t="s">
        <v>121</v>
      </c>
      <c r="P222" s="7">
        <v>30</v>
      </c>
      <c r="Q222" s="7" t="s">
        <v>115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141</v>
      </c>
      <c r="F223" s="7" t="s">
        <v>3</v>
      </c>
      <c r="G223" s="7" t="s">
        <v>3</v>
      </c>
      <c r="H223" s="7" t="s">
        <v>32</v>
      </c>
      <c r="I223" s="10">
        <f t="shared" si="4"/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121</v>
      </c>
      <c r="P223" s="7">
        <v>14</v>
      </c>
      <c r="Q223" s="7" t="s">
        <v>115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hidden="1" x14ac:dyDescent="0.35">
      <c r="A224" s="6">
        <v>45866</v>
      </c>
      <c r="B224" s="6">
        <v>45863</v>
      </c>
      <c r="C224" s="6" t="s">
        <v>7</v>
      </c>
      <c r="D224" s="6" t="s">
        <v>5</v>
      </c>
      <c r="E224" s="6" t="s">
        <v>112</v>
      </c>
      <c r="F224" s="7">
        <v>68481</v>
      </c>
      <c r="G224" s="7" t="s">
        <v>369</v>
      </c>
      <c r="H224" s="7" t="s">
        <v>370</v>
      </c>
      <c r="I224" s="10">
        <f t="shared" si="4"/>
        <v>2</v>
      </c>
      <c r="J224" s="7">
        <v>66462</v>
      </c>
      <c r="K224" s="7">
        <v>10535</v>
      </c>
      <c r="L224" s="7" t="s">
        <v>388</v>
      </c>
      <c r="M224" s="6">
        <v>45868</v>
      </c>
      <c r="N224" s="8">
        <v>300</v>
      </c>
      <c r="O224" s="7" t="s">
        <v>121</v>
      </c>
      <c r="P224" s="7">
        <v>14</v>
      </c>
      <c r="Q224" s="7" t="s">
        <v>115</v>
      </c>
      <c r="R224" s="7">
        <f>DATEDIF(Tabela1[[#This Row],[Atendimento]],Tabela1[[#This Row],[Previsao de Entrega]],"D")</f>
        <v>2</v>
      </c>
      <c r="S224" s="8">
        <v>0</v>
      </c>
      <c r="T224" s="8">
        <v>0</v>
      </c>
    </row>
    <row r="225" spans="1:20" hidden="1" x14ac:dyDescent="0.35">
      <c r="A225" s="6">
        <v>45867</v>
      </c>
      <c r="B225" s="6">
        <v>45867</v>
      </c>
      <c r="C225" s="6" t="s">
        <v>7</v>
      </c>
      <c r="D225" s="6" t="s">
        <v>67</v>
      </c>
      <c r="E225" s="6" t="s">
        <v>112</v>
      </c>
      <c r="F225" s="7" t="s">
        <v>3</v>
      </c>
      <c r="G225" s="7" t="s">
        <v>3</v>
      </c>
      <c r="H225" s="7" t="s">
        <v>32</v>
      </c>
      <c r="I225" s="10">
        <f t="shared" si="4"/>
        <v>1</v>
      </c>
      <c r="J225" s="7">
        <v>66476</v>
      </c>
      <c r="K225" s="7">
        <v>381</v>
      </c>
      <c r="L225" s="7" t="s">
        <v>46</v>
      </c>
      <c r="M225" s="6">
        <v>45869</v>
      </c>
      <c r="N225" s="8">
        <v>6098.28</v>
      </c>
      <c r="O225" s="7" t="s">
        <v>121</v>
      </c>
      <c r="P225" s="7">
        <v>10</v>
      </c>
      <c r="Q225" s="7" t="s">
        <v>115</v>
      </c>
      <c r="R225" s="7">
        <f>DATEDIF(Tabela1[[#This Row],[Atendimento]],Tabela1[[#This Row],[Previsao de Entrega]],"D")</f>
        <v>2</v>
      </c>
      <c r="S225" s="8">
        <v>0</v>
      </c>
      <c r="T225" s="8">
        <v>0</v>
      </c>
    </row>
    <row r="226" spans="1:20" x14ac:dyDescent="0.35">
      <c r="A226" s="11">
        <v>45868</v>
      </c>
      <c r="B226" s="11">
        <v>45862</v>
      </c>
      <c r="C226" s="11" t="s">
        <v>7</v>
      </c>
      <c r="D226" s="11" t="s">
        <v>5</v>
      </c>
      <c r="E226" s="11" t="s">
        <v>112</v>
      </c>
      <c r="F226" s="12">
        <v>68476</v>
      </c>
      <c r="G226" s="12" t="s">
        <v>226</v>
      </c>
      <c r="H226" s="12" t="s">
        <v>97</v>
      </c>
      <c r="I226" s="13">
        <f t="shared" ref="I226:I257" si="5">NETWORKDAYS(B226, A226)</f>
        <v>5</v>
      </c>
      <c r="J226" s="12">
        <v>66491</v>
      </c>
      <c r="K226" s="12">
        <v>11522</v>
      </c>
      <c r="L226" s="12" t="s">
        <v>374</v>
      </c>
      <c r="M226" s="11">
        <v>45888</v>
      </c>
      <c r="N226" s="14">
        <v>1680.4</v>
      </c>
      <c r="O226" s="12" t="s">
        <v>121</v>
      </c>
      <c r="P226" s="12">
        <v>28</v>
      </c>
      <c r="Q226" s="12" t="s">
        <v>24</v>
      </c>
      <c r="R226" s="12">
        <f>DATEDIF(Tabela1[[#This Row],[Atendimento]],Tabela1[[#This Row],[Previsao de Entrega]],"D")</f>
        <v>20</v>
      </c>
      <c r="S226" s="14">
        <v>0</v>
      </c>
      <c r="T226" s="14">
        <v>0</v>
      </c>
    </row>
    <row r="227" spans="1:20" hidden="1" x14ac:dyDescent="0.35">
      <c r="A227" s="6">
        <v>45870</v>
      </c>
      <c r="B227" s="6">
        <v>45863</v>
      </c>
      <c r="C227" s="6" t="s">
        <v>7</v>
      </c>
      <c r="D227" s="6" t="s">
        <v>15</v>
      </c>
      <c r="E227" s="6" t="s">
        <v>112</v>
      </c>
      <c r="F227" s="7">
        <v>68482</v>
      </c>
      <c r="G227" s="7" t="s">
        <v>128</v>
      </c>
      <c r="H227" s="7" t="s">
        <v>129</v>
      </c>
      <c r="I227" s="10">
        <f t="shared" si="5"/>
        <v>6</v>
      </c>
      <c r="J227" s="7">
        <v>66924</v>
      </c>
      <c r="K227" s="7">
        <v>679</v>
      </c>
      <c r="L227" s="7" t="s">
        <v>345</v>
      </c>
      <c r="M227" s="6">
        <v>45889</v>
      </c>
      <c r="N227" s="8">
        <v>6048.2</v>
      </c>
      <c r="O227" s="7" t="s">
        <v>121</v>
      </c>
      <c r="P227" s="7">
        <v>30</v>
      </c>
      <c r="Q227" s="7" t="s">
        <v>115</v>
      </c>
      <c r="R227" s="7">
        <f>DATEDIF(Tabela1[[#This Row],[Atendimento]],Tabela1[[#This Row],[Previsao de Entrega]],"D")</f>
        <v>19</v>
      </c>
      <c r="S227" s="8">
        <v>0</v>
      </c>
      <c r="T227" s="8">
        <v>0</v>
      </c>
    </row>
    <row r="228" spans="1:20" hidden="1" x14ac:dyDescent="0.35">
      <c r="A228" s="6">
        <v>45882</v>
      </c>
      <c r="B228" s="6">
        <v>45880</v>
      </c>
      <c r="C228" s="6" t="s">
        <v>7</v>
      </c>
      <c r="D228" s="6" t="s">
        <v>15</v>
      </c>
      <c r="E228" s="6" t="s">
        <v>123</v>
      </c>
      <c r="F228" s="7">
        <v>68499</v>
      </c>
      <c r="G228" s="7" t="s">
        <v>89</v>
      </c>
      <c r="H228" s="7" t="s">
        <v>90</v>
      </c>
      <c r="I228" s="10">
        <f t="shared" si="5"/>
        <v>3</v>
      </c>
      <c r="J228" s="7">
        <v>66671</v>
      </c>
      <c r="K228" s="7">
        <v>1277</v>
      </c>
      <c r="L228" s="7" t="s">
        <v>395</v>
      </c>
      <c r="M228" s="6">
        <v>45884</v>
      </c>
      <c r="N228" s="8">
        <v>207.68</v>
      </c>
      <c r="O228" s="7" t="s">
        <v>121</v>
      </c>
      <c r="P228" s="7">
        <v>35</v>
      </c>
      <c r="Q228" s="7" t="s">
        <v>115</v>
      </c>
      <c r="R228" s="7">
        <f>DATEDIF(Tabela1[[#This Row],[Atendimento]],Tabela1[[#This Row],[Previsao de Entrega]],"D")</f>
        <v>2</v>
      </c>
      <c r="S228" s="8">
        <v>0</v>
      </c>
      <c r="T228" s="8">
        <v>0</v>
      </c>
    </row>
    <row r="229" spans="1:20" x14ac:dyDescent="0.35">
      <c r="A229" s="43">
        <v>45884</v>
      </c>
      <c r="B229" s="43">
        <v>45883</v>
      </c>
      <c r="C229" s="43" t="s">
        <v>7</v>
      </c>
      <c r="D229" s="43" t="s">
        <v>15</v>
      </c>
      <c r="E229" s="43" t="s">
        <v>112</v>
      </c>
      <c r="F229" s="44">
        <v>68509</v>
      </c>
      <c r="G229" s="44" t="s">
        <v>320</v>
      </c>
      <c r="H229" s="44" t="s">
        <v>90</v>
      </c>
      <c r="I229" s="46">
        <f t="shared" si="5"/>
        <v>2</v>
      </c>
      <c r="J229" s="44">
        <v>67024</v>
      </c>
      <c r="K229" s="44">
        <v>10367</v>
      </c>
      <c r="L229" s="44" t="s">
        <v>19</v>
      </c>
      <c r="M229" s="43">
        <v>45890</v>
      </c>
      <c r="N229" s="45">
        <v>425.09</v>
      </c>
      <c r="O229" s="44" t="s">
        <v>121</v>
      </c>
      <c r="P229" s="44">
        <v>28</v>
      </c>
      <c r="Q229" s="44" t="s">
        <v>416</v>
      </c>
      <c r="R229" s="44">
        <f>DATEDIF(Tabela1[[#This Row],[Atendimento]],Tabela1[[#This Row],[Previsao de Entrega]],"D")</f>
        <v>6</v>
      </c>
      <c r="S229" s="45">
        <v>0</v>
      </c>
      <c r="T229" s="45">
        <v>0</v>
      </c>
    </row>
    <row r="230" spans="1:20" hidden="1" x14ac:dyDescent="0.35">
      <c r="A230" s="6">
        <v>45884</v>
      </c>
      <c r="B230" s="6">
        <v>45874</v>
      </c>
      <c r="C230" s="6" t="s">
        <v>7</v>
      </c>
      <c r="D230" s="6" t="s">
        <v>15</v>
      </c>
      <c r="E230" s="6" t="s">
        <v>112</v>
      </c>
      <c r="F230" s="7">
        <v>68496</v>
      </c>
      <c r="G230" s="7" t="s">
        <v>135</v>
      </c>
      <c r="H230" s="7" t="s">
        <v>125</v>
      </c>
      <c r="I230" s="10">
        <f t="shared" si="5"/>
        <v>9</v>
      </c>
      <c r="J230" s="7">
        <v>66718</v>
      </c>
      <c r="K230" s="7">
        <v>3011</v>
      </c>
      <c r="L230" s="7" t="s">
        <v>88</v>
      </c>
      <c r="M230" s="6">
        <v>45890</v>
      </c>
      <c r="N230" s="8">
        <v>223.6</v>
      </c>
      <c r="O230" s="7" t="s">
        <v>121</v>
      </c>
      <c r="P230" s="7">
        <v>28</v>
      </c>
      <c r="Q230" s="7" t="s">
        <v>115</v>
      </c>
      <c r="R230" s="7">
        <f>DATEDIF(Tabela1[[#This Row],[Atendimento]],Tabela1[[#This Row],[Previsao de Entrega]],"D")</f>
        <v>6</v>
      </c>
      <c r="S230" s="8">
        <v>0</v>
      </c>
      <c r="T230" s="8">
        <v>0</v>
      </c>
    </row>
    <row r="231" spans="1:20" hidden="1" x14ac:dyDescent="0.35">
      <c r="A231" s="6">
        <v>45868</v>
      </c>
      <c r="B231" s="6">
        <v>45868</v>
      </c>
      <c r="C231" s="6" t="s">
        <v>7</v>
      </c>
      <c r="D231" s="6" t="s">
        <v>15</v>
      </c>
      <c r="E231" s="6" t="s">
        <v>112</v>
      </c>
      <c r="F231" s="7">
        <v>68468</v>
      </c>
      <c r="G231" s="7" t="s">
        <v>369</v>
      </c>
      <c r="H231" s="7" t="s">
        <v>370</v>
      </c>
      <c r="I231" s="10">
        <f t="shared" si="5"/>
        <v>1</v>
      </c>
      <c r="J231" s="7">
        <v>66499</v>
      </c>
      <c r="K231" s="7">
        <v>10556</v>
      </c>
      <c r="L231" s="7" t="s">
        <v>394</v>
      </c>
      <c r="M231" s="6">
        <v>45877</v>
      </c>
      <c r="N231" s="8">
        <v>1217</v>
      </c>
      <c r="O231" s="7" t="s">
        <v>121</v>
      </c>
      <c r="P231" s="7">
        <v>30</v>
      </c>
      <c r="Q231" s="7" t="s">
        <v>115</v>
      </c>
      <c r="R231" s="7">
        <f>DATEDIF(Tabela1[[#This Row],[Atendimento]],Tabela1[[#This Row],[Previsao de Entrega]],"D")</f>
        <v>9</v>
      </c>
      <c r="S231" s="8">
        <v>0</v>
      </c>
      <c r="T231" s="8">
        <v>0</v>
      </c>
    </row>
    <row r="232" spans="1:20" hidden="1" x14ac:dyDescent="0.35">
      <c r="A232" s="6">
        <v>45881</v>
      </c>
      <c r="B232" s="6">
        <v>45880</v>
      </c>
      <c r="C232" s="6" t="s">
        <v>7</v>
      </c>
      <c r="D232" s="6" t="s">
        <v>15</v>
      </c>
      <c r="E232" s="6" t="s">
        <v>112</v>
      </c>
      <c r="F232" s="7">
        <v>68500</v>
      </c>
      <c r="G232" s="7" t="s">
        <v>369</v>
      </c>
      <c r="H232" s="7" t="s">
        <v>370</v>
      </c>
      <c r="I232" s="10">
        <f t="shared" si="5"/>
        <v>2</v>
      </c>
      <c r="J232" s="7">
        <v>66660</v>
      </c>
      <c r="K232" s="7">
        <v>160</v>
      </c>
      <c r="L232" s="7" t="s">
        <v>200</v>
      </c>
      <c r="M232" s="6">
        <v>45888</v>
      </c>
      <c r="N232" s="8">
        <v>524.1</v>
      </c>
      <c r="O232" s="7" t="s">
        <v>121</v>
      </c>
      <c r="P232" s="7">
        <v>28</v>
      </c>
      <c r="Q232" s="7" t="s">
        <v>115</v>
      </c>
      <c r="R232" s="7">
        <f>DATEDIF(Tabela1[[#This Row],[Atendimento]],Tabela1[[#This Row],[Previsao de Entrega]],"D")</f>
        <v>7</v>
      </c>
      <c r="S232" s="8">
        <v>0</v>
      </c>
      <c r="T232" s="8">
        <v>0</v>
      </c>
    </row>
    <row r="233" spans="1:20" hidden="1" x14ac:dyDescent="0.35">
      <c r="A233" s="6">
        <v>45888</v>
      </c>
      <c r="B233" s="6">
        <v>45887</v>
      </c>
      <c r="C233" s="6" t="s">
        <v>7</v>
      </c>
      <c r="D233" s="6" t="s">
        <v>15</v>
      </c>
      <c r="E233" s="6" t="s">
        <v>112</v>
      </c>
      <c r="F233" s="7">
        <v>68508</v>
      </c>
      <c r="G233" s="7" t="s">
        <v>226</v>
      </c>
      <c r="H233" s="7" t="s">
        <v>97</v>
      </c>
      <c r="I233" s="10">
        <f t="shared" si="5"/>
        <v>2</v>
      </c>
      <c r="J233" s="7">
        <v>66762</v>
      </c>
      <c r="K233" s="7" t="s">
        <v>138</v>
      </c>
      <c r="L233" s="7" t="s">
        <v>23</v>
      </c>
      <c r="M233" s="6">
        <v>45890</v>
      </c>
      <c r="N233" s="8">
        <v>115.86</v>
      </c>
      <c r="O233" s="7" t="s">
        <v>121</v>
      </c>
      <c r="P233" s="7">
        <v>30</v>
      </c>
      <c r="Q233" s="7" t="s">
        <v>115</v>
      </c>
      <c r="R233" s="7">
        <f>DATEDIF(Tabela1[[#This Row],[Atendimento]],Tabela1[[#This Row],[Previsao de Entrega]],"D")</f>
        <v>2</v>
      </c>
      <c r="S233" s="8">
        <v>0</v>
      </c>
      <c r="T233" s="8">
        <v>0</v>
      </c>
    </row>
    <row r="234" spans="1:20" hidden="1" x14ac:dyDescent="0.35">
      <c r="A234" s="6">
        <v>45884</v>
      </c>
      <c r="B234" s="6">
        <v>45884</v>
      </c>
      <c r="C234" s="6" t="s">
        <v>7</v>
      </c>
      <c r="D234" s="6" t="s">
        <v>15</v>
      </c>
      <c r="E234" s="6" t="s">
        <v>112</v>
      </c>
      <c r="F234" s="7">
        <v>68511</v>
      </c>
      <c r="G234" s="7" t="s">
        <v>295</v>
      </c>
      <c r="H234" s="7" t="s">
        <v>95</v>
      </c>
      <c r="I234" s="10">
        <f t="shared" si="5"/>
        <v>1</v>
      </c>
      <c r="J234" s="7">
        <v>66720</v>
      </c>
      <c r="K234" s="7">
        <v>74</v>
      </c>
      <c r="L234" s="7" t="s">
        <v>96</v>
      </c>
      <c r="M234" s="6">
        <v>45890</v>
      </c>
      <c r="N234" s="8">
        <v>299.72000000000003</v>
      </c>
      <c r="O234" s="7" t="s">
        <v>121</v>
      </c>
      <c r="P234" s="7">
        <v>28</v>
      </c>
      <c r="Q234" s="7" t="s">
        <v>115</v>
      </c>
      <c r="R234" s="7">
        <f>DATEDIF(Tabela1[[#This Row],[Atendimento]],Tabela1[[#This Row],[Previsao de Entrega]],"D")</f>
        <v>6</v>
      </c>
      <c r="S234" s="8">
        <v>0</v>
      </c>
      <c r="T234" s="8">
        <v>0</v>
      </c>
    </row>
    <row r="235" spans="1:20" hidden="1" x14ac:dyDescent="0.35">
      <c r="A235" s="6">
        <v>45882</v>
      </c>
      <c r="B235" s="6">
        <v>45882</v>
      </c>
      <c r="C235" s="6" t="s">
        <v>7</v>
      </c>
      <c r="D235" s="6" t="s">
        <v>15</v>
      </c>
      <c r="E235" s="6" t="s">
        <v>112</v>
      </c>
      <c r="F235" s="7">
        <v>68507</v>
      </c>
      <c r="G235" s="7" t="s">
        <v>33</v>
      </c>
      <c r="H235" s="7" t="s">
        <v>34</v>
      </c>
      <c r="I235" s="10">
        <f t="shared" si="5"/>
        <v>1</v>
      </c>
      <c r="J235" s="7">
        <v>66681</v>
      </c>
      <c r="K235" s="7">
        <v>10627</v>
      </c>
      <c r="L235" s="7" t="s">
        <v>360</v>
      </c>
      <c r="M235" s="6">
        <v>45890</v>
      </c>
      <c r="N235" s="8">
        <v>850</v>
      </c>
      <c r="O235" s="7" t="s">
        <v>121</v>
      </c>
      <c r="P235" s="7">
        <v>28</v>
      </c>
      <c r="Q235" s="7" t="s">
        <v>115</v>
      </c>
      <c r="R235" s="7">
        <f>DATEDIF(Tabela1[[#This Row],[Atendimento]],Tabela1[[#This Row],[Previsao de Entrega]],"D")</f>
        <v>8</v>
      </c>
      <c r="S235" s="8">
        <v>0</v>
      </c>
      <c r="T235" s="8">
        <v>0</v>
      </c>
    </row>
    <row r="236" spans="1:20" x14ac:dyDescent="0.35">
      <c r="A236" s="11">
        <v>45849</v>
      </c>
      <c r="B236" s="11">
        <v>45849</v>
      </c>
      <c r="C236" s="11" t="s">
        <v>7</v>
      </c>
      <c r="D236" s="11" t="s">
        <v>5</v>
      </c>
      <c r="E236" s="11" t="s">
        <v>112</v>
      </c>
      <c r="F236" s="12" t="s">
        <v>3</v>
      </c>
      <c r="G236" s="12" t="s">
        <v>369</v>
      </c>
      <c r="H236" s="12" t="s">
        <v>370</v>
      </c>
      <c r="I236" s="13">
        <f t="shared" si="5"/>
        <v>1</v>
      </c>
      <c r="J236" s="12">
        <v>66166</v>
      </c>
      <c r="K236" s="12">
        <v>11782</v>
      </c>
      <c r="L236" s="12" t="s">
        <v>368</v>
      </c>
      <c r="M236" s="11">
        <v>45891</v>
      </c>
      <c r="N236" s="14">
        <v>2250</v>
      </c>
      <c r="O236" s="12" t="s">
        <v>120</v>
      </c>
      <c r="P236" s="12">
        <v>30</v>
      </c>
      <c r="Q236" s="12" t="s">
        <v>24</v>
      </c>
      <c r="R236" s="12">
        <f>DATEDIF(Tabela1[[#This Row],[Atendimento]],Tabela1[[#This Row],[Previsao de Entrega]],"D")</f>
        <v>42</v>
      </c>
      <c r="S236" s="14">
        <v>250</v>
      </c>
      <c r="T236" s="14">
        <v>0</v>
      </c>
    </row>
    <row r="237" spans="1:20" hidden="1" x14ac:dyDescent="0.35">
      <c r="A237" s="6">
        <v>45873</v>
      </c>
      <c r="B237" s="6">
        <v>45873</v>
      </c>
      <c r="C237" s="6" t="s">
        <v>7</v>
      </c>
      <c r="D237" s="6" t="s">
        <v>15</v>
      </c>
      <c r="E237" s="6" t="s">
        <v>112</v>
      </c>
      <c r="F237" s="7">
        <v>68494</v>
      </c>
      <c r="G237" s="7" t="s">
        <v>33</v>
      </c>
      <c r="H237" s="7" t="s">
        <v>34</v>
      </c>
      <c r="I237" s="10">
        <f t="shared" si="5"/>
        <v>1</v>
      </c>
      <c r="J237" s="7">
        <v>66534</v>
      </c>
      <c r="K237" s="7">
        <v>11790</v>
      </c>
      <c r="L237" s="7" t="s">
        <v>398</v>
      </c>
      <c r="M237" s="6">
        <v>45873</v>
      </c>
      <c r="N237" s="8">
        <v>1475</v>
      </c>
      <c r="O237" s="7" t="s">
        <v>121</v>
      </c>
      <c r="P237" s="7">
        <v>15</v>
      </c>
      <c r="Q237" s="7" t="s">
        <v>115</v>
      </c>
      <c r="R237" s="7">
        <f>DATEDIF(Tabela1[[#This Row],[Atendimento]],Tabela1[[#This Row],[Previsao de Entrega]],"D")</f>
        <v>0</v>
      </c>
      <c r="S237" s="8">
        <v>204</v>
      </c>
      <c r="T237" s="8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5</v>
      </c>
      <c r="E238" s="6" t="s">
        <v>112</v>
      </c>
      <c r="F238" s="7" t="s">
        <v>3</v>
      </c>
      <c r="G238" s="7" t="s">
        <v>128</v>
      </c>
      <c r="H238" s="7" t="s">
        <v>129</v>
      </c>
      <c r="I238" s="10">
        <f t="shared" si="5"/>
        <v>1</v>
      </c>
      <c r="J238" s="7">
        <v>66529</v>
      </c>
      <c r="K238" s="7">
        <v>2856</v>
      </c>
      <c r="L238" s="7" t="s">
        <v>396</v>
      </c>
      <c r="M238" s="6">
        <v>45875</v>
      </c>
      <c r="N238" s="8">
        <v>5600</v>
      </c>
      <c r="O238" s="7" t="s">
        <v>121</v>
      </c>
      <c r="P238" s="7">
        <v>30</v>
      </c>
      <c r="Q238" s="7" t="s">
        <v>115</v>
      </c>
      <c r="R238" s="7">
        <f>DATEDIF(Tabela1[[#This Row],[Atendimento]],Tabela1[[#This Row],[Previsao de Entrega]],"D")</f>
        <v>2</v>
      </c>
      <c r="S238" s="8">
        <v>0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141</v>
      </c>
      <c r="F239" s="7" t="s">
        <v>3</v>
      </c>
      <c r="G239" s="7" t="s">
        <v>128</v>
      </c>
      <c r="H239" s="7" t="s">
        <v>129</v>
      </c>
      <c r="I239" s="10">
        <f t="shared" si="5"/>
        <v>1</v>
      </c>
      <c r="J239" s="7">
        <v>66530</v>
      </c>
      <c r="K239" s="7">
        <v>280</v>
      </c>
      <c r="L239" s="7" t="s">
        <v>59</v>
      </c>
      <c r="M239" s="6">
        <v>45875</v>
      </c>
      <c r="N239" s="8">
        <v>15507.16</v>
      </c>
      <c r="O239" s="7" t="s">
        <v>121</v>
      </c>
      <c r="P239" s="7">
        <v>28</v>
      </c>
      <c r="Q239" s="7" t="s">
        <v>115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141</v>
      </c>
      <c r="F240" s="7" t="s">
        <v>3</v>
      </c>
      <c r="G240" s="7" t="s">
        <v>3</v>
      </c>
      <c r="H240" s="7" t="s">
        <v>129</v>
      </c>
      <c r="I240" s="10">
        <f t="shared" si="5"/>
        <v>1</v>
      </c>
      <c r="J240" s="7">
        <v>66532</v>
      </c>
      <c r="K240" s="7">
        <v>11263</v>
      </c>
      <c r="L240" s="7" t="s">
        <v>189</v>
      </c>
      <c r="M240" s="6">
        <v>45875</v>
      </c>
      <c r="N240" s="8">
        <v>11841</v>
      </c>
      <c r="O240" s="7" t="s">
        <v>120</v>
      </c>
      <c r="P240" s="7">
        <v>15</v>
      </c>
      <c r="Q240" s="7" t="s">
        <v>115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141</v>
      </c>
      <c r="F241" s="7" t="s">
        <v>3</v>
      </c>
      <c r="G241" s="7" t="s">
        <v>3</v>
      </c>
      <c r="H241" s="7" t="s">
        <v>137</v>
      </c>
      <c r="I241" s="10">
        <f t="shared" si="5"/>
        <v>1</v>
      </c>
      <c r="J241" s="7">
        <v>66533</v>
      </c>
      <c r="K241" s="7">
        <v>495</v>
      </c>
      <c r="L241" s="7" t="s">
        <v>188</v>
      </c>
      <c r="M241" s="6">
        <v>45875</v>
      </c>
      <c r="N241" s="8">
        <v>257</v>
      </c>
      <c r="O241" s="7" t="s">
        <v>120</v>
      </c>
      <c r="P241" s="7">
        <v>14</v>
      </c>
      <c r="Q241" s="7" t="s">
        <v>115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hidden="1" x14ac:dyDescent="0.35">
      <c r="A242" s="6">
        <v>45874</v>
      </c>
      <c r="B242" s="6">
        <v>45874</v>
      </c>
      <c r="C242" s="6" t="s">
        <v>7</v>
      </c>
      <c r="D242" s="6" t="s">
        <v>15</v>
      </c>
      <c r="E242" s="6" t="s">
        <v>112</v>
      </c>
      <c r="F242" s="7" t="s">
        <v>3</v>
      </c>
      <c r="G242" s="7" t="s">
        <v>135</v>
      </c>
      <c r="H242" s="7" t="s">
        <v>125</v>
      </c>
      <c r="I242" s="10">
        <f t="shared" si="5"/>
        <v>1</v>
      </c>
      <c r="J242" s="7">
        <v>66561</v>
      </c>
      <c r="K242" s="7">
        <v>2785</v>
      </c>
      <c r="L242" s="7" t="s">
        <v>207</v>
      </c>
      <c r="M242" s="6">
        <v>45875</v>
      </c>
      <c r="N242" s="8">
        <v>475</v>
      </c>
      <c r="O242" s="7" t="s">
        <v>121</v>
      </c>
      <c r="P242" s="7">
        <v>15</v>
      </c>
      <c r="Q242" s="7" t="s">
        <v>115</v>
      </c>
      <c r="R242" s="7">
        <f>DATEDIF(Tabela1[[#This Row],[Atendimento]],Tabela1[[#This Row],[Previsao de Entrega]],"D")</f>
        <v>1</v>
      </c>
      <c r="S242" s="8">
        <v>0</v>
      </c>
      <c r="T242" s="8">
        <v>0</v>
      </c>
    </row>
    <row r="243" spans="1:20" hidden="1" x14ac:dyDescent="0.35">
      <c r="A243" s="6">
        <v>45874</v>
      </c>
      <c r="B243" s="6">
        <v>45874</v>
      </c>
      <c r="C243" s="6" t="s">
        <v>7</v>
      </c>
      <c r="D243" s="6" t="s">
        <v>5</v>
      </c>
      <c r="E243" s="6" t="s">
        <v>141</v>
      </c>
      <c r="F243" s="7" t="s">
        <v>3</v>
      </c>
      <c r="G243" s="7" t="s">
        <v>3</v>
      </c>
      <c r="H243" s="7" t="s">
        <v>137</v>
      </c>
      <c r="I243" s="10">
        <f t="shared" si="5"/>
        <v>1</v>
      </c>
      <c r="J243" s="7">
        <v>66560</v>
      </c>
      <c r="K243" s="7">
        <v>10692</v>
      </c>
      <c r="L243" s="7" t="s">
        <v>70</v>
      </c>
      <c r="M243" s="6">
        <v>45876</v>
      </c>
      <c r="N243" s="8">
        <v>5026.62</v>
      </c>
      <c r="O243" s="7" t="s">
        <v>121</v>
      </c>
      <c r="P243" s="7">
        <v>14</v>
      </c>
      <c r="Q243" s="7" t="s">
        <v>115</v>
      </c>
      <c r="R243" s="7">
        <f>DATEDIF(Tabela1[[#This Row],[Atendimento]],Tabela1[[#This Row],[Previsao de Entrega]],"D")</f>
        <v>2</v>
      </c>
      <c r="S243" s="8">
        <v>0</v>
      </c>
      <c r="T243" s="8">
        <v>0</v>
      </c>
    </row>
    <row r="244" spans="1:20" x14ac:dyDescent="0.35">
      <c r="A244" s="11">
        <v>45870</v>
      </c>
      <c r="B244" s="11">
        <v>45869</v>
      </c>
      <c r="C244" s="11" t="s">
        <v>7</v>
      </c>
      <c r="D244" s="11" t="s">
        <v>5</v>
      </c>
      <c r="E244" s="11" t="s">
        <v>112</v>
      </c>
      <c r="F244" s="12">
        <v>68491</v>
      </c>
      <c r="G244" s="12" t="s">
        <v>369</v>
      </c>
      <c r="H244" s="12" t="s">
        <v>370</v>
      </c>
      <c r="I244" s="13">
        <f t="shared" si="5"/>
        <v>2</v>
      </c>
      <c r="J244" s="12">
        <v>66521</v>
      </c>
      <c r="K244" s="12">
        <v>3061</v>
      </c>
      <c r="L244" s="12" t="s">
        <v>191</v>
      </c>
      <c r="M244" s="11">
        <v>45891</v>
      </c>
      <c r="N244" s="14">
        <v>3000</v>
      </c>
      <c r="O244" s="12" t="s">
        <v>121</v>
      </c>
      <c r="P244" s="12">
        <v>15</v>
      </c>
      <c r="Q244" s="12" t="s">
        <v>24</v>
      </c>
      <c r="R244" s="12">
        <f>DATEDIF(Tabela1[[#This Row],[Atendimento]],Tabela1[[#This Row],[Previsao de Entrega]],"D")</f>
        <v>21</v>
      </c>
      <c r="S244" s="14">
        <v>50</v>
      </c>
      <c r="T244" s="14">
        <v>0</v>
      </c>
    </row>
    <row r="245" spans="1:20" hidden="1" x14ac:dyDescent="0.35">
      <c r="A245" s="6">
        <v>45874</v>
      </c>
      <c r="B245" s="6">
        <v>45874</v>
      </c>
      <c r="C245" s="6" t="s">
        <v>7</v>
      </c>
      <c r="D245" s="6" t="s">
        <v>5</v>
      </c>
      <c r="E245" s="6" t="s">
        <v>141</v>
      </c>
      <c r="F245" s="7" t="s">
        <v>3</v>
      </c>
      <c r="G245" s="7" t="s">
        <v>3</v>
      </c>
      <c r="H245" s="7" t="s">
        <v>32</v>
      </c>
      <c r="I245" s="10">
        <f t="shared" si="5"/>
        <v>1</v>
      </c>
      <c r="J245" s="7">
        <v>64425</v>
      </c>
      <c r="K245" s="7">
        <v>2954</v>
      </c>
      <c r="L245" s="7" t="s">
        <v>291</v>
      </c>
      <c r="M245" s="6">
        <v>45876</v>
      </c>
      <c r="N245" s="8">
        <v>255.15</v>
      </c>
      <c r="O245" s="7" t="s">
        <v>121</v>
      </c>
      <c r="P245" s="7">
        <v>30</v>
      </c>
      <c r="Q245" s="7" t="s">
        <v>115</v>
      </c>
      <c r="R245" s="7">
        <f>DATEDIF(Tabela1[[#This Row],[Atendimento]],Tabela1[[#This Row],[Previsao de Entrega]],"D")</f>
        <v>2</v>
      </c>
      <c r="S245" s="8">
        <v>0</v>
      </c>
      <c r="T245" s="8">
        <v>0</v>
      </c>
    </row>
    <row r="246" spans="1:20" x14ac:dyDescent="0.35">
      <c r="A246" s="11">
        <v>45870</v>
      </c>
      <c r="B246" s="11">
        <v>45867</v>
      </c>
      <c r="C246" s="11" t="s">
        <v>7</v>
      </c>
      <c r="D246" s="11" t="s">
        <v>5</v>
      </c>
      <c r="E246" s="11" t="s">
        <v>112</v>
      </c>
      <c r="F246" s="12">
        <v>68485</v>
      </c>
      <c r="G246" s="12" t="s">
        <v>369</v>
      </c>
      <c r="H246" s="12" t="s">
        <v>370</v>
      </c>
      <c r="I246" s="13">
        <f t="shared" si="5"/>
        <v>4</v>
      </c>
      <c r="J246" s="12">
        <v>66526</v>
      </c>
      <c r="K246" s="12">
        <v>3061</v>
      </c>
      <c r="L246" s="12" t="s">
        <v>191</v>
      </c>
      <c r="M246" s="11">
        <v>45891</v>
      </c>
      <c r="N246" s="14">
        <v>1150</v>
      </c>
      <c r="O246" s="12" t="s">
        <v>121</v>
      </c>
      <c r="P246" s="12">
        <v>15</v>
      </c>
      <c r="Q246" s="12" t="s">
        <v>24</v>
      </c>
      <c r="R246" s="12">
        <f>DATEDIF(Tabela1[[#This Row],[Atendimento]],Tabela1[[#This Row],[Previsao de Entrega]],"D")</f>
        <v>21</v>
      </c>
      <c r="S246" s="14">
        <v>0</v>
      </c>
      <c r="T246" s="14">
        <v>0</v>
      </c>
    </row>
    <row r="247" spans="1:20" hidden="1" x14ac:dyDescent="0.35">
      <c r="A247" s="6">
        <v>45875</v>
      </c>
      <c r="B247" s="6">
        <v>45875</v>
      </c>
      <c r="C247" s="6" t="s">
        <v>7</v>
      </c>
      <c r="D247" s="6" t="s">
        <v>67</v>
      </c>
      <c r="E247" s="6" t="s">
        <v>112</v>
      </c>
      <c r="F247" s="7" t="s">
        <v>3</v>
      </c>
      <c r="G247" s="7" t="s">
        <v>3</v>
      </c>
      <c r="H247" s="7" t="s">
        <v>32</v>
      </c>
      <c r="I247" s="10">
        <f t="shared" si="5"/>
        <v>1</v>
      </c>
      <c r="J247" s="7">
        <v>66565</v>
      </c>
      <c r="K247" s="7">
        <v>11673</v>
      </c>
      <c r="L247" s="7" t="s">
        <v>68</v>
      </c>
      <c r="M247" s="6">
        <v>45877</v>
      </c>
      <c r="N247" s="8">
        <v>5087.95</v>
      </c>
      <c r="O247" s="7" t="s">
        <v>121</v>
      </c>
      <c r="P247" s="7">
        <v>5</v>
      </c>
      <c r="Q247" s="7" t="s">
        <v>115</v>
      </c>
      <c r="R247" s="7">
        <f>DATEDIF(Tabela1[[#This Row],[Atendimento]],Tabela1[[#This Row],[Previsao de Entrega]],"D")</f>
        <v>2</v>
      </c>
      <c r="S247" s="8">
        <v>0</v>
      </c>
      <c r="T247" s="8">
        <v>0</v>
      </c>
    </row>
    <row r="248" spans="1:20" hidden="1" x14ac:dyDescent="0.35">
      <c r="A248" s="6">
        <v>45875</v>
      </c>
      <c r="B248" s="6">
        <v>45875</v>
      </c>
      <c r="C248" s="6" t="s">
        <v>7</v>
      </c>
      <c r="D248" s="6" t="s">
        <v>5</v>
      </c>
      <c r="E248" s="6" t="s">
        <v>141</v>
      </c>
      <c r="F248" s="7" t="s">
        <v>3</v>
      </c>
      <c r="G248" s="7" t="s">
        <v>3</v>
      </c>
      <c r="H248" s="7" t="s">
        <v>97</v>
      </c>
      <c r="I248" s="10">
        <f t="shared" si="5"/>
        <v>1</v>
      </c>
      <c r="J248" s="7">
        <v>66567</v>
      </c>
      <c r="K248" s="7">
        <v>405</v>
      </c>
      <c r="L248" s="7" t="s">
        <v>201</v>
      </c>
      <c r="M248" s="6">
        <v>45877</v>
      </c>
      <c r="N248" s="8">
        <v>1618.75</v>
      </c>
      <c r="O248" s="7" t="s">
        <v>121</v>
      </c>
      <c r="P248" s="7">
        <v>28</v>
      </c>
      <c r="Q248" s="7" t="s">
        <v>115</v>
      </c>
      <c r="R248" s="7">
        <f>DATEDIF(Tabela1[[#This Row],[Atendimento]],Tabela1[[#This Row],[Previsao de Entrega]],"D")</f>
        <v>2</v>
      </c>
      <c r="S248" s="8">
        <v>0</v>
      </c>
      <c r="T248" s="8">
        <v>0</v>
      </c>
    </row>
    <row r="249" spans="1:20" hidden="1" x14ac:dyDescent="0.35">
      <c r="A249" s="6">
        <v>45875</v>
      </c>
      <c r="B249" s="6">
        <v>45875</v>
      </c>
      <c r="C249" s="6" t="s">
        <v>7</v>
      </c>
      <c r="D249" s="6" t="s">
        <v>5</v>
      </c>
      <c r="E249" s="6" t="s">
        <v>141</v>
      </c>
      <c r="F249" s="7" t="s">
        <v>3</v>
      </c>
      <c r="G249" s="7" t="s">
        <v>3</v>
      </c>
      <c r="H249" s="7" t="s">
        <v>97</v>
      </c>
      <c r="I249" s="10">
        <f t="shared" si="5"/>
        <v>1</v>
      </c>
      <c r="J249" s="7">
        <v>63752</v>
      </c>
      <c r="K249" s="7">
        <v>266</v>
      </c>
      <c r="L249" s="7" t="s">
        <v>49</v>
      </c>
      <c r="M249" s="6">
        <v>45877</v>
      </c>
      <c r="N249" s="8">
        <v>1407.45</v>
      </c>
      <c r="O249" s="7" t="s">
        <v>120</v>
      </c>
      <c r="P249" s="7">
        <v>28</v>
      </c>
      <c r="Q249" s="7" t="s">
        <v>115</v>
      </c>
      <c r="R249" s="7">
        <f>DATEDIF(Tabela1[[#This Row],[Atendimento]],Tabela1[[#This Row],[Previsao de Entrega]],"D")</f>
        <v>2</v>
      </c>
      <c r="S249" s="8">
        <v>0</v>
      </c>
      <c r="T249" s="8">
        <v>0</v>
      </c>
    </row>
    <row r="250" spans="1:20" hidden="1" x14ac:dyDescent="0.35">
      <c r="A250" s="54">
        <v>45826</v>
      </c>
      <c r="B250" s="54">
        <v>45826</v>
      </c>
      <c r="C250" s="54" t="s">
        <v>7</v>
      </c>
      <c r="D250" s="54" t="s">
        <v>15</v>
      </c>
      <c r="E250" s="54" t="s">
        <v>123</v>
      </c>
      <c r="F250" s="55" t="s">
        <v>3</v>
      </c>
      <c r="G250" s="55" t="s">
        <v>124</v>
      </c>
      <c r="H250" s="55" t="s">
        <v>125</v>
      </c>
      <c r="I250" s="46">
        <f t="shared" si="5"/>
        <v>1</v>
      </c>
      <c r="J250" s="55">
        <v>66341</v>
      </c>
      <c r="K250" s="44">
        <v>11791</v>
      </c>
      <c r="L250" s="44" t="s">
        <v>400</v>
      </c>
      <c r="M250" s="54">
        <v>45891</v>
      </c>
      <c r="N250" s="56">
        <v>924.61</v>
      </c>
      <c r="O250" s="55" t="s">
        <v>121</v>
      </c>
      <c r="P250" s="55">
        <v>28</v>
      </c>
      <c r="Q250" s="55" t="s">
        <v>115</v>
      </c>
      <c r="R250" s="55">
        <f>DATEDIF(Tabela1[[#This Row],[Atendimento]],Tabela1[[#This Row],[Previsao de Entrega]],"D")</f>
        <v>65</v>
      </c>
      <c r="S250" s="56">
        <v>0</v>
      </c>
      <c r="T250" s="56">
        <v>0</v>
      </c>
    </row>
    <row r="251" spans="1:20" x14ac:dyDescent="0.35">
      <c r="A251" s="11">
        <v>45877</v>
      </c>
      <c r="B251" s="11">
        <v>45877</v>
      </c>
      <c r="C251" s="11" t="s">
        <v>7</v>
      </c>
      <c r="D251" s="11" t="s">
        <v>5</v>
      </c>
      <c r="E251" s="11" t="s">
        <v>112</v>
      </c>
      <c r="F251" s="12">
        <v>68458</v>
      </c>
      <c r="G251" s="12" t="s">
        <v>226</v>
      </c>
      <c r="H251" s="12" t="s">
        <v>97</v>
      </c>
      <c r="I251" s="13">
        <f t="shared" si="5"/>
        <v>1</v>
      </c>
      <c r="J251" s="12">
        <v>66605</v>
      </c>
      <c r="K251" s="12">
        <v>561</v>
      </c>
      <c r="L251" s="12" t="s">
        <v>323</v>
      </c>
      <c r="M251" s="11">
        <v>45891</v>
      </c>
      <c r="N251" s="14">
        <v>758.53</v>
      </c>
      <c r="O251" s="12" t="s">
        <v>121</v>
      </c>
      <c r="P251" s="12">
        <v>28</v>
      </c>
      <c r="Q251" s="12" t="s">
        <v>24</v>
      </c>
      <c r="R251" s="12">
        <f>DATEDIF(Tabela1[[#This Row],[Atendimento]],Tabela1[[#This Row],[Previsao de Entrega]],"D")</f>
        <v>14</v>
      </c>
      <c r="S251" s="14">
        <v>0</v>
      </c>
      <c r="T251" s="14">
        <v>0</v>
      </c>
    </row>
    <row r="252" spans="1:20" hidden="1" x14ac:dyDescent="0.35">
      <c r="A252" s="6">
        <v>45882</v>
      </c>
      <c r="B252" s="6">
        <v>45881</v>
      </c>
      <c r="C252" s="6" t="s">
        <v>7</v>
      </c>
      <c r="D252" s="6" t="s">
        <v>15</v>
      </c>
      <c r="E252" s="6" t="s">
        <v>112</v>
      </c>
      <c r="F252" s="7">
        <v>68502</v>
      </c>
      <c r="G252" s="7" t="s">
        <v>320</v>
      </c>
      <c r="H252" s="7" t="s">
        <v>90</v>
      </c>
      <c r="I252" s="10">
        <f t="shared" si="5"/>
        <v>2</v>
      </c>
      <c r="J252" s="7">
        <v>66672</v>
      </c>
      <c r="K252" s="7">
        <v>10594</v>
      </c>
      <c r="L252" s="7" t="s">
        <v>408</v>
      </c>
      <c r="M252" s="6">
        <v>45891</v>
      </c>
      <c r="N252" s="8">
        <v>2446.5500000000002</v>
      </c>
      <c r="O252" s="7" t="s">
        <v>121</v>
      </c>
      <c r="P252" s="7">
        <v>28</v>
      </c>
      <c r="Q252" s="7" t="s">
        <v>115</v>
      </c>
      <c r="R252" s="7">
        <f>DATEDIF(Tabela1[[#This Row],[Atendimento]],Tabela1[[#This Row],[Previsao de Entrega]],"D")</f>
        <v>9</v>
      </c>
      <c r="S252" s="8">
        <v>0</v>
      </c>
      <c r="T252" s="8">
        <v>0</v>
      </c>
    </row>
    <row r="253" spans="1:20" hidden="1" x14ac:dyDescent="0.35">
      <c r="A253" s="6">
        <v>45877</v>
      </c>
      <c r="B253" s="6">
        <v>45877</v>
      </c>
      <c r="C253" s="6" t="s">
        <v>7</v>
      </c>
      <c r="D253" s="6" t="s">
        <v>5</v>
      </c>
      <c r="E253" s="6" t="s">
        <v>141</v>
      </c>
      <c r="F253" s="7" t="s">
        <v>3</v>
      </c>
      <c r="G253" s="7" t="s">
        <v>3</v>
      </c>
      <c r="H253" s="7" t="s">
        <v>32</v>
      </c>
      <c r="I253" s="10">
        <f t="shared" si="5"/>
        <v>1</v>
      </c>
      <c r="J253" s="7">
        <v>66615</v>
      </c>
      <c r="K253" s="7">
        <v>10581</v>
      </c>
      <c r="L253" s="7" t="s">
        <v>4</v>
      </c>
      <c r="M253" s="6">
        <v>45877</v>
      </c>
      <c r="N253" s="8">
        <v>17323.11</v>
      </c>
      <c r="O253" s="7" t="s">
        <v>121</v>
      </c>
      <c r="P253" s="7">
        <v>14</v>
      </c>
      <c r="Q253" s="7" t="s">
        <v>115</v>
      </c>
      <c r="R253" s="7">
        <f>DATEDIF(Tabela1[[#This Row],[Atendimento]],Tabela1[[#This Row],[Previsao de Entrega]],"D")</f>
        <v>0</v>
      </c>
      <c r="S253" s="8">
        <v>0</v>
      </c>
      <c r="T253" s="8">
        <v>0</v>
      </c>
    </row>
    <row r="254" spans="1:20" hidden="1" x14ac:dyDescent="0.35">
      <c r="A254" s="6">
        <v>45877</v>
      </c>
      <c r="B254" s="6">
        <v>45877</v>
      </c>
      <c r="C254" s="6" t="s">
        <v>7</v>
      </c>
      <c r="D254" s="6" t="s">
        <v>5</v>
      </c>
      <c r="E254" s="6" t="s">
        <v>141</v>
      </c>
      <c r="F254" s="7" t="s">
        <v>3</v>
      </c>
      <c r="G254" s="7" t="s">
        <v>3</v>
      </c>
      <c r="H254" s="7" t="s">
        <v>32</v>
      </c>
      <c r="I254" s="10">
        <f t="shared" si="5"/>
        <v>1</v>
      </c>
      <c r="J254" s="7">
        <v>66626</v>
      </c>
      <c r="K254" s="7">
        <v>10581</v>
      </c>
      <c r="L254" s="7" t="s">
        <v>4</v>
      </c>
      <c r="M254" s="6">
        <v>45877</v>
      </c>
      <c r="N254" s="8">
        <v>4676.18</v>
      </c>
      <c r="O254" s="7" t="s">
        <v>121</v>
      </c>
      <c r="P254" s="7">
        <v>14</v>
      </c>
      <c r="Q254" s="7" t="s">
        <v>115</v>
      </c>
      <c r="R254" s="7">
        <f>DATEDIF(Tabela1[[#This Row],[Atendimento]],Tabela1[[#This Row],[Previsao de Entrega]],"D")</f>
        <v>0</v>
      </c>
      <c r="S254" s="8">
        <v>0</v>
      </c>
      <c r="T254" s="8">
        <v>0</v>
      </c>
    </row>
    <row r="255" spans="1:20" hidden="1" x14ac:dyDescent="0.35">
      <c r="A255" s="6">
        <v>45882</v>
      </c>
      <c r="B255" s="6">
        <v>45881</v>
      </c>
      <c r="C255" s="6" t="s">
        <v>7</v>
      </c>
      <c r="D255" s="6" t="s">
        <v>15</v>
      </c>
      <c r="E255" s="6" t="s">
        <v>112</v>
      </c>
      <c r="F255" s="7">
        <v>68502</v>
      </c>
      <c r="G255" s="7" t="s">
        <v>320</v>
      </c>
      <c r="H255" s="7" t="s">
        <v>90</v>
      </c>
      <c r="I255" s="10">
        <f t="shared" si="5"/>
        <v>2</v>
      </c>
      <c r="J255" s="7">
        <v>66675</v>
      </c>
      <c r="K255" s="7">
        <v>11783</v>
      </c>
      <c r="L255" s="7" t="s">
        <v>371</v>
      </c>
      <c r="M255" s="6">
        <v>45891</v>
      </c>
      <c r="N255" s="8">
        <v>227.88</v>
      </c>
      <c r="O255" s="7" t="s">
        <v>121</v>
      </c>
      <c r="P255" s="7">
        <v>28</v>
      </c>
      <c r="Q255" s="7" t="s">
        <v>115</v>
      </c>
      <c r="R255" s="7">
        <f>DATEDIF(Tabela1[[#This Row],[Atendimento]],Tabela1[[#This Row],[Previsao de Entrega]],"D")</f>
        <v>9</v>
      </c>
      <c r="S255" s="8">
        <v>0</v>
      </c>
      <c r="T255" s="8">
        <v>0</v>
      </c>
    </row>
    <row r="256" spans="1:20" hidden="1" x14ac:dyDescent="0.35">
      <c r="A256" s="6">
        <v>45883</v>
      </c>
      <c r="B256" s="6">
        <v>45882</v>
      </c>
      <c r="C256" s="6" t="s">
        <v>7</v>
      </c>
      <c r="D256" s="6" t="s">
        <v>5</v>
      </c>
      <c r="E256" s="6" t="s">
        <v>123</v>
      </c>
      <c r="F256" s="7">
        <v>68504</v>
      </c>
      <c r="G256" s="7" t="s">
        <v>226</v>
      </c>
      <c r="H256" s="7" t="s">
        <v>97</v>
      </c>
      <c r="I256" s="10">
        <f t="shared" si="5"/>
        <v>2</v>
      </c>
      <c r="J256" s="7">
        <v>66691</v>
      </c>
      <c r="K256" s="7">
        <v>3509</v>
      </c>
      <c r="L256" s="7" t="s">
        <v>332</v>
      </c>
      <c r="M256" s="6">
        <v>45891</v>
      </c>
      <c r="N256" s="8">
        <v>1920</v>
      </c>
      <c r="O256" s="7" t="s">
        <v>121</v>
      </c>
      <c r="P256" s="7">
        <v>7</v>
      </c>
      <c r="Q256" s="7" t="s">
        <v>115</v>
      </c>
      <c r="R256" s="7">
        <f>DATEDIF(Tabela1[[#This Row],[Atendimento]],Tabela1[[#This Row],[Previsao de Entrega]],"D")</f>
        <v>8</v>
      </c>
      <c r="S256" s="8">
        <v>0</v>
      </c>
      <c r="T256" s="8">
        <v>0</v>
      </c>
    </row>
    <row r="257" spans="1:20" hidden="1" x14ac:dyDescent="0.35">
      <c r="A257" s="6">
        <v>45883</v>
      </c>
      <c r="B257" s="6">
        <v>45882</v>
      </c>
      <c r="C257" s="6" t="s">
        <v>7</v>
      </c>
      <c r="D257" s="6" t="s">
        <v>5</v>
      </c>
      <c r="E257" s="6" t="s">
        <v>123</v>
      </c>
      <c r="F257" s="7">
        <v>68506</v>
      </c>
      <c r="G257" s="7" t="s">
        <v>226</v>
      </c>
      <c r="H257" s="7" t="s">
        <v>97</v>
      </c>
      <c r="I257" s="10">
        <f t="shared" si="5"/>
        <v>2</v>
      </c>
      <c r="J257" s="7">
        <v>66692</v>
      </c>
      <c r="K257" s="7">
        <v>3509</v>
      </c>
      <c r="L257" s="7" t="s">
        <v>332</v>
      </c>
      <c r="M257" s="6">
        <v>45891</v>
      </c>
      <c r="N257" s="8">
        <v>1920</v>
      </c>
      <c r="O257" s="7" t="s">
        <v>121</v>
      </c>
      <c r="P257" s="7">
        <v>7</v>
      </c>
      <c r="Q257" s="7" t="s">
        <v>115</v>
      </c>
      <c r="R257" s="7">
        <f>DATEDIF(Tabela1[[#This Row],[Atendimento]],Tabela1[[#This Row],[Previsao de Entrega]],"D")</f>
        <v>8</v>
      </c>
      <c r="S257" s="8">
        <v>0</v>
      </c>
      <c r="T257" s="8">
        <v>0</v>
      </c>
    </row>
    <row r="258" spans="1:20" hidden="1" x14ac:dyDescent="0.35">
      <c r="A258" s="6">
        <v>45883</v>
      </c>
      <c r="B258" s="6">
        <v>45874</v>
      </c>
      <c r="C258" s="6" t="s">
        <v>7</v>
      </c>
      <c r="D258" s="6" t="s">
        <v>15</v>
      </c>
      <c r="E258" s="6" t="s">
        <v>112</v>
      </c>
      <c r="F258" s="7">
        <v>68495</v>
      </c>
      <c r="G258" s="7" t="s">
        <v>135</v>
      </c>
      <c r="H258" s="7" t="s">
        <v>125</v>
      </c>
      <c r="I258" s="10">
        <f t="shared" ref="I258:I289" si="6">NETWORKDAYS(B258, A258)</f>
        <v>8</v>
      </c>
      <c r="J258" s="7">
        <v>66694</v>
      </c>
      <c r="K258" s="7">
        <v>2289</v>
      </c>
      <c r="L258" s="7" t="s">
        <v>358</v>
      </c>
      <c r="M258" s="6">
        <v>45891</v>
      </c>
      <c r="N258" s="8">
        <v>682.1</v>
      </c>
      <c r="O258" s="7" t="s">
        <v>121</v>
      </c>
      <c r="P258" s="7">
        <v>21</v>
      </c>
      <c r="Q258" s="7" t="s">
        <v>115</v>
      </c>
      <c r="R258" s="7">
        <f>DATEDIF(Tabela1[[#This Row],[Atendimento]],Tabela1[[#This Row],[Previsao de Entrega]],"D")</f>
        <v>8</v>
      </c>
      <c r="S258" s="8">
        <v>0</v>
      </c>
      <c r="T258" s="8">
        <v>0</v>
      </c>
    </row>
    <row r="259" spans="1:20" hidden="1" x14ac:dyDescent="0.35">
      <c r="A259" s="6">
        <v>45883</v>
      </c>
      <c r="B259" s="6">
        <v>45880</v>
      </c>
      <c r="C259" s="6" t="s">
        <v>7</v>
      </c>
      <c r="D259" s="6" t="s">
        <v>15</v>
      </c>
      <c r="E259" s="6" t="s">
        <v>112</v>
      </c>
      <c r="F259" s="7">
        <v>68500</v>
      </c>
      <c r="G259" s="7" t="s">
        <v>369</v>
      </c>
      <c r="H259" s="7" t="s">
        <v>370</v>
      </c>
      <c r="I259" s="10">
        <f t="shared" si="6"/>
        <v>4</v>
      </c>
      <c r="J259" s="7">
        <v>66708</v>
      </c>
      <c r="K259" s="7">
        <v>4656</v>
      </c>
      <c r="L259" s="7" t="s">
        <v>69</v>
      </c>
      <c r="M259" s="6">
        <v>45891</v>
      </c>
      <c r="N259" s="8">
        <v>2207.7399999999998</v>
      </c>
      <c r="O259" s="7" t="s">
        <v>121</v>
      </c>
      <c r="P259" s="7">
        <v>28</v>
      </c>
      <c r="Q259" s="7" t="s">
        <v>115</v>
      </c>
      <c r="R259" s="7">
        <f>DATEDIF(Tabela1[[#This Row],[Atendimento]],Tabela1[[#This Row],[Previsao de Entrega]],"D")</f>
        <v>8</v>
      </c>
      <c r="S259" s="8">
        <v>0</v>
      </c>
      <c r="T259" s="8">
        <v>0</v>
      </c>
    </row>
    <row r="260" spans="1:20" hidden="1" x14ac:dyDescent="0.35">
      <c r="A260" s="6">
        <v>45884</v>
      </c>
      <c r="B260" s="6">
        <v>45874</v>
      </c>
      <c r="C260" s="6" t="s">
        <v>7</v>
      </c>
      <c r="D260" s="6" t="s">
        <v>15</v>
      </c>
      <c r="E260" s="6" t="s">
        <v>112</v>
      </c>
      <c r="F260" s="7">
        <v>68496</v>
      </c>
      <c r="G260" s="7" t="s">
        <v>135</v>
      </c>
      <c r="H260" s="7" t="s">
        <v>125</v>
      </c>
      <c r="I260" s="10">
        <f t="shared" si="6"/>
        <v>9</v>
      </c>
      <c r="J260" s="7">
        <v>66714</v>
      </c>
      <c r="K260" s="7">
        <v>881</v>
      </c>
      <c r="L260" s="7" t="s">
        <v>413</v>
      </c>
      <c r="M260" s="6">
        <v>45891</v>
      </c>
      <c r="N260" s="8">
        <v>4736.25</v>
      </c>
      <c r="O260" s="7" t="s">
        <v>121</v>
      </c>
      <c r="P260" s="7">
        <v>35</v>
      </c>
      <c r="Q260" s="7" t="s">
        <v>115</v>
      </c>
      <c r="R260" s="7">
        <f>DATEDIF(Tabela1[[#This Row],[Atendimento]],Tabela1[[#This Row],[Previsao de Entrega]],"D")</f>
        <v>7</v>
      </c>
      <c r="S260" s="8">
        <v>0</v>
      </c>
      <c r="T260" s="8">
        <v>0</v>
      </c>
    </row>
    <row r="261" spans="1:20" hidden="1" x14ac:dyDescent="0.35">
      <c r="A261" s="6">
        <v>45880</v>
      </c>
      <c r="B261" s="6">
        <v>45868</v>
      </c>
      <c r="C261" s="6" t="s">
        <v>7</v>
      </c>
      <c r="D261" s="6" t="s">
        <v>5</v>
      </c>
      <c r="E261" s="6" t="s">
        <v>112</v>
      </c>
      <c r="F261" s="7" t="s">
        <v>3</v>
      </c>
      <c r="G261" s="7" t="s">
        <v>3</v>
      </c>
      <c r="H261" s="7" t="s">
        <v>32</v>
      </c>
      <c r="I261" s="10">
        <f t="shared" si="6"/>
        <v>9</v>
      </c>
      <c r="J261" s="7">
        <v>66629</v>
      </c>
      <c r="K261" s="7">
        <v>11121</v>
      </c>
      <c r="L261" s="7" t="s">
        <v>142</v>
      </c>
      <c r="M261" s="6">
        <v>45894</v>
      </c>
      <c r="N261" s="8">
        <v>1242.04</v>
      </c>
      <c r="O261" s="7" t="s">
        <v>121</v>
      </c>
      <c r="P261" s="7">
        <v>30</v>
      </c>
      <c r="Q261" s="7" t="s">
        <v>115</v>
      </c>
      <c r="R261" s="7">
        <f>DATEDIF(Tabela1[[#This Row],[Atendimento]],Tabela1[[#This Row],[Previsao de Entrega]],"D")</f>
        <v>14</v>
      </c>
      <c r="S261" s="8">
        <v>108</v>
      </c>
      <c r="T261" s="8">
        <v>0</v>
      </c>
    </row>
    <row r="262" spans="1:20" hidden="1" x14ac:dyDescent="0.35">
      <c r="A262" s="6">
        <v>45882</v>
      </c>
      <c r="B262" s="6">
        <v>45881</v>
      </c>
      <c r="C262" s="6" t="s">
        <v>7</v>
      </c>
      <c r="D262" s="6" t="s">
        <v>5</v>
      </c>
      <c r="E262" s="6" t="s">
        <v>123</v>
      </c>
      <c r="F262" s="7">
        <v>68503</v>
      </c>
      <c r="G262" s="7" t="s">
        <v>226</v>
      </c>
      <c r="H262" s="7" t="s">
        <v>97</v>
      </c>
      <c r="I262" s="10">
        <f t="shared" si="6"/>
        <v>2</v>
      </c>
      <c r="J262" s="7">
        <v>66669</v>
      </c>
      <c r="K262" s="7">
        <v>3509</v>
      </c>
      <c r="L262" s="7" t="s">
        <v>332</v>
      </c>
      <c r="M262" s="6">
        <v>45894</v>
      </c>
      <c r="N262" s="8">
        <v>1920</v>
      </c>
      <c r="O262" s="7" t="s">
        <v>121</v>
      </c>
      <c r="P262" s="7">
        <v>7</v>
      </c>
      <c r="Q262" s="7" t="s">
        <v>115</v>
      </c>
      <c r="R262" s="7">
        <f>DATEDIF(Tabela1[[#This Row],[Atendimento]],Tabela1[[#This Row],[Previsao de Entrega]],"D")</f>
        <v>12</v>
      </c>
      <c r="S262" s="8">
        <v>0</v>
      </c>
      <c r="T262" s="8">
        <v>0</v>
      </c>
    </row>
    <row r="263" spans="1:20" hidden="1" x14ac:dyDescent="0.35">
      <c r="A263" s="6">
        <v>45890</v>
      </c>
      <c r="B263" s="6">
        <v>45890</v>
      </c>
      <c r="C263" s="6" t="s">
        <v>7</v>
      </c>
      <c r="D263" s="6" t="s">
        <v>15</v>
      </c>
      <c r="E263" s="6" t="s">
        <v>112</v>
      </c>
      <c r="F263" s="7">
        <v>68510</v>
      </c>
      <c r="G263" s="7" t="s">
        <v>369</v>
      </c>
      <c r="H263" s="7" t="s">
        <v>370</v>
      </c>
      <c r="I263" s="10">
        <f t="shared" si="6"/>
        <v>1</v>
      </c>
      <c r="J263" s="7">
        <v>66857</v>
      </c>
      <c r="K263" s="7">
        <v>11810</v>
      </c>
      <c r="L263" s="7" t="s">
        <v>443</v>
      </c>
      <c r="M263" s="6">
        <v>45891</v>
      </c>
      <c r="N263" s="8">
        <v>37.47</v>
      </c>
      <c r="O263" s="7" t="s">
        <v>122</v>
      </c>
      <c r="P263" s="7">
        <v>30</v>
      </c>
      <c r="Q263" s="7" t="s">
        <v>115</v>
      </c>
      <c r="R263" s="7">
        <f>DATEDIF(Tabela1[[#This Row],[Atendimento]],Tabela1[[#This Row],[Previsao de Entrega]],"D")</f>
        <v>1</v>
      </c>
      <c r="S263" s="8">
        <v>0</v>
      </c>
      <c r="T263" s="8">
        <v>0</v>
      </c>
    </row>
    <row r="264" spans="1:20" hidden="1" x14ac:dyDescent="0.35">
      <c r="A264" s="6">
        <v>45882</v>
      </c>
      <c r="B264" s="6">
        <v>45880</v>
      </c>
      <c r="C264" s="6" t="s">
        <v>7</v>
      </c>
      <c r="D264" s="6" t="s">
        <v>15</v>
      </c>
      <c r="E264" s="6" t="s">
        <v>112</v>
      </c>
      <c r="F264" s="7">
        <v>68498</v>
      </c>
      <c r="G264" s="7" t="s">
        <v>320</v>
      </c>
      <c r="H264" s="7" t="s">
        <v>90</v>
      </c>
      <c r="I264" s="10">
        <f t="shared" si="6"/>
        <v>3</v>
      </c>
      <c r="J264" s="7">
        <v>66897</v>
      </c>
      <c r="K264" s="7">
        <v>11796</v>
      </c>
      <c r="L264" s="7" t="s">
        <v>407</v>
      </c>
      <c r="M264" s="6">
        <v>45894</v>
      </c>
      <c r="N264" s="8">
        <v>42.23</v>
      </c>
      <c r="O264" s="7" t="s">
        <v>120</v>
      </c>
      <c r="P264" s="7">
        <v>0</v>
      </c>
      <c r="Q264" s="7" t="s">
        <v>115</v>
      </c>
      <c r="R264" s="7">
        <f>DATEDIF(Tabela1[[#This Row],[Atendimento]],Tabela1[[#This Row],[Previsao de Entrega]],"D")</f>
        <v>12</v>
      </c>
      <c r="S264" s="8">
        <v>0</v>
      </c>
      <c r="T264" s="8">
        <v>0</v>
      </c>
    </row>
    <row r="265" spans="1:20" hidden="1" x14ac:dyDescent="0.35">
      <c r="A265" s="6">
        <v>45888</v>
      </c>
      <c r="B265" s="6">
        <v>45887</v>
      </c>
      <c r="C265" s="6" t="s">
        <v>7</v>
      </c>
      <c r="D265" s="6" t="s">
        <v>15</v>
      </c>
      <c r="E265" s="6" t="s">
        <v>112</v>
      </c>
      <c r="F265" s="7">
        <v>68513</v>
      </c>
      <c r="G265" s="7" t="s">
        <v>87</v>
      </c>
      <c r="H265" s="7" t="s">
        <v>34</v>
      </c>
      <c r="I265" s="10">
        <f t="shared" si="6"/>
        <v>2</v>
      </c>
      <c r="J265" s="7">
        <v>66763</v>
      </c>
      <c r="K265" s="7">
        <v>2812</v>
      </c>
      <c r="L265" s="7" t="s">
        <v>424</v>
      </c>
      <c r="M265" s="6">
        <v>45894</v>
      </c>
      <c r="N265" s="8">
        <v>1167.67</v>
      </c>
      <c r="O265" s="7" t="s">
        <v>121</v>
      </c>
      <c r="P265" s="7">
        <v>30</v>
      </c>
      <c r="Q265" s="7" t="s">
        <v>115</v>
      </c>
      <c r="R265" s="7">
        <f>DATEDIF(Tabela1[[#This Row],[Atendimento]],Tabela1[[#This Row],[Previsao de Entrega]],"D")</f>
        <v>6</v>
      </c>
      <c r="S265" s="8">
        <v>0</v>
      </c>
      <c r="T265" s="8">
        <v>0</v>
      </c>
    </row>
    <row r="266" spans="1:20" hidden="1" x14ac:dyDescent="0.35">
      <c r="A266" s="6">
        <v>45882</v>
      </c>
      <c r="B266" s="6">
        <v>45882</v>
      </c>
      <c r="C266" s="6" t="s">
        <v>7</v>
      </c>
      <c r="D266" s="6" t="s">
        <v>5</v>
      </c>
      <c r="E266" s="6" t="s">
        <v>141</v>
      </c>
      <c r="F266" s="7" t="s">
        <v>3</v>
      </c>
      <c r="G266" s="7" t="s">
        <v>33</v>
      </c>
      <c r="H266" s="7" t="s">
        <v>34</v>
      </c>
      <c r="I266" s="10">
        <f t="shared" si="6"/>
        <v>1</v>
      </c>
      <c r="J266" s="7">
        <v>65768</v>
      </c>
      <c r="K266" s="7">
        <v>175</v>
      </c>
      <c r="L266" s="7" t="s">
        <v>187</v>
      </c>
      <c r="M266" s="6">
        <v>45882</v>
      </c>
      <c r="N266" s="8">
        <v>3685</v>
      </c>
      <c r="O266" s="7" t="s">
        <v>121</v>
      </c>
      <c r="P266" s="7">
        <v>30</v>
      </c>
      <c r="Q266" s="7" t="s">
        <v>115</v>
      </c>
      <c r="R266" s="7">
        <f>DATEDIF(Tabela1[[#This Row],[Atendimento]],Tabela1[[#This Row],[Previsao de Entrega]],"D")</f>
        <v>0</v>
      </c>
      <c r="S266" s="8">
        <v>0</v>
      </c>
      <c r="T266" s="8">
        <v>191</v>
      </c>
    </row>
    <row r="267" spans="1:20" hidden="1" x14ac:dyDescent="0.35">
      <c r="A267" s="6">
        <v>45890</v>
      </c>
      <c r="B267" s="6">
        <v>45869</v>
      </c>
      <c r="C267" s="6" t="s">
        <v>7</v>
      </c>
      <c r="D267" s="6" t="s">
        <v>15</v>
      </c>
      <c r="E267" s="6" t="s">
        <v>112</v>
      </c>
      <c r="F267" s="7">
        <v>68492</v>
      </c>
      <c r="G267" s="7" t="s">
        <v>226</v>
      </c>
      <c r="H267" s="7" t="s">
        <v>97</v>
      </c>
      <c r="I267" s="10">
        <f t="shared" si="6"/>
        <v>16</v>
      </c>
      <c r="J267" s="7">
        <v>66846</v>
      </c>
      <c r="K267" s="7">
        <v>11805</v>
      </c>
      <c r="L267" s="7" t="s">
        <v>438</v>
      </c>
      <c r="M267" s="6">
        <v>45894</v>
      </c>
      <c r="N267" s="8">
        <v>173.49</v>
      </c>
      <c r="O267" s="7" t="s">
        <v>122</v>
      </c>
      <c r="P267" s="7">
        <v>30</v>
      </c>
      <c r="Q267" s="7" t="s">
        <v>115</v>
      </c>
      <c r="R267" s="7">
        <f>DATEDIF(Tabela1[[#This Row],[Atendimento]],Tabela1[[#This Row],[Previsao de Entrega]],"D")</f>
        <v>4</v>
      </c>
      <c r="S267" s="8">
        <v>0</v>
      </c>
      <c r="T267" s="8">
        <v>0</v>
      </c>
    </row>
    <row r="268" spans="1:20" hidden="1" x14ac:dyDescent="0.35">
      <c r="A268" s="6">
        <v>45881</v>
      </c>
      <c r="B268" s="6">
        <v>45881</v>
      </c>
      <c r="C268" s="6" t="s">
        <v>7</v>
      </c>
      <c r="D268" s="6" t="s">
        <v>15</v>
      </c>
      <c r="E268" s="6" t="s">
        <v>123</v>
      </c>
      <c r="F268" s="7">
        <v>68501</v>
      </c>
      <c r="G268" s="7" t="s">
        <v>89</v>
      </c>
      <c r="H268" s="7" t="s">
        <v>90</v>
      </c>
      <c r="I268" s="10">
        <f t="shared" si="6"/>
        <v>1</v>
      </c>
      <c r="J268" s="7">
        <v>66662</v>
      </c>
      <c r="K268" s="7">
        <v>3040</v>
      </c>
      <c r="L268" s="7" t="s">
        <v>213</v>
      </c>
      <c r="M268" s="6">
        <v>45896</v>
      </c>
      <c r="N268" s="8">
        <v>1000</v>
      </c>
      <c r="O268" s="7" t="s">
        <v>121</v>
      </c>
      <c r="P268" s="7">
        <v>30</v>
      </c>
      <c r="Q268" s="7" t="s">
        <v>115</v>
      </c>
      <c r="R268" s="7">
        <f>DATEDIF(Tabela1[[#This Row],[Atendimento]],Tabela1[[#This Row],[Previsao de Entrega]],"D")</f>
        <v>15</v>
      </c>
      <c r="S268" s="8">
        <v>0</v>
      </c>
      <c r="T268" s="8">
        <v>0</v>
      </c>
    </row>
    <row r="269" spans="1:20" hidden="1" x14ac:dyDescent="0.35">
      <c r="A269" s="6">
        <v>45891</v>
      </c>
      <c r="B269" s="6">
        <v>45883</v>
      </c>
      <c r="C269" s="6" t="s">
        <v>7</v>
      </c>
      <c r="D269" s="6" t="s">
        <v>15</v>
      </c>
      <c r="E269" s="6" t="s">
        <v>112</v>
      </c>
      <c r="F269" s="7">
        <v>68510</v>
      </c>
      <c r="G269" s="7" t="s">
        <v>369</v>
      </c>
      <c r="H269" s="7" t="s">
        <v>370</v>
      </c>
      <c r="I269" s="10">
        <f t="shared" si="6"/>
        <v>7</v>
      </c>
      <c r="J269" s="7">
        <v>66858</v>
      </c>
      <c r="K269" s="7">
        <v>11811</v>
      </c>
      <c r="L269" s="7" t="s">
        <v>444</v>
      </c>
      <c r="M269" s="6">
        <v>45894</v>
      </c>
      <c r="N269" s="8">
        <v>49.92</v>
      </c>
      <c r="O269" s="7" t="s">
        <v>122</v>
      </c>
      <c r="P269" s="7">
        <v>30</v>
      </c>
      <c r="Q269" s="7" t="s">
        <v>115</v>
      </c>
      <c r="R269" s="7">
        <f>DATEDIF(Tabela1[[#This Row],[Atendimento]],Tabela1[[#This Row],[Previsao de Entrega]],"D")</f>
        <v>3</v>
      </c>
      <c r="S269" s="8">
        <v>0</v>
      </c>
      <c r="T269" s="8">
        <v>0</v>
      </c>
    </row>
    <row r="270" spans="1:20" hidden="1" x14ac:dyDescent="0.35">
      <c r="A270" s="6">
        <v>45883</v>
      </c>
      <c r="B270" s="6">
        <v>45883</v>
      </c>
      <c r="C270" s="6" t="s">
        <v>7</v>
      </c>
      <c r="D270" s="6" t="s">
        <v>5</v>
      </c>
      <c r="E270" s="6" t="s">
        <v>141</v>
      </c>
      <c r="F270" s="7" t="s">
        <v>3</v>
      </c>
      <c r="G270" s="7" t="s">
        <v>3</v>
      </c>
      <c r="H270" s="7" t="s">
        <v>32</v>
      </c>
      <c r="I270" s="10">
        <f t="shared" si="6"/>
        <v>1</v>
      </c>
      <c r="J270" s="7">
        <v>66706</v>
      </c>
      <c r="K270" s="7">
        <v>10581</v>
      </c>
      <c r="L270" s="7" t="s">
        <v>4</v>
      </c>
      <c r="M270" s="6">
        <v>45883</v>
      </c>
      <c r="N270" s="8">
        <v>9854.93</v>
      </c>
      <c r="O270" s="7" t="s">
        <v>121</v>
      </c>
      <c r="P270" s="7">
        <v>14</v>
      </c>
      <c r="Q270" s="7" t="s">
        <v>115</v>
      </c>
      <c r="R270" s="7">
        <f>DATEDIF(Tabela1[[#This Row],[Atendimento]],Tabela1[[#This Row],[Previsao de Entrega]],"D")</f>
        <v>0</v>
      </c>
      <c r="S270" s="8">
        <v>0</v>
      </c>
      <c r="T270" s="8">
        <v>0</v>
      </c>
    </row>
    <row r="271" spans="1:20" hidden="1" x14ac:dyDescent="0.35">
      <c r="A271" s="6">
        <v>45891</v>
      </c>
      <c r="B271" s="6">
        <v>45883</v>
      </c>
      <c r="C271" s="6" t="s">
        <v>7</v>
      </c>
      <c r="D271" s="6" t="s">
        <v>15</v>
      </c>
      <c r="E271" s="6" t="s">
        <v>112</v>
      </c>
      <c r="F271" s="7">
        <v>68510</v>
      </c>
      <c r="G271" s="7" t="s">
        <v>369</v>
      </c>
      <c r="H271" s="7" t="s">
        <v>370</v>
      </c>
      <c r="I271" s="10">
        <f t="shared" si="6"/>
        <v>7</v>
      </c>
      <c r="J271" s="7">
        <v>66860</v>
      </c>
      <c r="K271" s="7">
        <v>11812</v>
      </c>
      <c r="L271" s="7" t="s">
        <v>446</v>
      </c>
      <c r="M271" s="6">
        <v>45894</v>
      </c>
      <c r="N271" s="8">
        <v>113.96</v>
      </c>
      <c r="O271" s="7" t="s">
        <v>122</v>
      </c>
      <c r="P271" s="7">
        <v>30</v>
      </c>
      <c r="Q271" s="7" t="s">
        <v>115</v>
      </c>
      <c r="R271" s="7">
        <f>DATEDIF(Tabela1[[#This Row],[Atendimento]],Tabela1[[#This Row],[Previsao de Entrega]],"D")</f>
        <v>3</v>
      </c>
      <c r="S271" s="8">
        <v>0</v>
      </c>
      <c r="T271" s="8">
        <v>0</v>
      </c>
    </row>
    <row r="272" spans="1:20" hidden="1" x14ac:dyDescent="0.35">
      <c r="A272" s="6">
        <v>45869</v>
      </c>
      <c r="B272" s="6">
        <v>45869</v>
      </c>
      <c r="C272" s="6" t="s">
        <v>7</v>
      </c>
      <c r="D272" s="6" t="s">
        <v>15</v>
      </c>
      <c r="E272" s="6" t="s">
        <v>123</v>
      </c>
      <c r="F272" s="7" t="s">
        <v>3</v>
      </c>
      <c r="G272" s="7" t="s">
        <v>124</v>
      </c>
      <c r="H272" s="7" t="s">
        <v>125</v>
      </c>
      <c r="I272" s="10">
        <f t="shared" si="6"/>
        <v>1</v>
      </c>
      <c r="J272" s="7">
        <v>66427</v>
      </c>
      <c r="K272" s="7">
        <v>1277</v>
      </c>
      <c r="L272" s="7" t="s">
        <v>395</v>
      </c>
      <c r="M272" s="6">
        <v>45897</v>
      </c>
      <c r="N272" s="8">
        <v>2715.75</v>
      </c>
      <c r="O272" s="7" t="s">
        <v>121</v>
      </c>
      <c r="P272" s="7">
        <v>35</v>
      </c>
      <c r="Q272" s="7" t="s">
        <v>115</v>
      </c>
      <c r="R272" s="7">
        <f>DATEDIF(Tabela1[[#This Row],[Atendimento]],Tabela1[[#This Row],[Previsao de Entrega]],"D")</f>
        <v>28</v>
      </c>
      <c r="S272" s="8">
        <v>950</v>
      </c>
      <c r="T272" s="8">
        <v>0</v>
      </c>
    </row>
    <row r="273" spans="1:20" x14ac:dyDescent="0.35">
      <c r="A273" s="11">
        <v>45888</v>
      </c>
      <c r="B273" s="11">
        <v>45887</v>
      </c>
      <c r="C273" s="11" t="s">
        <v>7</v>
      </c>
      <c r="D273" s="11" t="s">
        <v>15</v>
      </c>
      <c r="E273" s="11" t="s">
        <v>112</v>
      </c>
      <c r="F273" s="12">
        <v>68512</v>
      </c>
      <c r="G273" s="12" t="s">
        <v>33</v>
      </c>
      <c r="H273" s="12" t="s">
        <v>34</v>
      </c>
      <c r="I273" s="13">
        <f t="shared" si="6"/>
        <v>2</v>
      </c>
      <c r="J273" s="12">
        <v>66769</v>
      </c>
      <c r="K273" s="12">
        <v>74</v>
      </c>
      <c r="L273" s="12" t="s">
        <v>96</v>
      </c>
      <c r="M273" s="11">
        <v>45896</v>
      </c>
      <c r="N273" s="14">
        <v>1383.7</v>
      </c>
      <c r="O273" s="12" t="s">
        <v>121</v>
      </c>
      <c r="P273" s="12">
        <v>28</v>
      </c>
      <c r="Q273" s="12" t="s">
        <v>24</v>
      </c>
      <c r="R273" s="12">
        <f>DATEDIF(Tabela1[[#This Row],[Atendimento]],Tabela1[[#This Row],[Previsao de Entrega]],"D")</f>
        <v>8</v>
      </c>
      <c r="S273" s="14">
        <v>0</v>
      </c>
      <c r="T273" s="14">
        <v>0</v>
      </c>
    </row>
    <row r="274" spans="1:20" x14ac:dyDescent="0.35">
      <c r="A274" s="51">
        <v>45868</v>
      </c>
      <c r="B274" s="51">
        <v>45868</v>
      </c>
      <c r="C274" s="51" t="s">
        <v>7</v>
      </c>
      <c r="D274" s="51" t="s">
        <v>15</v>
      </c>
      <c r="E274" s="51" t="s">
        <v>123</v>
      </c>
      <c r="F274" s="52" t="s">
        <v>3</v>
      </c>
      <c r="G274" s="52" t="s">
        <v>124</v>
      </c>
      <c r="H274" s="52" t="s">
        <v>125</v>
      </c>
      <c r="I274" s="50">
        <f t="shared" si="6"/>
        <v>1</v>
      </c>
      <c r="J274" s="52">
        <v>66504</v>
      </c>
      <c r="K274" s="52">
        <v>3034</v>
      </c>
      <c r="L274" s="52" t="s">
        <v>348</v>
      </c>
      <c r="M274" s="51">
        <v>45897</v>
      </c>
      <c r="N274" s="53">
        <v>2220</v>
      </c>
      <c r="O274" s="52" t="s">
        <v>121</v>
      </c>
      <c r="P274" s="52">
        <v>90</v>
      </c>
      <c r="Q274" s="52" t="s">
        <v>24</v>
      </c>
      <c r="R274" s="52">
        <f>DATEDIF(Tabela1[[#This Row],[Atendimento]],Tabela1[[#This Row],[Previsao de Entrega]],"D")</f>
        <v>29</v>
      </c>
      <c r="S274" s="53">
        <v>80</v>
      </c>
      <c r="T274" s="53">
        <v>0</v>
      </c>
    </row>
    <row r="275" spans="1:20" hidden="1" x14ac:dyDescent="0.35">
      <c r="A275" s="6">
        <v>45895</v>
      </c>
      <c r="B275" s="6">
        <v>45895</v>
      </c>
      <c r="C275" s="6" t="s">
        <v>7</v>
      </c>
      <c r="D275" s="6" t="s">
        <v>15</v>
      </c>
      <c r="E275" s="6" t="s">
        <v>112</v>
      </c>
      <c r="F275" s="7" t="s">
        <v>3</v>
      </c>
      <c r="G275" s="7" t="s">
        <v>369</v>
      </c>
      <c r="H275" s="7" t="s">
        <v>370</v>
      </c>
      <c r="I275" s="10">
        <f t="shared" si="6"/>
        <v>1</v>
      </c>
      <c r="J275" s="7">
        <v>66898</v>
      </c>
      <c r="K275" s="7">
        <v>160</v>
      </c>
      <c r="L275" s="7" t="s">
        <v>200</v>
      </c>
      <c r="M275" s="6">
        <v>45898</v>
      </c>
      <c r="N275" s="8">
        <v>448</v>
      </c>
      <c r="O275" s="7" t="s">
        <v>121</v>
      </c>
      <c r="P275" s="7">
        <v>28</v>
      </c>
      <c r="Q275" s="7" t="s">
        <v>115</v>
      </c>
      <c r="R275" s="7">
        <f>DATEDIF(Tabela1[[#This Row],[Atendimento]],Tabela1[[#This Row],[Previsao de Entrega]],"D")</f>
        <v>3</v>
      </c>
      <c r="S275" s="8">
        <v>0</v>
      </c>
      <c r="T275" s="8">
        <v>0</v>
      </c>
    </row>
    <row r="276" spans="1:20" hidden="1" x14ac:dyDescent="0.35">
      <c r="A276" s="6">
        <v>45884</v>
      </c>
      <c r="B276" s="6">
        <v>45884</v>
      </c>
      <c r="C276" s="6" t="s">
        <v>7</v>
      </c>
      <c r="D276" s="6" t="s">
        <v>5</v>
      </c>
      <c r="E276" s="6" t="s">
        <v>141</v>
      </c>
      <c r="F276" s="7" t="s">
        <v>3</v>
      </c>
      <c r="G276" s="7" t="s">
        <v>3</v>
      </c>
      <c r="H276" s="7" t="s">
        <v>129</v>
      </c>
      <c r="I276" s="10">
        <f t="shared" si="6"/>
        <v>1</v>
      </c>
      <c r="J276" s="7">
        <v>66724</v>
      </c>
      <c r="K276" s="7">
        <v>10990</v>
      </c>
      <c r="L276" s="7" t="s">
        <v>190</v>
      </c>
      <c r="M276" s="6">
        <v>45887</v>
      </c>
      <c r="N276" s="8">
        <v>10968.26</v>
      </c>
      <c r="O276" s="7" t="s">
        <v>120</v>
      </c>
      <c r="P276" s="7">
        <v>30</v>
      </c>
      <c r="Q276" s="7" t="s">
        <v>115</v>
      </c>
      <c r="R276" s="7">
        <f>DATEDIF(Tabela1[[#This Row],[Atendimento]],Tabela1[[#This Row],[Previsao de Entrega]],"D")</f>
        <v>3</v>
      </c>
      <c r="S276" s="8">
        <v>0</v>
      </c>
      <c r="T276" s="8">
        <v>0</v>
      </c>
    </row>
    <row r="277" spans="1:20" hidden="1" x14ac:dyDescent="0.35">
      <c r="A277" s="6">
        <v>45887</v>
      </c>
      <c r="B277" s="6">
        <v>45887</v>
      </c>
      <c r="C277" s="6" t="s">
        <v>7</v>
      </c>
      <c r="D277" s="6" t="s">
        <v>5</v>
      </c>
      <c r="E277" s="6" t="s">
        <v>141</v>
      </c>
      <c r="F277" s="7" t="s">
        <v>3</v>
      </c>
      <c r="G277" s="7" t="s">
        <v>3</v>
      </c>
      <c r="H277" s="7" t="s">
        <v>32</v>
      </c>
      <c r="I277" s="10">
        <f t="shared" si="6"/>
        <v>1</v>
      </c>
      <c r="J277" s="7">
        <v>63750</v>
      </c>
      <c r="K277" s="7">
        <v>11121</v>
      </c>
      <c r="L277" s="7" t="s">
        <v>142</v>
      </c>
      <c r="M277" s="6">
        <v>45887</v>
      </c>
      <c r="N277" s="8">
        <v>21816.95</v>
      </c>
      <c r="O277" s="7" t="s">
        <v>121</v>
      </c>
      <c r="P277" s="7">
        <v>30</v>
      </c>
      <c r="Q277" s="7" t="s">
        <v>115</v>
      </c>
      <c r="R277" s="7">
        <f>DATEDIF(Tabela1[[#This Row],[Atendimento]],Tabela1[[#This Row],[Previsao de Entrega]],"D")</f>
        <v>0</v>
      </c>
      <c r="S277" s="8">
        <v>0</v>
      </c>
      <c r="T277" s="8">
        <v>0</v>
      </c>
    </row>
    <row r="278" spans="1:20" x14ac:dyDescent="0.35">
      <c r="A278" s="11">
        <v>45875</v>
      </c>
      <c r="B278" s="11">
        <v>45873</v>
      </c>
      <c r="C278" s="11" t="s">
        <v>127</v>
      </c>
      <c r="D278" s="11" t="s">
        <v>15</v>
      </c>
      <c r="E278" s="11" t="s">
        <v>123</v>
      </c>
      <c r="F278" s="11" t="s">
        <v>3</v>
      </c>
      <c r="G278" s="11" t="s">
        <v>124</v>
      </c>
      <c r="H278" s="11" t="s">
        <v>125</v>
      </c>
      <c r="I278" s="13">
        <f t="shared" si="6"/>
        <v>3</v>
      </c>
      <c r="J278" s="12">
        <v>66430</v>
      </c>
      <c r="K278" s="12">
        <v>333</v>
      </c>
      <c r="L278" s="12" t="s">
        <v>397</v>
      </c>
      <c r="M278" s="11">
        <v>45901</v>
      </c>
      <c r="N278" s="42">
        <v>1483685.03</v>
      </c>
      <c r="O278" s="11" t="s">
        <v>121</v>
      </c>
      <c r="P278" s="12">
        <v>90</v>
      </c>
      <c r="Q278" s="12" t="s">
        <v>24</v>
      </c>
      <c r="R278" s="12">
        <f>DATEDIF(Tabela1[[#This Row],[Atendimento]],Tabela1[[#This Row],[Previsao de Entrega]],"D")</f>
        <v>26</v>
      </c>
      <c r="S278" s="14">
        <v>0</v>
      </c>
      <c r="T278" s="14">
        <v>59008.35</v>
      </c>
    </row>
    <row r="279" spans="1:20" x14ac:dyDescent="0.35">
      <c r="A279" s="11">
        <v>45856</v>
      </c>
      <c r="B279" s="11">
        <v>45856</v>
      </c>
      <c r="C279" s="11" t="s">
        <v>7</v>
      </c>
      <c r="D279" s="11" t="s">
        <v>15</v>
      </c>
      <c r="E279" s="11" t="s">
        <v>123</v>
      </c>
      <c r="F279" s="12">
        <v>68466</v>
      </c>
      <c r="G279" s="12" t="s">
        <v>124</v>
      </c>
      <c r="H279" s="12" t="s">
        <v>125</v>
      </c>
      <c r="I279" s="13">
        <f t="shared" si="6"/>
        <v>1</v>
      </c>
      <c r="J279" s="12">
        <v>66337</v>
      </c>
      <c r="K279" s="12">
        <v>11736</v>
      </c>
      <c r="L279" s="12" t="s">
        <v>126</v>
      </c>
      <c r="M279" s="11">
        <v>45902</v>
      </c>
      <c r="N279" s="14">
        <v>16134.54</v>
      </c>
      <c r="O279" s="12" t="s">
        <v>120</v>
      </c>
      <c r="P279" s="12">
        <v>28</v>
      </c>
      <c r="Q279" s="12" t="s">
        <v>24</v>
      </c>
      <c r="R279" s="12">
        <f>DATEDIF(Tabela1[[#This Row],[Atendimento]],Tabela1[[#This Row],[Previsao de Entrega]],"D")</f>
        <v>46</v>
      </c>
      <c r="S279" s="14">
        <v>25720</v>
      </c>
      <c r="T279" s="14">
        <v>0</v>
      </c>
    </row>
    <row r="280" spans="1:20" hidden="1" x14ac:dyDescent="0.35">
      <c r="A280" s="6">
        <v>45888</v>
      </c>
      <c r="B280" s="6">
        <v>45887</v>
      </c>
      <c r="C280" s="6" t="s">
        <v>7</v>
      </c>
      <c r="D280" s="6" t="s">
        <v>5</v>
      </c>
      <c r="E280" s="6" t="s">
        <v>123</v>
      </c>
      <c r="F280" s="7">
        <v>68515</v>
      </c>
      <c r="G280" s="7" t="s">
        <v>226</v>
      </c>
      <c r="H280" s="7" t="s">
        <v>97</v>
      </c>
      <c r="I280" s="10">
        <f t="shared" si="6"/>
        <v>2</v>
      </c>
      <c r="J280" s="7">
        <v>66750</v>
      </c>
      <c r="K280" s="7">
        <v>3509</v>
      </c>
      <c r="L280" s="7" t="s">
        <v>332</v>
      </c>
      <c r="M280" s="6">
        <v>45889</v>
      </c>
      <c r="N280" s="8">
        <v>1920</v>
      </c>
      <c r="O280" s="7" t="s">
        <v>121</v>
      </c>
      <c r="P280" s="7">
        <v>7</v>
      </c>
      <c r="Q280" s="7" t="s">
        <v>115</v>
      </c>
      <c r="R280" s="7">
        <f>DATEDIF(Tabela1[[#This Row],[Atendimento]],Tabela1[[#This Row],[Previsao de Entrega]],"D")</f>
        <v>1</v>
      </c>
      <c r="S280" s="8">
        <v>0</v>
      </c>
      <c r="T280" s="8">
        <v>0</v>
      </c>
    </row>
    <row r="281" spans="1:20" hidden="1" x14ac:dyDescent="0.35">
      <c r="A281" s="6">
        <v>45888</v>
      </c>
      <c r="B281" s="6">
        <v>45888</v>
      </c>
      <c r="C281" s="6" t="s">
        <v>7</v>
      </c>
      <c r="D281" s="6" t="s">
        <v>5</v>
      </c>
      <c r="E281" s="6" t="s">
        <v>112</v>
      </c>
      <c r="F281" s="7" t="s">
        <v>3</v>
      </c>
      <c r="G281" s="7" t="s">
        <v>128</v>
      </c>
      <c r="H281" s="7" t="s">
        <v>129</v>
      </c>
      <c r="I281" s="10">
        <f t="shared" si="6"/>
        <v>1</v>
      </c>
      <c r="J281" s="7">
        <v>66751</v>
      </c>
      <c r="K281" s="7">
        <v>2967</v>
      </c>
      <c r="L281" s="7" t="s">
        <v>56</v>
      </c>
      <c r="M281" s="6">
        <v>45889</v>
      </c>
      <c r="N281" s="8">
        <v>2506.85</v>
      </c>
      <c r="O281" s="7" t="s">
        <v>121</v>
      </c>
      <c r="P281" s="7">
        <v>28</v>
      </c>
      <c r="Q281" s="7" t="s">
        <v>115</v>
      </c>
      <c r="R281" s="7">
        <f>DATEDIF(Tabela1[[#This Row],[Atendimento]],Tabela1[[#This Row],[Previsao de Entrega]],"D")</f>
        <v>1</v>
      </c>
      <c r="S281" s="8">
        <v>0</v>
      </c>
      <c r="T281" s="8">
        <v>0</v>
      </c>
    </row>
    <row r="282" spans="1:20" hidden="1" x14ac:dyDescent="0.35">
      <c r="A282" s="6">
        <v>45896</v>
      </c>
      <c r="B282" s="6">
        <v>45896</v>
      </c>
      <c r="C282" s="6" t="s">
        <v>7</v>
      </c>
      <c r="D282" s="6" t="s">
        <v>5</v>
      </c>
      <c r="E282" s="6" t="s">
        <v>112</v>
      </c>
      <c r="F282" s="7">
        <v>68522</v>
      </c>
      <c r="G282" s="7" t="s">
        <v>296</v>
      </c>
      <c r="H282" s="7" t="s">
        <v>90</v>
      </c>
      <c r="I282" s="10">
        <f t="shared" si="6"/>
        <v>1</v>
      </c>
      <c r="J282" s="7">
        <v>66921</v>
      </c>
      <c r="K282" s="7">
        <v>11770</v>
      </c>
      <c r="L282" s="7" t="s">
        <v>338</v>
      </c>
      <c r="M282" s="6">
        <v>45903</v>
      </c>
      <c r="N282" s="8">
        <v>1499</v>
      </c>
      <c r="O282" s="7" t="s">
        <v>120</v>
      </c>
      <c r="P282" s="7">
        <v>0</v>
      </c>
      <c r="Q282" s="7" t="s">
        <v>115</v>
      </c>
      <c r="R282" s="7">
        <f>DATEDIF(Tabela1[[#This Row],[Atendimento]],Tabela1[[#This Row],[Previsao de Entrega]],"D")</f>
        <v>7</v>
      </c>
      <c r="S282" s="8">
        <v>0</v>
      </c>
      <c r="T282" s="8">
        <v>0</v>
      </c>
    </row>
    <row r="283" spans="1:20" hidden="1" x14ac:dyDescent="0.35">
      <c r="A283" s="6">
        <v>45901</v>
      </c>
      <c r="B283" s="6">
        <v>45898</v>
      </c>
      <c r="C283" s="6" t="s">
        <v>7</v>
      </c>
      <c r="D283" s="6" t="s">
        <v>15</v>
      </c>
      <c r="E283" s="6" t="s">
        <v>112</v>
      </c>
      <c r="F283" s="7">
        <v>68525</v>
      </c>
      <c r="G283" s="7" t="s">
        <v>89</v>
      </c>
      <c r="H283" s="7" t="s">
        <v>90</v>
      </c>
      <c r="I283" s="10">
        <f t="shared" si="6"/>
        <v>2</v>
      </c>
      <c r="J283" s="7">
        <v>66943</v>
      </c>
      <c r="K283" s="7">
        <v>11817</v>
      </c>
      <c r="L283" s="7" t="s">
        <v>451</v>
      </c>
      <c r="M283" s="6">
        <v>45903</v>
      </c>
      <c r="N283" s="8">
        <v>1043</v>
      </c>
      <c r="O283" s="7" t="s">
        <v>121</v>
      </c>
      <c r="P283" s="7">
        <v>14</v>
      </c>
      <c r="Q283" s="7" t="s">
        <v>115</v>
      </c>
      <c r="R283" s="7">
        <f>DATEDIF(Tabela1[[#This Row],[Atendimento]],Tabela1[[#This Row],[Previsao de Entrega]],"D")</f>
        <v>2</v>
      </c>
      <c r="S283" s="8">
        <v>0</v>
      </c>
      <c r="T283" s="8">
        <v>0</v>
      </c>
    </row>
    <row r="284" spans="1:20" hidden="1" x14ac:dyDescent="0.35">
      <c r="A284" s="6">
        <v>45880</v>
      </c>
      <c r="B284" s="6">
        <v>45869</v>
      </c>
      <c r="C284" s="6" t="s">
        <v>7</v>
      </c>
      <c r="D284" s="6" t="s">
        <v>5</v>
      </c>
      <c r="E284" s="6" t="s">
        <v>112</v>
      </c>
      <c r="F284" s="7">
        <v>68490</v>
      </c>
      <c r="G284" s="7" t="s">
        <v>226</v>
      </c>
      <c r="H284" s="7" t="s">
        <v>97</v>
      </c>
      <c r="I284" s="10">
        <f t="shared" si="6"/>
        <v>8</v>
      </c>
      <c r="J284" s="7">
        <v>66638</v>
      </c>
      <c r="K284" s="7">
        <v>8992</v>
      </c>
      <c r="L284" s="7" t="s">
        <v>179</v>
      </c>
      <c r="M284" s="6">
        <v>45905</v>
      </c>
      <c r="N284" s="8">
        <v>10750</v>
      </c>
      <c r="O284" s="7" t="s">
        <v>121</v>
      </c>
      <c r="P284" s="7">
        <v>30</v>
      </c>
      <c r="Q284" s="7" t="s">
        <v>115</v>
      </c>
      <c r="R284" s="7">
        <f>DATEDIF(Tabela1[[#This Row],[Atendimento]],Tabela1[[#This Row],[Previsao de Entrega]],"D")</f>
        <v>25</v>
      </c>
      <c r="S284" s="8">
        <v>0</v>
      </c>
      <c r="T284" s="8">
        <v>0</v>
      </c>
    </row>
    <row r="285" spans="1:20" x14ac:dyDescent="0.35">
      <c r="A285" s="11">
        <v>45894</v>
      </c>
      <c r="B285" s="11">
        <v>45887</v>
      </c>
      <c r="C285" s="11" t="s">
        <v>7</v>
      </c>
      <c r="D285" s="11" t="s">
        <v>15</v>
      </c>
      <c r="E285" s="11" t="s">
        <v>123</v>
      </c>
      <c r="F285" s="12">
        <v>68516</v>
      </c>
      <c r="G285" s="12" t="s">
        <v>229</v>
      </c>
      <c r="H285" s="12" t="s">
        <v>281</v>
      </c>
      <c r="I285" s="13">
        <f t="shared" si="6"/>
        <v>6</v>
      </c>
      <c r="J285" s="12">
        <v>66891</v>
      </c>
      <c r="K285" s="12">
        <v>11622</v>
      </c>
      <c r="L285" s="12" t="s">
        <v>449</v>
      </c>
      <c r="M285" s="11">
        <v>45904</v>
      </c>
      <c r="N285" s="14">
        <v>10103.200000000001</v>
      </c>
      <c r="O285" s="12" t="s">
        <v>121</v>
      </c>
      <c r="P285" s="12">
        <v>28</v>
      </c>
      <c r="Q285" s="12" t="s">
        <v>24</v>
      </c>
      <c r="R285" s="12">
        <f>DATEDIF(Tabela1[[#This Row],[Atendimento]],Tabela1[[#This Row],[Previsao de Entrega]],"D")</f>
        <v>10</v>
      </c>
      <c r="S285" s="14">
        <v>0</v>
      </c>
      <c r="T285" s="14">
        <v>0</v>
      </c>
    </row>
    <row r="286" spans="1:20" x14ac:dyDescent="0.35">
      <c r="A286" s="62">
        <v>45840</v>
      </c>
      <c r="B286" s="62">
        <v>45840</v>
      </c>
      <c r="C286" s="62" t="s">
        <v>7</v>
      </c>
      <c r="D286" s="62" t="s">
        <v>5</v>
      </c>
      <c r="E286" s="62" t="s">
        <v>112</v>
      </c>
      <c r="F286" s="63">
        <v>68452</v>
      </c>
      <c r="G286" s="63" t="s">
        <v>33</v>
      </c>
      <c r="H286" s="63" t="s">
        <v>34</v>
      </c>
      <c r="I286" s="64">
        <f t="shared" si="6"/>
        <v>1</v>
      </c>
      <c r="J286" s="63">
        <v>66037</v>
      </c>
      <c r="K286" s="63">
        <v>11775</v>
      </c>
      <c r="L286" s="63" t="s">
        <v>351</v>
      </c>
      <c r="M286" s="62">
        <v>45905</v>
      </c>
      <c r="N286" s="65">
        <v>1750</v>
      </c>
      <c r="O286" s="63" t="s">
        <v>121</v>
      </c>
      <c r="P286" s="63">
        <v>30</v>
      </c>
      <c r="Q286" s="63" t="s">
        <v>24</v>
      </c>
      <c r="R286" s="63">
        <f>DATEDIF(Tabela1[[#This Row],[Atendimento]],Tabela1[[#This Row],[Previsao de Entrega]],"D")</f>
        <v>65</v>
      </c>
      <c r="S286" s="65">
        <v>0</v>
      </c>
      <c r="T286" s="65">
        <v>0</v>
      </c>
    </row>
    <row r="287" spans="1:20" hidden="1" x14ac:dyDescent="0.35">
      <c r="A287" s="6">
        <v>45889</v>
      </c>
      <c r="B287" s="6">
        <v>45889</v>
      </c>
      <c r="C287" s="6" t="s">
        <v>7</v>
      </c>
      <c r="D287" s="6" t="s">
        <v>15</v>
      </c>
      <c r="E287" s="6" t="s">
        <v>112</v>
      </c>
      <c r="F287" s="7">
        <v>68519</v>
      </c>
      <c r="G287" s="7" t="s">
        <v>435</v>
      </c>
      <c r="H287" s="7" t="s">
        <v>90</v>
      </c>
      <c r="I287" s="10">
        <f t="shared" si="6"/>
        <v>1</v>
      </c>
      <c r="J287" s="7">
        <v>66808</v>
      </c>
      <c r="K287" s="7">
        <v>11745</v>
      </c>
      <c r="L287" s="7" t="s">
        <v>225</v>
      </c>
      <c r="M287" s="6">
        <v>45890</v>
      </c>
      <c r="N287" s="8">
        <v>1030</v>
      </c>
      <c r="O287" s="7" t="s">
        <v>122</v>
      </c>
      <c r="P287" s="7">
        <v>30</v>
      </c>
      <c r="Q287" s="7" t="s">
        <v>115</v>
      </c>
      <c r="R287" s="7">
        <f>DATEDIF(Tabela1[[#This Row],[Atendimento]],Tabela1[[#This Row],[Previsao de Entrega]],"D")</f>
        <v>1</v>
      </c>
      <c r="S287" s="8">
        <v>0</v>
      </c>
      <c r="T287" s="8">
        <v>0</v>
      </c>
    </row>
    <row r="288" spans="1:20" hidden="1" x14ac:dyDescent="0.35">
      <c r="A288" s="6">
        <v>45890</v>
      </c>
      <c r="B288" s="6">
        <v>45890</v>
      </c>
      <c r="C288" s="6" t="s">
        <v>7</v>
      </c>
      <c r="D288" s="6" t="s">
        <v>5</v>
      </c>
      <c r="E288" s="6" t="s">
        <v>141</v>
      </c>
      <c r="F288" s="7" t="s">
        <v>3</v>
      </c>
      <c r="G288" s="7" t="s">
        <v>3</v>
      </c>
      <c r="H288" s="7" t="s">
        <v>370</v>
      </c>
      <c r="I288" s="10">
        <f t="shared" si="6"/>
        <v>1</v>
      </c>
      <c r="J288" s="7">
        <v>66833</v>
      </c>
      <c r="K288" s="7">
        <v>3061</v>
      </c>
      <c r="L288" s="7" t="s">
        <v>191</v>
      </c>
      <c r="M288" s="6">
        <v>45891</v>
      </c>
      <c r="N288" s="8">
        <v>9227.08</v>
      </c>
      <c r="O288" s="7" t="s">
        <v>120</v>
      </c>
      <c r="P288" s="7">
        <v>30</v>
      </c>
      <c r="Q288" s="7" t="s">
        <v>115</v>
      </c>
      <c r="R288" s="7">
        <f>DATEDIF(Tabela1[[#This Row],[Atendimento]],Tabela1[[#This Row],[Previsao de Entrega]],"D")</f>
        <v>1</v>
      </c>
      <c r="S288" s="8">
        <v>0</v>
      </c>
      <c r="T288" s="8">
        <v>0</v>
      </c>
    </row>
    <row r="289" spans="1:20" hidden="1" x14ac:dyDescent="0.35">
      <c r="A289" s="6">
        <v>45890</v>
      </c>
      <c r="B289" s="6">
        <v>45890</v>
      </c>
      <c r="C289" s="6" t="s">
        <v>7</v>
      </c>
      <c r="D289" s="6" t="s">
        <v>5</v>
      </c>
      <c r="E289" s="6" t="s">
        <v>141</v>
      </c>
      <c r="F289" s="7" t="s">
        <v>3</v>
      </c>
      <c r="G289" s="7" t="s">
        <v>3</v>
      </c>
      <c r="H289" s="7" t="s">
        <v>370</v>
      </c>
      <c r="I289" s="10">
        <f t="shared" si="6"/>
        <v>1</v>
      </c>
      <c r="J289" s="7">
        <v>66834</v>
      </c>
      <c r="K289" s="7">
        <v>3061</v>
      </c>
      <c r="L289" s="7" t="s">
        <v>191</v>
      </c>
      <c r="M289" s="6">
        <v>45891</v>
      </c>
      <c r="N289" s="8">
        <v>13000</v>
      </c>
      <c r="O289" s="7" t="s">
        <v>120</v>
      </c>
      <c r="P289" s="7">
        <v>30</v>
      </c>
      <c r="Q289" s="7" t="s">
        <v>115</v>
      </c>
      <c r="R289" s="7">
        <f>DATEDIF(Tabela1[[#This Row],[Atendimento]],Tabela1[[#This Row],[Previsao de Entrega]],"D")</f>
        <v>1</v>
      </c>
      <c r="S289" s="8">
        <v>0</v>
      </c>
      <c r="T289" s="8">
        <v>0</v>
      </c>
    </row>
    <row r="290" spans="1:20" hidden="1" x14ac:dyDescent="0.35">
      <c r="A290" s="6">
        <v>45890</v>
      </c>
      <c r="B290" s="6">
        <v>45890</v>
      </c>
      <c r="C290" s="6" t="s">
        <v>7</v>
      </c>
      <c r="D290" s="6" t="s">
        <v>5</v>
      </c>
      <c r="E290" s="6" t="s">
        <v>141</v>
      </c>
      <c r="F290" s="7" t="s">
        <v>3</v>
      </c>
      <c r="G290" s="7" t="s">
        <v>3</v>
      </c>
      <c r="H290" s="7" t="s">
        <v>137</v>
      </c>
      <c r="I290" s="10">
        <f t="shared" ref="I290:I324" si="7">NETWORKDAYS(B290, A290)</f>
        <v>1</v>
      </c>
      <c r="J290" s="7">
        <v>66836</v>
      </c>
      <c r="K290" s="7">
        <v>953</v>
      </c>
      <c r="L290" s="7" t="s">
        <v>273</v>
      </c>
      <c r="M290" s="6">
        <v>45891</v>
      </c>
      <c r="N290" s="8">
        <v>4341.7299999999996</v>
      </c>
      <c r="O290" s="7" t="s">
        <v>121</v>
      </c>
      <c r="P290" s="7">
        <v>14</v>
      </c>
      <c r="Q290" s="7" t="s">
        <v>115</v>
      </c>
      <c r="R290" s="7">
        <f>DATEDIF(Tabela1[[#This Row],[Atendimento]],Tabela1[[#This Row],[Previsao de Entrega]],"D")</f>
        <v>1</v>
      </c>
      <c r="S290" s="8">
        <v>0</v>
      </c>
      <c r="T290" s="8">
        <v>0</v>
      </c>
    </row>
    <row r="291" spans="1:20" hidden="1" x14ac:dyDescent="0.35">
      <c r="A291" s="6">
        <v>45890</v>
      </c>
      <c r="B291" s="6">
        <v>45890</v>
      </c>
      <c r="C291" s="6" t="s">
        <v>7</v>
      </c>
      <c r="D291" s="6" t="s">
        <v>67</v>
      </c>
      <c r="E291" s="6" t="s">
        <v>112</v>
      </c>
      <c r="F291" s="7" t="s">
        <v>3</v>
      </c>
      <c r="G291" s="7" t="s">
        <v>33</v>
      </c>
      <c r="H291" s="7" t="s">
        <v>32</v>
      </c>
      <c r="I291" s="10">
        <f t="shared" si="7"/>
        <v>1</v>
      </c>
      <c r="J291" s="7">
        <v>66838</v>
      </c>
      <c r="K291" s="7">
        <v>419</v>
      </c>
      <c r="L291" s="7" t="s">
        <v>50</v>
      </c>
      <c r="M291" s="6">
        <v>45891</v>
      </c>
      <c r="N291" s="8">
        <v>5133.62</v>
      </c>
      <c r="O291" s="7" t="s">
        <v>121</v>
      </c>
      <c r="P291" s="7">
        <v>30</v>
      </c>
      <c r="Q291" s="7" t="s">
        <v>115</v>
      </c>
      <c r="R291" s="7">
        <f>DATEDIF(Tabela1[[#This Row],[Atendimento]],Tabela1[[#This Row],[Previsao de Entrega]],"D")</f>
        <v>1</v>
      </c>
      <c r="S291" s="8">
        <v>0</v>
      </c>
      <c r="T291" s="8">
        <v>0</v>
      </c>
    </row>
    <row r="292" spans="1:20" hidden="1" x14ac:dyDescent="0.35">
      <c r="A292" s="6">
        <v>45890</v>
      </c>
      <c r="B292" s="6">
        <v>45890</v>
      </c>
      <c r="C292" s="6" t="s">
        <v>7</v>
      </c>
      <c r="D292" s="6" t="s">
        <v>5</v>
      </c>
      <c r="E292" s="6" t="s">
        <v>141</v>
      </c>
      <c r="F292" s="7" t="s">
        <v>3</v>
      </c>
      <c r="G292" s="7" t="s">
        <v>128</v>
      </c>
      <c r="H292" s="7" t="s">
        <v>129</v>
      </c>
      <c r="I292" s="10">
        <f t="shared" si="7"/>
        <v>1</v>
      </c>
      <c r="J292" s="7">
        <v>66839</v>
      </c>
      <c r="K292" s="41">
        <v>766</v>
      </c>
      <c r="L292" s="7" t="s">
        <v>140</v>
      </c>
      <c r="M292" s="6">
        <v>45891</v>
      </c>
      <c r="N292" s="8">
        <v>10637.58</v>
      </c>
      <c r="O292" s="7" t="s">
        <v>121</v>
      </c>
      <c r="P292" s="7">
        <v>30</v>
      </c>
      <c r="Q292" s="7" t="s">
        <v>115</v>
      </c>
      <c r="R292" s="7">
        <f>DATEDIF(Tabela1[[#This Row],[Atendimento]],Tabela1[[#This Row],[Previsao de Entrega]],"D")</f>
        <v>1</v>
      </c>
      <c r="S292" s="8">
        <v>0</v>
      </c>
      <c r="T292" s="8">
        <v>0</v>
      </c>
    </row>
    <row r="293" spans="1:20" hidden="1" x14ac:dyDescent="0.35">
      <c r="A293" s="6">
        <v>45890</v>
      </c>
      <c r="B293" s="6">
        <v>45890</v>
      </c>
      <c r="C293" s="6" t="s">
        <v>7</v>
      </c>
      <c r="D293" s="6" t="s">
        <v>5</v>
      </c>
      <c r="E293" s="6" t="s">
        <v>141</v>
      </c>
      <c r="F293" s="7" t="s">
        <v>3</v>
      </c>
      <c r="G293" s="7" t="s">
        <v>128</v>
      </c>
      <c r="H293" s="7" t="s">
        <v>129</v>
      </c>
      <c r="I293" s="10">
        <f t="shared" si="7"/>
        <v>1</v>
      </c>
      <c r="J293" s="7">
        <v>66840</v>
      </c>
      <c r="K293" s="41">
        <v>766</v>
      </c>
      <c r="L293" s="7" t="s">
        <v>140</v>
      </c>
      <c r="M293" s="6">
        <v>45891</v>
      </c>
      <c r="N293" s="8">
        <v>9875.76</v>
      </c>
      <c r="O293" s="7" t="s">
        <v>121</v>
      </c>
      <c r="P293" s="7">
        <v>30</v>
      </c>
      <c r="Q293" s="7" t="s">
        <v>115</v>
      </c>
      <c r="R293" s="7">
        <f>DATEDIF(Tabela1[[#This Row],[Atendimento]],Tabela1[[#This Row],[Previsao de Entrega]],"D")</f>
        <v>1</v>
      </c>
      <c r="S293" s="8">
        <v>0</v>
      </c>
      <c r="T293" s="8">
        <v>0</v>
      </c>
    </row>
    <row r="294" spans="1:20" hidden="1" x14ac:dyDescent="0.35">
      <c r="A294" s="6">
        <v>45890</v>
      </c>
      <c r="B294" s="6">
        <v>45890</v>
      </c>
      <c r="C294" s="6" t="s">
        <v>7</v>
      </c>
      <c r="D294" s="6" t="s">
        <v>5</v>
      </c>
      <c r="E294" s="6" t="s">
        <v>141</v>
      </c>
      <c r="F294" s="7" t="s">
        <v>3</v>
      </c>
      <c r="G294" s="7" t="s">
        <v>128</v>
      </c>
      <c r="H294" s="7" t="s">
        <v>129</v>
      </c>
      <c r="I294" s="10">
        <f t="shared" si="7"/>
        <v>1</v>
      </c>
      <c r="J294" s="7">
        <v>66841</v>
      </c>
      <c r="K294" s="7">
        <v>10194</v>
      </c>
      <c r="L294" s="7" t="s">
        <v>192</v>
      </c>
      <c r="M294" s="6">
        <v>45891</v>
      </c>
      <c r="N294" s="8">
        <v>993.07</v>
      </c>
      <c r="O294" s="7" t="s">
        <v>121</v>
      </c>
      <c r="P294" s="7">
        <v>28</v>
      </c>
      <c r="Q294" s="7" t="s">
        <v>115</v>
      </c>
      <c r="R294" s="7">
        <f>DATEDIF(Tabela1[[#This Row],[Atendimento]],Tabela1[[#This Row],[Previsao de Entrega]],"D")</f>
        <v>1</v>
      </c>
      <c r="S294" s="8">
        <v>0</v>
      </c>
      <c r="T294" s="8">
        <v>0</v>
      </c>
    </row>
    <row r="295" spans="1:20" hidden="1" x14ac:dyDescent="0.35">
      <c r="A295" s="6">
        <v>45890</v>
      </c>
      <c r="B295" s="6">
        <v>45890</v>
      </c>
      <c r="C295" s="6" t="s">
        <v>7</v>
      </c>
      <c r="D295" s="6" t="s">
        <v>5</v>
      </c>
      <c r="E295" s="6" t="s">
        <v>141</v>
      </c>
      <c r="F295" s="7" t="s">
        <v>3</v>
      </c>
      <c r="G295" s="7" t="s">
        <v>3</v>
      </c>
      <c r="H295" s="7" t="s">
        <v>32</v>
      </c>
      <c r="I295" s="10">
        <f t="shared" si="7"/>
        <v>1</v>
      </c>
      <c r="J295" s="7">
        <v>63853</v>
      </c>
      <c r="K295" s="7">
        <v>789</v>
      </c>
      <c r="L295" s="7" t="s">
        <v>204</v>
      </c>
      <c r="M295" s="6">
        <v>45891</v>
      </c>
      <c r="N295" s="8">
        <v>75436.87</v>
      </c>
      <c r="O295" s="7" t="s">
        <v>120</v>
      </c>
      <c r="P295" s="7">
        <v>28</v>
      </c>
      <c r="Q295" s="7" t="s">
        <v>115</v>
      </c>
      <c r="R295" s="7">
        <f>DATEDIF(Tabela1[[#This Row],[Atendimento]],Tabela1[[#This Row],[Previsao de Entrega]],"D")</f>
        <v>1</v>
      </c>
      <c r="S295" s="8">
        <v>0</v>
      </c>
      <c r="T295" s="8">
        <v>0</v>
      </c>
    </row>
    <row r="296" spans="1:20" hidden="1" x14ac:dyDescent="0.35">
      <c r="A296" s="6">
        <v>45890</v>
      </c>
      <c r="B296" s="6">
        <v>45890</v>
      </c>
      <c r="C296" s="6" t="s">
        <v>7</v>
      </c>
      <c r="D296" s="6" t="s">
        <v>5</v>
      </c>
      <c r="E296" s="6" t="s">
        <v>141</v>
      </c>
      <c r="F296" s="7" t="s">
        <v>3</v>
      </c>
      <c r="G296" s="7" t="s">
        <v>3</v>
      </c>
      <c r="H296" s="7" t="s">
        <v>32</v>
      </c>
      <c r="I296" s="10">
        <f t="shared" si="7"/>
        <v>1</v>
      </c>
      <c r="J296" s="7">
        <v>63854</v>
      </c>
      <c r="K296" s="7">
        <v>789</v>
      </c>
      <c r="L296" s="7" t="s">
        <v>204</v>
      </c>
      <c r="M296" s="6">
        <v>45891</v>
      </c>
      <c r="N296" s="8">
        <v>1428.29</v>
      </c>
      <c r="O296" s="7" t="s">
        <v>120</v>
      </c>
      <c r="P296" s="7">
        <v>28</v>
      </c>
      <c r="Q296" s="7" t="s">
        <v>115</v>
      </c>
      <c r="R296" s="7">
        <f>DATEDIF(Tabela1[[#This Row],[Atendimento]],Tabela1[[#This Row],[Previsao de Entrega]],"D")</f>
        <v>1</v>
      </c>
      <c r="S296" s="8">
        <v>0</v>
      </c>
      <c r="T296" s="8">
        <v>0</v>
      </c>
    </row>
    <row r="297" spans="1:20" x14ac:dyDescent="0.35">
      <c r="A297" s="11">
        <v>45848</v>
      </c>
      <c r="B297" s="11">
        <v>45848</v>
      </c>
      <c r="C297" s="11" t="s">
        <v>7</v>
      </c>
      <c r="D297" s="11" t="s">
        <v>5</v>
      </c>
      <c r="E297" s="11" t="s">
        <v>112</v>
      </c>
      <c r="F297" s="12">
        <v>68457</v>
      </c>
      <c r="G297" s="12" t="s">
        <v>33</v>
      </c>
      <c r="H297" s="12" t="s">
        <v>34</v>
      </c>
      <c r="I297" s="13">
        <f t="shared" si="7"/>
        <v>1</v>
      </c>
      <c r="J297" s="12">
        <v>66126</v>
      </c>
      <c r="K297" s="12">
        <v>2931</v>
      </c>
      <c r="L297" s="12" t="s">
        <v>364</v>
      </c>
      <c r="M297" s="11">
        <v>45905</v>
      </c>
      <c r="N297" s="14">
        <v>3500</v>
      </c>
      <c r="O297" s="12" t="s">
        <v>121</v>
      </c>
      <c r="P297" s="12">
        <v>30</v>
      </c>
      <c r="Q297" s="12" t="s">
        <v>24</v>
      </c>
      <c r="R297" s="12">
        <f>DATEDIF(Tabela1[[#This Row],[Atendimento]],Tabela1[[#This Row],[Previsao de Entrega]],"D")</f>
        <v>57</v>
      </c>
      <c r="S297" s="14">
        <v>320</v>
      </c>
      <c r="T297" s="14">
        <v>0</v>
      </c>
    </row>
    <row r="298" spans="1:20" hidden="1" x14ac:dyDescent="0.35">
      <c r="A298" s="6">
        <v>45890</v>
      </c>
      <c r="B298" s="6">
        <v>45889</v>
      </c>
      <c r="C298" s="6" t="s">
        <v>7</v>
      </c>
      <c r="D298" s="6" t="s">
        <v>15</v>
      </c>
      <c r="E298" s="6" t="s">
        <v>112</v>
      </c>
      <c r="F298" s="7" t="s">
        <v>3</v>
      </c>
      <c r="G298" s="7" t="s">
        <v>369</v>
      </c>
      <c r="H298" s="7" t="s">
        <v>370</v>
      </c>
      <c r="I298" s="10">
        <f t="shared" si="7"/>
        <v>2</v>
      </c>
      <c r="J298" s="7">
        <v>66847</v>
      </c>
      <c r="K298" s="7">
        <v>11806</v>
      </c>
      <c r="L298" s="7" t="s">
        <v>439</v>
      </c>
      <c r="M298" s="6">
        <v>45891</v>
      </c>
      <c r="N298" s="8">
        <v>144.96</v>
      </c>
      <c r="O298" s="7" t="s">
        <v>122</v>
      </c>
      <c r="P298" s="7">
        <v>30</v>
      </c>
      <c r="Q298" s="7" t="s">
        <v>115</v>
      </c>
      <c r="R298" s="7">
        <f>DATEDIF(Tabela1[[#This Row],[Atendimento]],Tabela1[[#This Row],[Previsao de Entrega]],"D")</f>
        <v>1</v>
      </c>
      <c r="S298" s="8">
        <v>0</v>
      </c>
      <c r="T298" s="8">
        <v>0</v>
      </c>
    </row>
    <row r="299" spans="1:20" hidden="1" x14ac:dyDescent="0.35">
      <c r="A299" s="6">
        <v>45890</v>
      </c>
      <c r="B299" s="6">
        <v>45883</v>
      </c>
      <c r="C299" s="6" t="s">
        <v>7</v>
      </c>
      <c r="D299" s="6" t="s">
        <v>15</v>
      </c>
      <c r="E299" s="6" t="s">
        <v>112</v>
      </c>
      <c r="F299" s="7">
        <v>68510</v>
      </c>
      <c r="G299" s="7" t="s">
        <v>369</v>
      </c>
      <c r="H299" s="7" t="s">
        <v>370</v>
      </c>
      <c r="I299" s="10">
        <f t="shared" si="7"/>
        <v>6</v>
      </c>
      <c r="J299" s="7">
        <v>66853</v>
      </c>
      <c r="K299" s="7">
        <v>11807</v>
      </c>
      <c r="L299" s="7" t="s">
        <v>440</v>
      </c>
      <c r="M299" s="6">
        <v>45891</v>
      </c>
      <c r="N299" s="8">
        <v>74.7</v>
      </c>
      <c r="O299" s="7" t="s">
        <v>122</v>
      </c>
      <c r="P299" s="7">
        <v>30</v>
      </c>
      <c r="Q299" s="7" t="s">
        <v>115</v>
      </c>
      <c r="R299" s="7">
        <f>DATEDIF(Tabela1[[#This Row],[Atendimento]],Tabela1[[#This Row],[Previsao de Entrega]],"D")</f>
        <v>1</v>
      </c>
      <c r="S299" s="8">
        <v>0</v>
      </c>
      <c r="T299" s="8">
        <v>0</v>
      </c>
    </row>
    <row r="300" spans="1:20" hidden="1" x14ac:dyDescent="0.35">
      <c r="A300" s="6">
        <v>45890</v>
      </c>
      <c r="B300" s="6">
        <v>45883</v>
      </c>
      <c r="C300" s="6" t="s">
        <v>7</v>
      </c>
      <c r="D300" s="6" t="s">
        <v>15</v>
      </c>
      <c r="E300" s="6" t="s">
        <v>112</v>
      </c>
      <c r="F300" s="7">
        <v>68510</v>
      </c>
      <c r="G300" s="7" t="s">
        <v>369</v>
      </c>
      <c r="H300" s="7" t="s">
        <v>370</v>
      </c>
      <c r="I300" s="10">
        <f t="shared" si="7"/>
        <v>6</v>
      </c>
      <c r="J300" s="7">
        <v>66854</v>
      </c>
      <c r="K300" s="7">
        <v>11808</v>
      </c>
      <c r="L300" s="7" t="s">
        <v>441</v>
      </c>
      <c r="M300" s="6">
        <v>45891</v>
      </c>
      <c r="N300" s="8">
        <v>263.94</v>
      </c>
      <c r="O300" s="7" t="s">
        <v>122</v>
      </c>
      <c r="P300" s="7">
        <v>30</v>
      </c>
      <c r="Q300" s="7" t="s">
        <v>115</v>
      </c>
      <c r="R300" s="7">
        <f>DATEDIF(Tabela1[[#This Row],[Atendimento]],Tabela1[[#This Row],[Previsao de Entrega]],"D")</f>
        <v>1</v>
      </c>
      <c r="S300" s="8">
        <v>0</v>
      </c>
      <c r="T300" s="8">
        <v>0</v>
      </c>
    </row>
    <row r="301" spans="1:20" hidden="1" x14ac:dyDescent="0.35">
      <c r="A301" s="6">
        <v>45890</v>
      </c>
      <c r="B301" s="6">
        <v>45883</v>
      </c>
      <c r="C301" s="6" t="s">
        <v>7</v>
      </c>
      <c r="D301" s="6" t="s">
        <v>15</v>
      </c>
      <c r="E301" s="6" t="s">
        <v>112</v>
      </c>
      <c r="F301" s="7">
        <v>68510</v>
      </c>
      <c r="G301" s="7" t="s">
        <v>369</v>
      </c>
      <c r="H301" s="7" t="s">
        <v>370</v>
      </c>
      <c r="I301" s="10">
        <f t="shared" si="7"/>
        <v>6</v>
      </c>
      <c r="J301" s="7">
        <v>66856</v>
      </c>
      <c r="K301" s="7">
        <v>11809</v>
      </c>
      <c r="L301" s="7" t="s">
        <v>442</v>
      </c>
      <c r="M301" s="6">
        <v>45891</v>
      </c>
      <c r="N301" s="8">
        <v>77.91</v>
      </c>
      <c r="O301" s="7" t="s">
        <v>122</v>
      </c>
      <c r="P301" s="7">
        <v>30</v>
      </c>
      <c r="Q301" s="7" t="s">
        <v>115</v>
      </c>
      <c r="R301" s="7">
        <f>DATEDIF(Tabela1[[#This Row],[Atendimento]],Tabela1[[#This Row],[Previsao de Entrega]],"D")</f>
        <v>1</v>
      </c>
      <c r="S301" s="8">
        <v>0</v>
      </c>
      <c r="T301" s="8">
        <v>0</v>
      </c>
    </row>
    <row r="302" spans="1:20" hidden="1" x14ac:dyDescent="0.35">
      <c r="A302" s="6">
        <v>45888</v>
      </c>
      <c r="B302" s="6">
        <v>45887</v>
      </c>
      <c r="C302" s="6" t="s">
        <v>7</v>
      </c>
      <c r="D302" s="6" t="s">
        <v>15</v>
      </c>
      <c r="E302" s="6" t="s">
        <v>112</v>
      </c>
      <c r="F302" s="7">
        <v>68514</v>
      </c>
      <c r="G302" s="7" t="s">
        <v>33</v>
      </c>
      <c r="H302" s="7" t="s">
        <v>34</v>
      </c>
      <c r="I302" s="10">
        <f t="shared" si="7"/>
        <v>2</v>
      </c>
      <c r="J302" s="7">
        <v>66767</v>
      </c>
      <c r="K302" s="7">
        <v>10466</v>
      </c>
      <c r="L302" s="7" t="s">
        <v>203</v>
      </c>
      <c r="M302" s="6">
        <v>45905</v>
      </c>
      <c r="N302" s="8">
        <v>1588.13</v>
      </c>
      <c r="O302" s="7" t="s">
        <v>121</v>
      </c>
      <c r="P302" s="7">
        <v>28</v>
      </c>
      <c r="Q302" s="7" t="s">
        <v>115</v>
      </c>
      <c r="R302" s="7">
        <f>DATEDIF(Tabela1[[#This Row],[Atendimento]],Tabela1[[#This Row],[Previsao de Entrega]],"D")</f>
        <v>17</v>
      </c>
      <c r="S302" s="8">
        <v>0</v>
      </c>
      <c r="T302" s="8">
        <v>0</v>
      </c>
    </row>
    <row r="303" spans="1:20" hidden="1" x14ac:dyDescent="0.35">
      <c r="A303" s="6">
        <v>45874</v>
      </c>
      <c r="B303" s="6">
        <v>45853</v>
      </c>
      <c r="C303" s="6" t="s">
        <v>7</v>
      </c>
      <c r="D303" s="6" t="s">
        <v>15</v>
      </c>
      <c r="E303" s="6" t="s">
        <v>123</v>
      </c>
      <c r="F303" s="7">
        <v>68465</v>
      </c>
      <c r="G303" s="7" t="s">
        <v>124</v>
      </c>
      <c r="H303" s="7" t="s">
        <v>125</v>
      </c>
      <c r="I303" s="10">
        <f t="shared" si="7"/>
        <v>16</v>
      </c>
      <c r="J303" s="7">
        <v>66555</v>
      </c>
      <c r="K303" s="7">
        <v>11791</v>
      </c>
      <c r="L303" s="7" t="s">
        <v>400</v>
      </c>
      <c r="M303" s="6">
        <v>45906</v>
      </c>
      <c r="N303" s="8">
        <v>1075.55</v>
      </c>
      <c r="O303" s="7" t="s">
        <v>121</v>
      </c>
      <c r="P303" s="7">
        <v>20</v>
      </c>
      <c r="Q303" s="7" t="s">
        <v>115</v>
      </c>
      <c r="R303" s="7">
        <f>DATEDIF(Tabela1[[#This Row],[Atendimento]],Tabela1[[#This Row],[Previsao de Entrega]],"D")</f>
        <v>32</v>
      </c>
      <c r="S303" s="8">
        <v>1215.25</v>
      </c>
      <c r="T303" s="8">
        <v>0</v>
      </c>
    </row>
    <row r="304" spans="1:20" x14ac:dyDescent="0.35">
      <c r="A304" s="51">
        <v>45887</v>
      </c>
      <c r="B304" s="51">
        <v>45887</v>
      </c>
      <c r="C304" s="51" t="s">
        <v>7</v>
      </c>
      <c r="D304" s="51" t="s">
        <v>5</v>
      </c>
      <c r="E304" s="51" t="s">
        <v>112</v>
      </c>
      <c r="F304" s="52" t="s">
        <v>3</v>
      </c>
      <c r="G304" s="52" t="s">
        <v>278</v>
      </c>
      <c r="H304" s="52" t="s">
        <v>125</v>
      </c>
      <c r="I304" s="50">
        <f t="shared" si="7"/>
        <v>1</v>
      </c>
      <c r="J304" s="52">
        <v>66740</v>
      </c>
      <c r="K304" s="52">
        <v>11799</v>
      </c>
      <c r="L304" s="52" t="s">
        <v>415</v>
      </c>
      <c r="M304" s="51">
        <v>45905</v>
      </c>
      <c r="N304" s="53">
        <v>7290</v>
      </c>
      <c r="O304" s="52" t="s">
        <v>121</v>
      </c>
      <c r="P304" s="52">
        <v>10</v>
      </c>
      <c r="Q304" s="52" t="s">
        <v>24</v>
      </c>
      <c r="R304" s="52">
        <f>DATEDIF(Tabela1[[#This Row],[Atendimento]],Tabela1[[#This Row],[Previsao de Entrega]],"D")</f>
        <v>18</v>
      </c>
      <c r="S304" s="53">
        <v>0</v>
      </c>
      <c r="T304" s="53">
        <v>0</v>
      </c>
    </row>
    <row r="305" spans="1:20" hidden="1" x14ac:dyDescent="0.35">
      <c r="A305" s="6">
        <v>45891</v>
      </c>
      <c r="B305" s="6">
        <v>45891</v>
      </c>
      <c r="C305" s="6" t="s">
        <v>7</v>
      </c>
      <c r="D305" s="6" t="s">
        <v>5</v>
      </c>
      <c r="E305" s="6" t="s">
        <v>141</v>
      </c>
      <c r="F305" s="7" t="s">
        <v>3</v>
      </c>
      <c r="G305" s="7" t="s">
        <v>3</v>
      </c>
      <c r="H305" s="7" t="s">
        <v>32</v>
      </c>
      <c r="I305" s="10">
        <f t="shared" si="7"/>
        <v>1</v>
      </c>
      <c r="J305" s="7">
        <v>66865</v>
      </c>
      <c r="K305" s="7">
        <v>10581</v>
      </c>
      <c r="L305" s="7" t="s">
        <v>4</v>
      </c>
      <c r="M305" s="6">
        <v>45891</v>
      </c>
      <c r="N305" s="8">
        <v>23002.38</v>
      </c>
      <c r="O305" s="7" t="s">
        <v>121</v>
      </c>
      <c r="P305" s="7">
        <v>14</v>
      </c>
      <c r="Q305" s="7" t="s">
        <v>115</v>
      </c>
      <c r="R305" s="7">
        <f>DATEDIF(Tabela1[[#This Row],[Atendimento]],Tabela1[[#This Row],[Previsao de Entrega]],"D")</f>
        <v>0</v>
      </c>
      <c r="S305" s="8">
        <v>0</v>
      </c>
      <c r="T305" s="8">
        <v>0</v>
      </c>
    </row>
    <row r="306" spans="1:20" x14ac:dyDescent="0.35">
      <c r="A306" s="11">
        <v>45877</v>
      </c>
      <c r="B306" s="11">
        <v>45873</v>
      </c>
      <c r="C306" s="11" t="s">
        <v>7</v>
      </c>
      <c r="D306" s="11" t="s">
        <v>5</v>
      </c>
      <c r="E306" s="11" t="s">
        <v>112</v>
      </c>
      <c r="F306" s="12">
        <v>68493</v>
      </c>
      <c r="G306" s="12" t="s">
        <v>320</v>
      </c>
      <c r="H306" s="12" t="s">
        <v>90</v>
      </c>
      <c r="I306" s="13">
        <f t="shared" si="7"/>
        <v>5</v>
      </c>
      <c r="J306" s="12">
        <v>66607</v>
      </c>
      <c r="K306" s="12">
        <v>1586</v>
      </c>
      <c r="L306" s="12" t="s">
        <v>404</v>
      </c>
      <c r="M306" s="11">
        <v>45907</v>
      </c>
      <c r="N306" s="14">
        <v>680</v>
      </c>
      <c r="O306" s="12" t="s">
        <v>121</v>
      </c>
      <c r="P306" s="12">
        <v>30</v>
      </c>
      <c r="Q306" s="12" t="s">
        <v>24</v>
      </c>
      <c r="R306" s="12">
        <f>DATEDIF(Tabela1[[#This Row],[Atendimento]],Tabela1[[#This Row],[Previsao de Entrega]],"D")</f>
        <v>30</v>
      </c>
      <c r="S306" s="14">
        <v>0</v>
      </c>
      <c r="T306" s="14">
        <v>0</v>
      </c>
    </row>
    <row r="307" spans="1:20" x14ac:dyDescent="0.35">
      <c r="A307" s="11">
        <v>45867</v>
      </c>
      <c r="B307" s="11">
        <v>45866</v>
      </c>
      <c r="C307" s="11" t="s">
        <v>7</v>
      </c>
      <c r="D307" s="11" t="s">
        <v>15</v>
      </c>
      <c r="E307" s="11" t="s">
        <v>123</v>
      </c>
      <c r="F307" s="12">
        <v>68483</v>
      </c>
      <c r="G307" s="12" t="s">
        <v>124</v>
      </c>
      <c r="H307" s="12" t="s">
        <v>125</v>
      </c>
      <c r="I307" s="13">
        <f t="shared" si="7"/>
        <v>2</v>
      </c>
      <c r="J307" s="12">
        <v>66467</v>
      </c>
      <c r="K307" s="12">
        <v>11164</v>
      </c>
      <c r="L307" s="12" t="s">
        <v>297</v>
      </c>
      <c r="M307" s="11">
        <v>45908</v>
      </c>
      <c r="N307" s="14">
        <v>2623.03</v>
      </c>
      <c r="O307" s="12" t="s">
        <v>121</v>
      </c>
      <c r="P307" s="12">
        <v>28</v>
      </c>
      <c r="Q307" s="12" t="s">
        <v>24</v>
      </c>
      <c r="R307" s="12">
        <f>DATEDIF(Tabela1[[#This Row],[Atendimento]],Tabela1[[#This Row],[Previsao de Entrega]],"D")</f>
        <v>41</v>
      </c>
      <c r="S307" s="14">
        <v>52</v>
      </c>
      <c r="T307" s="14">
        <v>0</v>
      </c>
    </row>
    <row r="308" spans="1:20" x14ac:dyDescent="0.35">
      <c r="A308" s="11">
        <v>45901</v>
      </c>
      <c r="B308" s="11">
        <v>45897</v>
      </c>
      <c r="C308" s="11" t="s">
        <v>7</v>
      </c>
      <c r="D308" s="11" t="s">
        <v>15</v>
      </c>
      <c r="E308" s="11" t="s">
        <v>112</v>
      </c>
      <c r="F308" s="12">
        <v>68523</v>
      </c>
      <c r="G308" s="12" t="s">
        <v>295</v>
      </c>
      <c r="H308" s="12" t="s">
        <v>95</v>
      </c>
      <c r="I308" s="13">
        <f t="shared" si="7"/>
        <v>3</v>
      </c>
      <c r="J308" s="12">
        <v>66944</v>
      </c>
      <c r="K308" s="12">
        <v>74</v>
      </c>
      <c r="L308" s="12" t="s">
        <v>96</v>
      </c>
      <c r="M308" s="11">
        <v>45908</v>
      </c>
      <c r="N308" s="14">
        <v>149.85</v>
      </c>
      <c r="O308" s="12" t="s">
        <v>121</v>
      </c>
      <c r="P308" s="12">
        <v>28</v>
      </c>
      <c r="Q308" s="12" t="s">
        <v>24</v>
      </c>
      <c r="R308" s="12">
        <f>DATEDIF(Tabela1[[#This Row],[Atendimento]],Tabela1[[#This Row],[Previsao de Entrega]],"D")</f>
        <v>7</v>
      </c>
      <c r="S308" s="14">
        <v>0</v>
      </c>
      <c r="T308" s="14">
        <v>0</v>
      </c>
    </row>
    <row r="309" spans="1:20" hidden="1" x14ac:dyDescent="0.35">
      <c r="A309" s="6">
        <v>45891</v>
      </c>
      <c r="B309" s="6">
        <v>45891</v>
      </c>
      <c r="C309" s="6" t="s">
        <v>7</v>
      </c>
      <c r="D309" s="6" t="s">
        <v>5</v>
      </c>
      <c r="E309" s="6" t="s">
        <v>141</v>
      </c>
      <c r="F309" s="7" t="s">
        <v>3</v>
      </c>
      <c r="G309" s="7" t="s">
        <v>3</v>
      </c>
      <c r="H309" s="7" t="s">
        <v>97</v>
      </c>
      <c r="I309" s="10">
        <f t="shared" si="7"/>
        <v>1</v>
      </c>
      <c r="J309" s="7">
        <v>55644</v>
      </c>
      <c r="K309" s="7">
        <v>591</v>
      </c>
      <c r="L309" s="7" t="s">
        <v>76</v>
      </c>
      <c r="M309" s="6">
        <v>45894</v>
      </c>
      <c r="N309" s="8">
        <v>975</v>
      </c>
      <c r="O309" s="7" t="s">
        <v>121</v>
      </c>
      <c r="P309" s="7">
        <v>20</v>
      </c>
      <c r="Q309" s="7" t="s">
        <v>115</v>
      </c>
      <c r="R309" s="7">
        <f>DATEDIF(Tabela1[[#This Row],[Atendimento]],Tabela1[[#This Row],[Previsao de Entrega]],"D")</f>
        <v>3</v>
      </c>
      <c r="S309" s="8">
        <v>0</v>
      </c>
      <c r="T309" s="8">
        <v>0</v>
      </c>
    </row>
    <row r="310" spans="1:20" hidden="1" x14ac:dyDescent="0.35">
      <c r="A310" s="6">
        <v>45891</v>
      </c>
      <c r="B310" s="6">
        <v>45891</v>
      </c>
      <c r="C310" s="6" t="s">
        <v>7</v>
      </c>
      <c r="D310" s="6" t="s">
        <v>5</v>
      </c>
      <c r="E310" s="6" t="s">
        <v>112</v>
      </c>
      <c r="F310" s="7" t="s">
        <v>3</v>
      </c>
      <c r="G310" s="7" t="s">
        <v>3</v>
      </c>
      <c r="H310" s="7" t="s">
        <v>32</v>
      </c>
      <c r="I310" s="10">
        <f t="shared" si="7"/>
        <v>1</v>
      </c>
      <c r="J310" s="7">
        <v>66870</v>
      </c>
      <c r="K310" s="7">
        <v>10567</v>
      </c>
      <c r="L310" s="7" t="s">
        <v>380</v>
      </c>
      <c r="M310" s="6">
        <v>45894</v>
      </c>
      <c r="N310" s="8">
        <v>674.76</v>
      </c>
      <c r="O310" s="7" t="s">
        <v>121</v>
      </c>
      <c r="P310" s="7">
        <v>28</v>
      </c>
      <c r="Q310" s="7" t="s">
        <v>115</v>
      </c>
      <c r="R310" s="7">
        <f>DATEDIF(Tabela1[[#This Row],[Atendimento]],Tabela1[[#This Row],[Previsao de Entrega]],"D")</f>
        <v>3</v>
      </c>
      <c r="S310" s="8">
        <v>0</v>
      </c>
      <c r="T310" s="8">
        <v>0</v>
      </c>
    </row>
    <row r="311" spans="1:20" x14ac:dyDescent="0.35">
      <c r="A311" s="11">
        <v>45891</v>
      </c>
      <c r="B311" s="11">
        <v>45890</v>
      </c>
      <c r="C311" s="11" t="s">
        <v>7</v>
      </c>
      <c r="D311" s="11" t="s">
        <v>5</v>
      </c>
      <c r="E311" s="11" t="s">
        <v>112</v>
      </c>
      <c r="F311" s="12">
        <v>68520</v>
      </c>
      <c r="G311" s="12" t="s">
        <v>369</v>
      </c>
      <c r="H311" s="12" t="s">
        <v>370</v>
      </c>
      <c r="I311" s="13">
        <f t="shared" si="7"/>
        <v>2</v>
      </c>
      <c r="J311" s="12">
        <v>66868</v>
      </c>
      <c r="K311" s="12">
        <v>11813</v>
      </c>
      <c r="L311" s="12" t="s">
        <v>447</v>
      </c>
      <c r="M311" s="11">
        <v>45912</v>
      </c>
      <c r="N311" s="14">
        <v>6275</v>
      </c>
      <c r="O311" s="12" t="s">
        <v>121</v>
      </c>
      <c r="P311" s="12">
        <v>15</v>
      </c>
      <c r="Q311" s="12" t="s">
        <v>24</v>
      </c>
      <c r="R311" s="12">
        <f>DATEDIF(Tabela1[[#This Row],[Atendimento]],Tabela1[[#This Row],[Previsao de Entrega]],"D")</f>
        <v>21</v>
      </c>
      <c r="S311" s="14">
        <v>225</v>
      </c>
      <c r="T311" s="14">
        <v>0</v>
      </c>
    </row>
    <row r="312" spans="1:20" hidden="1" x14ac:dyDescent="0.35">
      <c r="A312" s="6">
        <v>45895</v>
      </c>
      <c r="B312" s="6">
        <v>45894</v>
      </c>
      <c r="C312" s="6" t="s">
        <v>7</v>
      </c>
      <c r="D312" s="6" t="s">
        <v>15</v>
      </c>
      <c r="E312" s="6" t="s">
        <v>112</v>
      </c>
      <c r="F312" s="7" t="s">
        <v>3</v>
      </c>
      <c r="G312" s="7" t="s">
        <v>124</v>
      </c>
      <c r="H312" s="7" t="s">
        <v>125</v>
      </c>
      <c r="I312" s="10">
        <f t="shared" si="7"/>
        <v>2</v>
      </c>
      <c r="J312" s="7">
        <v>66896</v>
      </c>
      <c r="K312" s="7">
        <v>3011</v>
      </c>
      <c r="L312" s="7" t="s">
        <v>88</v>
      </c>
      <c r="M312" s="6">
        <v>45896</v>
      </c>
      <c r="N312" s="8">
        <v>234</v>
      </c>
      <c r="O312" s="7" t="s">
        <v>121</v>
      </c>
      <c r="P312" s="7">
        <v>28</v>
      </c>
      <c r="Q312" s="7" t="s">
        <v>115</v>
      </c>
      <c r="R312" s="7">
        <f>DATEDIF(Tabela1[[#This Row],[Atendimento]],Tabela1[[#This Row],[Previsao de Entrega]],"D")</f>
        <v>1</v>
      </c>
      <c r="S312" s="8">
        <v>0</v>
      </c>
      <c r="T312" s="8">
        <v>0</v>
      </c>
    </row>
    <row r="313" spans="1:20" x14ac:dyDescent="0.35">
      <c r="A313" s="51">
        <v>45889</v>
      </c>
      <c r="B313" s="51">
        <v>45889</v>
      </c>
      <c r="C313" s="51" t="s">
        <v>7</v>
      </c>
      <c r="D313" s="51" t="s">
        <v>5</v>
      </c>
      <c r="E313" s="51" t="s">
        <v>391</v>
      </c>
      <c r="F313" s="52">
        <v>68518</v>
      </c>
      <c r="G313" s="52" t="s">
        <v>226</v>
      </c>
      <c r="H313" s="52" t="s">
        <v>97</v>
      </c>
      <c r="I313" s="50">
        <f t="shared" si="7"/>
        <v>1</v>
      </c>
      <c r="J313" s="52">
        <v>66812</v>
      </c>
      <c r="K313" s="52">
        <v>10677</v>
      </c>
      <c r="L313" s="52" t="s">
        <v>359</v>
      </c>
      <c r="M313" s="51">
        <v>45920</v>
      </c>
      <c r="N313" s="53">
        <v>3600</v>
      </c>
      <c r="O313" s="52" t="s">
        <v>120</v>
      </c>
      <c r="P313" s="52">
        <v>30</v>
      </c>
      <c r="Q313" s="52" t="s">
        <v>448</v>
      </c>
      <c r="R313" s="52">
        <f>DATEDIF(Tabela1[[#This Row],[Atendimento]],Tabela1[[#This Row],[Previsao de Entrega]],"D")</f>
        <v>31</v>
      </c>
      <c r="S313" s="53">
        <v>0</v>
      </c>
      <c r="T313" s="53">
        <v>0</v>
      </c>
    </row>
    <row r="314" spans="1:20" x14ac:dyDescent="0.35">
      <c r="A314" s="11">
        <v>45891</v>
      </c>
      <c r="B314" s="11">
        <v>45890</v>
      </c>
      <c r="C314" s="11" t="s">
        <v>7</v>
      </c>
      <c r="D314" s="11" t="s">
        <v>15</v>
      </c>
      <c r="E314" s="11" t="s">
        <v>123</v>
      </c>
      <c r="F314" s="12">
        <v>68517</v>
      </c>
      <c r="G314" s="12" t="s">
        <v>124</v>
      </c>
      <c r="H314" s="12" t="s">
        <v>125</v>
      </c>
      <c r="I314" s="13">
        <f t="shared" si="7"/>
        <v>2</v>
      </c>
      <c r="J314" s="12">
        <v>66866</v>
      </c>
      <c r="K314" s="12">
        <v>1277</v>
      </c>
      <c r="L314" s="12" t="s">
        <v>395</v>
      </c>
      <c r="M314" s="11">
        <v>45922</v>
      </c>
      <c r="N314" s="14">
        <v>894.6</v>
      </c>
      <c r="O314" s="12" t="s">
        <v>121</v>
      </c>
      <c r="P314" s="12">
        <v>35</v>
      </c>
      <c r="Q314" s="12" t="s">
        <v>24</v>
      </c>
      <c r="R314" s="12">
        <f>DATEDIF(Tabela1[[#This Row],[Atendimento]],Tabela1[[#This Row],[Previsao de Entrega]],"D")</f>
        <v>31</v>
      </c>
      <c r="S314" s="14">
        <v>0</v>
      </c>
      <c r="T314" s="14">
        <v>0</v>
      </c>
    </row>
    <row r="315" spans="1:20" x14ac:dyDescent="0.35">
      <c r="A315" s="11">
        <v>45891</v>
      </c>
      <c r="B315" s="11">
        <v>45882</v>
      </c>
      <c r="C315" s="11" t="s">
        <v>7</v>
      </c>
      <c r="D315" s="11" t="s">
        <v>5</v>
      </c>
      <c r="E315" s="11" t="s">
        <v>112</v>
      </c>
      <c r="F315" s="12">
        <v>68505</v>
      </c>
      <c r="G315" s="12" t="s">
        <v>369</v>
      </c>
      <c r="H315" s="12" t="s">
        <v>370</v>
      </c>
      <c r="I315" s="13">
        <f t="shared" si="7"/>
        <v>8</v>
      </c>
      <c r="J315" s="12">
        <v>66867</v>
      </c>
      <c r="K315" s="12">
        <v>3061</v>
      </c>
      <c r="L315" s="12" t="s">
        <v>191</v>
      </c>
      <c r="M315" s="11">
        <v>45922</v>
      </c>
      <c r="N315" s="14">
        <v>6358.8</v>
      </c>
      <c r="O315" s="12" t="s">
        <v>120</v>
      </c>
      <c r="P315" s="12">
        <v>15</v>
      </c>
      <c r="Q315" s="12" t="s">
        <v>24</v>
      </c>
      <c r="R315" s="12">
        <f>DATEDIF(Tabela1[[#This Row],[Atendimento]],Tabela1[[#This Row],[Previsao de Entrega]],"D")</f>
        <v>31</v>
      </c>
      <c r="S315" s="14">
        <v>0</v>
      </c>
      <c r="T315" s="14">
        <v>0</v>
      </c>
    </row>
    <row r="316" spans="1:20" hidden="1" x14ac:dyDescent="0.35">
      <c r="A316" s="6">
        <v>45897</v>
      </c>
      <c r="B316" s="6">
        <v>45897</v>
      </c>
      <c r="C316" s="6" t="s">
        <v>7</v>
      </c>
      <c r="D316" s="6" t="s">
        <v>5</v>
      </c>
      <c r="E316" s="6" t="s">
        <v>141</v>
      </c>
      <c r="F316" s="7" t="s">
        <v>3</v>
      </c>
      <c r="G316" s="7" t="s">
        <v>3</v>
      </c>
      <c r="H316" s="7" t="s">
        <v>97</v>
      </c>
      <c r="I316" s="10">
        <f t="shared" si="7"/>
        <v>1</v>
      </c>
      <c r="J316" s="7">
        <v>66929</v>
      </c>
      <c r="K316" s="7">
        <v>405</v>
      </c>
      <c r="L316" s="7" t="s">
        <v>201</v>
      </c>
      <c r="M316" s="6">
        <v>45902</v>
      </c>
      <c r="N316" s="8">
        <v>1517.15</v>
      </c>
      <c r="O316" s="7" t="s">
        <v>121</v>
      </c>
      <c r="P316" s="7">
        <v>28</v>
      </c>
      <c r="Q316" s="7" t="s">
        <v>115</v>
      </c>
      <c r="R316" s="7">
        <f>DATEDIF(Tabela1[[#This Row],[Atendimento]],Tabela1[[#This Row],[Previsao de Entrega]],"D")</f>
        <v>5</v>
      </c>
      <c r="S316" s="8">
        <v>0</v>
      </c>
      <c r="T316" s="8">
        <v>0</v>
      </c>
    </row>
    <row r="317" spans="1:20" x14ac:dyDescent="0.35">
      <c r="A317" s="11">
        <v>45896</v>
      </c>
      <c r="B317" s="11">
        <v>45866</v>
      </c>
      <c r="C317" s="11" t="s">
        <v>7</v>
      </c>
      <c r="D317" s="11" t="s">
        <v>15</v>
      </c>
      <c r="E317" s="11" t="s">
        <v>112</v>
      </c>
      <c r="F317" s="12">
        <v>68484</v>
      </c>
      <c r="G317" s="12" t="s">
        <v>124</v>
      </c>
      <c r="H317" s="12" t="s">
        <v>125</v>
      </c>
      <c r="I317" s="13">
        <f t="shared" si="7"/>
        <v>23</v>
      </c>
      <c r="J317" s="12">
        <v>66912</v>
      </c>
      <c r="K317" s="12">
        <v>10644</v>
      </c>
      <c r="L317" s="12" t="s">
        <v>293</v>
      </c>
      <c r="M317" s="11">
        <v>45927</v>
      </c>
      <c r="N317" s="14">
        <v>60757.599999999999</v>
      </c>
      <c r="O317" s="12" t="s">
        <v>121</v>
      </c>
      <c r="P317" s="12">
        <v>40</v>
      </c>
      <c r="Q317" s="12" t="s">
        <v>24</v>
      </c>
      <c r="R317" s="12">
        <f>DATEDIF(Tabela1[[#This Row],[Atendimento]],Tabela1[[#This Row],[Previsao de Entrega]],"D")</f>
        <v>31</v>
      </c>
      <c r="S317" s="14">
        <v>38888</v>
      </c>
      <c r="T317" s="14">
        <v>0</v>
      </c>
    </row>
    <row r="318" spans="1:20" x14ac:dyDescent="0.35">
      <c r="A318" s="11">
        <v>45901</v>
      </c>
      <c r="B318" s="11">
        <v>45895</v>
      </c>
      <c r="C318" s="11" t="s">
        <v>7</v>
      </c>
      <c r="D318" s="11" t="s">
        <v>5</v>
      </c>
      <c r="E318" s="11" t="s">
        <v>123</v>
      </c>
      <c r="F318" s="12">
        <v>68521</v>
      </c>
      <c r="G318" s="12" t="s">
        <v>320</v>
      </c>
      <c r="H318" s="12" t="s">
        <v>90</v>
      </c>
      <c r="I318" s="13">
        <f t="shared" si="7"/>
        <v>5</v>
      </c>
      <c r="J318" s="12">
        <v>66945</v>
      </c>
      <c r="K318" s="12">
        <v>11590</v>
      </c>
      <c r="L318" s="12" t="s">
        <v>321</v>
      </c>
      <c r="M318" s="11">
        <v>45930</v>
      </c>
      <c r="N318" s="14">
        <v>8500</v>
      </c>
      <c r="O318" s="12" t="s">
        <v>121</v>
      </c>
      <c r="P318" s="12">
        <v>28</v>
      </c>
      <c r="Q318" s="12" t="s">
        <v>24</v>
      </c>
      <c r="R318" s="12">
        <f>DATEDIF(Tabela1[[#This Row],[Atendimento]],Tabela1[[#This Row],[Previsao de Entrega]],"D")</f>
        <v>29</v>
      </c>
      <c r="S318" s="14">
        <v>636.26</v>
      </c>
      <c r="T318" s="14">
        <v>0</v>
      </c>
    </row>
    <row r="319" spans="1:20" x14ac:dyDescent="0.35">
      <c r="A319" s="11">
        <v>45870</v>
      </c>
      <c r="B319" s="11">
        <v>45870</v>
      </c>
      <c r="C319" s="11" t="s">
        <v>127</v>
      </c>
      <c r="D319" s="11" t="s">
        <v>15</v>
      </c>
      <c r="E319" s="11" t="s">
        <v>123</v>
      </c>
      <c r="F319" s="12" t="s">
        <v>3</v>
      </c>
      <c r="G319" s="12" t="s">
        <v>124</v>
      </c>
      <c r="H319" s="12" t="s">
        <v>450</v>
      </c>
      <c r="I319" s="13">
        <f t="shared" si="7"/>
        <v>1</v>
      </c>
      <c r="J319" s="12">
        <v>66430</v>
      </c>
      <c r="K319" s="12">
        <v>333</v>
      </c>
      <c r="L319" s="12" t="s">
        <v>397</v>
      </c>
      <c r="M319" s="11">
        <v>46113</v>
      </c>
      <c r="N319" s="14">
        <v>281569.34000000003</v>
      </c>
      <c r="O319" s="12" t="s">
        <v>121</v>
      </c>
      <c r="P319" s="12">
        <v>120</v>
      </c>
      <c r="Q319" s="12" t="s">
        <v>24</v>
      </c>
      <c r="R319" s="12">
        <f>DATEDIF(Tabela1[[#This Row],[Atendimento]],Tabela1[[#This Row],[Previsao de Entrega]],"D")</f>
        <v>243</v>
      </c>
      <c r="S319" s="14">
        <v>0</v>
      </c>
      <c r="T319" s="14">
        <v>0</v>
      </c>
    </row>
    <row r="320" spans="1:20" hidden="1" x14ac:dyDescent="0.35">
      <c r="A320" s="6">
        <v>45902</v>
      </c>
      <c r="B320" s="6">
        <v>45902</v>
      </c>
      <c r="C320" s="6" t="s">
        <v>7</v>
      </c>
      <c r="D320" s="6" t="s">
        <v>15</v>
      </c>
      <c r="E320" s="6" t="s">
        <v>112</v>
      </c>
      <c r="F320" s="7" t="s">
        <v>3</v>
      </c>
      <c r="G320" s="7" t="s">
        <v>382</v>
      </c>
      <c r="H320" s="7" t="s">
        <v>137</v>
      </c>
      <c r="I320" s="10">
        <f t="shared" si="7"/>
        <v>1</v>
      </c>
      <c r="J320" s="7">
        <v>66989</v>
      </c>
      <c r="K320" s="7" t="s">
        <v>138</v>
      </c>
      <c r="L320" s="7" t="s">
        <v>23</v>
      </c>
      <c r="M320" s="6">
        <v>45908</v>
      </c>
      <c r="N320" s="8">
        <v>817.26</v>
      </c>
      <c r="O320" s="7" t="s">
        <v>121</v>
      </c>
      <c r="P320" s="7">
        <v>45</v>
      </c>
      <c r="Q320" s="7" t="s">
        <v>115</v>
      </c>
      <c r="R320" s="7">
        <f>DATEDIF(Tabela1[[#This Row],[Atendimento]],Tabela1[[#This Row],[Previsao de Entrega]],"D")</f>
        <v>6</v>
      </c>
      <c r="S320" s="8">
        <v>0</v>
      </c>
      <c r="T320" s="8">
        <v>0</v>
      </c>
    </row>
    <row r="321" spans="1:20" hidden="1" x14ac:dyDescent="0.35">
      <c r="A321" s="6">
        <v>45902</v>
      </c>
      <c r="B321" s="6">
        <v>45902</v>
      </c>
      <c r="C321" s="6" t="s">
        <v>7</v>
      </c>
      <c r="D321" s="6" t="s">
        <v>5</v>
      </c>
      <c r="E321" s="6" t="s">
        <v>141</v>
      </c>
      <c r="F321" s="7" t="s">
        <v>3</v>
      </c>
      <c r="G321" s="7" t="s">
        <v>128</v>
      </c>
      <c r="H321" s="7" t="s">
        <v>129</v>
      </c>
      <c r="I321" s="10">
        <f t="shared" si="7"/>
        <v>1</v>
      </c>
      <c r="J321" s="7">
        <v>66990</v>
      </c>
      <c r="K321" s="7">
        <v>11743</v>
      </c>
      <c r="L321" s="7" t="s">
        <v>283</v>
      </c>
      <c r="M321" s="6">
        <v>45903</v>
      </c>
      <c r="N321" s="8">
        <v>644.14</v>
      </c>
      <c r="O321" s="7" t="s">
        <v>121</v>
      </c>
      <c r="P321" s="7">
        <v>14</v>
      </c>
      <c r="Q321" s="7" t="s">
        <v>115</v>
      </c>
      <c r="R321" s="7">
        <f>DATEDIF(Tabela1[[#This Row],[Atendimento]],Tabela1[[#This Row],[Previsao de Entrega]],"D")</f>
        <v>1</v>
      </c>
      <c r="S321" s="8">
        <v>0</v>
      </c>
      <c r="T321" s="8">
        <v>0</v>
      </c>
    </row>
    <row r="322" spans="1:20" hidden="1" x14ac:dyDescent="0.35">
      <c r="A322" s="6">
        <v>45902</v>
      </c>
      <c r="B322" s="6">
        <v>45902</v>
      </c>
      <c r="C322" s="6" t="s">
        <v>7</v>
      </c>
      <c r="D322" s="6" t="s">
        <v>5</v>
      </c>
      <c r="E322" s="6" t="s">
        <v>141</v>
      </c>
      <c r="F322" s="7" t="s">
        <v>3</v>
      </c>
      <c r="G322" s="7" t="s">
        <v>128</v>
      </c>
      <c r="H322" s="7" t="s">
        <v>129</v>
      </c>
      <c r="I322" s="10">
        <f t="shared" si="7"/>
        <v>1</v>
      </c>
      <c r="J322" s="7">
        <v>66991</v>
      </c>
      <c r="K322" s="7">
        <v>11527</v>
      </c>
      <c r="L322" s="7" t="s">
        <v>453</v>
      </c>
      <c r="M322" s="6">
        <v>45903</v>
      </c>
      <c r="N322" s="8">
        <v>10441</v>
      </c>
      <c r="O322" s="7" t="s">
        <v>121</v>
      </c>
      <c r="P322" s="7">
        <v>14</v>
      </c>
      <c r="Q322" s="7" t="s">
        <v>115</v>
      </c>
      <c r="R322" s="7">
        <f>DATEDIF(Tabela1[[#This Row],[Atendimento]],Tabela1[[#This Row],[Previsao de Entrega]],"D")</f>
        <v>1</v>
      </c>
      <c r="S322" s="8">
        <v>0</v>
      </c>
      <c r="T322" s="8">
        <v>0</v>
      </c>
    </row>
    <row r="323" spans="1:20" hidden="1" x14ac:dyDescent="0.35">
      <c r="A323" s="6">
        <v>45902</v>
      </c>
      <c r="B323" s="6">
        <v>45902</v>
      </c>
      <c r="C323" s="6" t="s">
        <v>7</v>
      </c>
      <c r="D323" s="6" t="s">
        <v>5</v>
      </c>
      <c r="E323" s="6" t="s">
        <v>141</v>
      </c>
      <c r="F323" s="7" t="s">
        <v>3</v>
      </c>
      <c r="G323" s="7" t="s">
        <v>128</v>
      </c>
      <c r="H323" s="7" t="s">
        <v>129</v>
      </c>
      <c r="I323" s="10">
        <f t="shared" si="7"/>
        <v>1</v>
      </c>
      <c r="J323" s="7">
        <v>66992</v>
      </c>
      <c r="K323" s="7">
        <v>11527</v>
      </c>
      <c r="L323" s="7" t="s">
        <v>453</v>
      </c>
      <c r="M323" s="6">
        <v>45903</v>
      </c>
      <c r="N323" s="8">
        <v>10500</v>
      </c>
      <c r="O323" s="7" t="s">
        <v>121</v>
      </c>
      <c r="P323" s="7">
        <v>14</v>
      </c>
      <c r="Q323" s="7" t="s">
        <v>115</v>
      </c>
      <c r="R323" s="7">
        <f>DATEDIF(Tabela1[[#This Row],[Atendimento]],Tabela1[[#This Row],[Previsao de Entrega]],"D")</f>
        <v>1</v>
      </c>
      <c r="S323" s="8">
        <v>0</v>
      </c>
      <c r="T323" s="8">
        <v>0</v>
      </c>
    </row>
    <row r="324" spans="1:20" hidden="1" x14ac:dyDescent="0.35">
      <c r="A324" s="6">
        <v>45902</v>
      </c>
      <c r="B324" s="6">
        <v>45902</v>
      </c>
      <c r="C324" s="6" t="s">
        <v>7</v>
      </c>
      <c r="D324" s="6" t="s">
        <v>5</v>
      </c>
      <c r="E324" s="6" t="s">
        <v>141</v>
      </c>
      <c r="F324" s="7" t="s">
        <v>3</v>
      </c>
      <c r="G324" s="7" t="s">
        <v>3</v>
      </c>
      <c r="H324" s="7" t="s">
        <v>137</v>
      </c>
      <c r="I324" s="10">
        <f t="shared" si="7"/>
        <v>1</v>
      </c>
      <c r="J324" s="7">
        <v>66993</v>
      </c>
      <c r="K324" s="7">
        <v>495</v>
      </c>
      <c r="L324" s="7" t="s">
        <v>188</v>
      </c>
      <c r="M324" s="6">
        <v>45903</v>
      </c>
      <c r="N324" s="8">
        <v>1112</v>
      </c>
      <c r="O324" s="7" t="s">
        <v>120</v>
      </c>
      <c r="P324" s="7">
        <v>14</v>
      </c>
      <c r="Q324" s="7" t="s">
        <v>115</v>
      </c>
      <c r="R324" s="7">
        <f>DATEDIF(Tabela1[[#This Row],[Atendimento]],Tabela1[[#This Row],[Previsao de Entrega]],"D")</f>
        <v>1</v>
      </c>
      <c r="S324" s="8">
        <v>0</v>
      </c>
      <c r="T324" s="8">
        <v>0</v>
      </c>
    </row>
    <row r="325" spans="1:20" hidden="1" x14ac:dyDescent="0.35">
      <c r="A325" s="27">
        <v>45903</v>
      </c>
      <c r="B325" s="27">
        <v>45903</v>
      </c>
      <c r="C325" s="27" t="s">
        <v>7</v>
      </c>
      <c r="D325" s="27" t="s">
        <v>67</v>
      </c>
      <c r="E325" s="27" t="s">
        <v>112</v>
      </c>
      <c r="F325" s="28" t="s">
        <v>3</v>
      </c>
      <c r="G325" s="28" t="s">
        <v>3</v>
      </c>
      <c r="H325" s="28" t="s">
        <v>32</v>
      </c>
      <c r="I325" s="30">
        <f t="shared" ref="I325:I331" si="8">NETWORKDAYS(B325, A325)</f>
        <v>1</v>
      </c>
      <c r="J325" s="28">
        <v>66996</v>
      </c>
      <c r="K325" s="28">
        <v>381</v>
      </c>
      <c r="L325" s="28" t="s">
        <v>46</v>
      </c>
      <c r="M325" s="27">
        <v>45904</v>
      </c>
      <c r="N325" s="29">
        <v>6753.8</v>
      </c>
      <c r="O325" s="28" t="s">
        <v>121</v>
      </c>
      <c r="P325" s="28">
        <v>10</v>
      </c>
      <c r="Q325" s="28" t="s">
        <v>115</v>
      </c>
      <c r="R325" s="28">
        <f>DATEDIF(Tabela1[[#This Row],[Atendimento]],Tabela1[[#This Row],[Previsao de Entrega]],"D")</f>
        <v>1</v>
      </c>
      <c r="S325" s="29">
        <v>0</v>
      </c>
      <c r="T325" s="29">
        <v>0</v>
      </c>
    </row>
    <row r="326" spans="1:20" hidden="1" x14ac:dyDescent="0.35">
      <c r="A326" s="6">
        <v>45903</v>
      </c>
      <c r="B326" s="6">
        <v>45903</v>
      </c>
      <c r="C326" s="6" t="s">
        <v>7</v>
      </c>
      <c r="D326" s="6" t="s">
        <v>67</v>
      </c>
      <c r="E326" s="6" t="s">
        <v>112</v>
      </c>
      <c r="F326" s="7" t="s">
        <v>3</v>
      </c>
      <c r="G326" s="7" t="s">
        <v>33</v>
      </c>
      <c r="H326" s="7" t="s">
        <v>32</v>
      </c>
      <c r="I326" s="10">
        <f t="shared" si="8"/>
        <v>1</v>
      </c>
      <c r="J326" s="7">
        <v>67000</v>
      </c>
      <c r="K326" s="7">
        <v>419</v>
      </c>
      <c r="L326" s="7" t="s">
        <v>50</v>
      </c>
      <c r="M326" s="6">
        <v>45904</v>
      </c>
      <c r="N326" s="8">
        <v>5073.18</v>
      </c>
      <c r="O326" s="7" t="s">
        <v>121</v>
      </c>
      <c r="P326" s="7">
        <v>30</v>
      </c>
      <c r="Q326" s="7" t="s">
        <v>115</v>
      </c>
      <c r="R326" s="7">
        <f>DATEDIF(Tabela1[[#This Row],[Atendimento]],Tabela1[[#This Row],[Previsao de Entrega]],"D")</f>
        <v>1</v>
      </c>
      <c r="S326" s="8">
        <v>0</v>
      </c>
      <c r="T326" s="8">
        <v>0</v>
      </c>
    </row>
    <row r="327" spans="1:20" hidden="1" x14ac:dyDescent="0.35">
      <c r="A327" s="6">
        <v>45903</v>
      </c>
      <c r="B327" s="6">
        <v>45903</v>
      </c>
      <c r="C327" s="6" t="s">
        <v>7</v>
      </c>
      <c r="D327" s="6" t="s">
        <v>5</v>
      </c>
      <c r="E327" s="6" t="s">
        <v>141</v>
      </c>
      <c r="F327" s="7" t="s">
        <v>3</v>
      </c>
      <c r="G327" s="7" t="s">
        <v>128</v>
      </c>
      <c r="H327" s="7" t="s">
        <v>129</v>
      </c>
      <c r="I327" s="10">
        <f t="shared" si="8"/>
        <v>1</v>
      </c>
      <c r="J327" s="7">
        <v>67004</v>
      </c>
      <c r="K327" s="7">
        <v>280</v>
      </c>
      <c r="L327" s="7" t="s">
        <v>59</v>
      </c>
      <c r="M327" s="6">
        <v>45904</v>
      </c>
      <c r="N327" s="8">
        <v>15258.1</v>
      </c>
      <c r="O327" s="7" t="s">
        <v>121</v>
      </c>
      <c r="P327" s="7">
        <v>28</v>
      </c>
      <c r="Q327" s="7" t="s">
        <v>115</v>
      </c>
      <c r="R327" s="7">
        <f>DATEDIF(Tabela1[[#This Row],[Atendimento]],Tabela1[[#This Row],[Previsao de Entrega]],"D")</f>
        <v>1</v>
      </c>
      <c r="S327" s="8">
        <v>0</v>
      </c>
      <c r="T327" s="8">
        <v>0</v>
      </c>
    </row>
    <row r="328" spans="1:20" x14ac:dyDescent="0.35">
      <c r="A328" s="11">
        <v>45903</v>
      </c>
      <c r="B328" s="11">
        <v>45903</v>
      </c>
      <c r="C328" s="11" t="s">
        <v>7</v>
      </c>
      <c r="D328" s="11" t="s">
        <v>5</v>
      </c>
      <c r="E328" s="11" t="s">
        <v>112</v>
      </c>
      <c r="F328" s="12" t="s">
        <v>3</v>
      </c>
      <c r="G328" s="12" t="s">
        <v>33</v>
      </c>
      <c r="H328" s="12" t="s">
        <v>34</v>
      </c>
      <c r="I328" s="13">
        <f t="shared" si="8"/>
        <v>1</v>
      </c>
      <c r="J328" s="12">
        <v>67017</v>
      </c>
      <c r="K328" s="12">
        <v>1632</v>
      </c>
      <c r="L328" s="12" t="s">
        <v>459</v>
      </c>
      <c r="M328" s="11">
        <v>45911</v>
      </c>
      <c r="N328" s="14">
        <v>900</v>
      </c>
      <c r="O328" s="12" t="s">
        <v>121</v>
      </c>
      <c r="P328" s="12">
        <v>10</v>
      </c>
      <c r="Q328" s="12" t="s">
        <v>24</v>
      </c>
      <c r="R328" s="12">
        <f>DATEDIF(Tabela1[[#This Row],[Atendimento]],Tabela1[[#This Row],[Previsao de Entrega]],"D")</f>
        <v>8</v>
      </c>
      <c r="S328" s="14">
        <v>60</v>
      </c>
      <c r="T328" s="14">
        <v>0</v>
      </c>
    </row>
    <row r="329" spans="1:20" hidden="1" x14ac:dyDescent="0.35">
      <c r="A329" s="6">
        <v>45903</v>
      </c>
      <c r="B329" s="6">
        <v>45901</v>
      </c>
      <c r="C329" s="6" t="s">
        <v>7</v>
      </c>
      <c r="D329" s="6" t="s">
        <v>15</v>
      </c>
      <c r="E329" s="6" t="s">
        <v>112</v>
      </c>
      <c r="F329" s="7">
        <v>68526</v>
      </c>
      <c r="G329" s="7" t="s">
        <v>369</v>
      </c>
      <c r="H329" s="7" t="s">
        <v>370</v>
      </c>
      <c r="I329" s="10">
        <f t="shared" si="8"/>
        <v>3</v>
      </c>
      <c r="J329" s="7">
        <v>67018</v>
      </c>
      <c r="K329" s="7">
        <v>11819</v>
      </c>
      <c r="L329" s="7" t="s">
        <v>460</v>
      </c>
      <c r="M329" s="6">
        <v>45904</v>
      </c>
      <c r="N329" s="8">
        <v>35.49</v>
      </c>
      <c r="O329" s="7" t="s">
        <v>122</v>
      </c>
      <c r="P329" s="7">
        <v>0</v>
      </c>
      <c r="Q329" s="7" t="s">
        <v>115</v>
      </c>
      <c r="R329" s="7">
        <f>DATEDIF(Tabela1[[#This Row],[Atendimento]],Tabela1[[#This Row],[Previsao de Entrega]],"D")</f>
        <v>1</v>
      </c>
      <c r="S329" s="8">
        <v>0</v>
      </c>
      <c r="T329" s="8">
        <v>0</v>
      </c>
    </row>
    <row r="330" spans="1:20" hidden="1" x14ac:dyDescent="0.35">
      <c r="A330" s="6">
        <v>45903</v>
      </c>
      <c r="B330" s="6">
        <v>45901</v>
      </c>
      <c r="C330" s="6" t="s">
        <v>7</v>
      </c>
      <c r="D330" s="6" t="s">
        <v>15</v>
      </c>
      <c r="E330" s="6" t="s">
        <v>112</v>
      </c>
      <c r="F330" s="7">
        <v>68526</v>
      </c>
      <c r="G330" s="7" t="s">
        <v>369</v>
      </c>
      <c r="H330" s="7" t="s">
        <v>370</v>
      </c>
      <c r="I330" s="10">
        <f t="shared" si="8"/>
        <v>3</v>
      </c>
      <c r="J330" s="7">
        <v>67019</v>
      </c>
      <c r="K330" s="7">
        <v>11821</v>
      </c>
      <c r="L330" s="7" t="s">
        <v>461</v>
      </c>
      <c r="M330" s="6">
        <v>45904</v>
      </c>
      <c r="N330" s="8">
        <v>17.86</v>
      </c>
      <c r="O330" s="7" t="s">
        <v>122</v>
      </c>
      <c r="P330" s="7">
        <v>0</v>
      </c>
      <c r="Q330" s="7" t="s">
        <v>115</v>
      </c>
      <c r="R330" s="7">
        <f>DATEDIF(Tabela1[[#This Row],[Atendimento]],Tabela1[[#This Row],[Previsao de Entrega]],"D")</f>
        <v>1</v>
      </c>
      <c r="S330" s="8">
        <v>0</v>
      </c>
      <c r="T330" s="8">
        <v>0</v>
      </c>
    </row>
    <row r="331" spans="1:20" hidden="1" x14ac:dyDescent="0.35">
      <c r="A331" s="6">
        <v>45903</v>
      </c>
      <c r="B331" s="6">
        <v>45901</v>
      </c>
      <c r="C331" s="6" t="s">
        <v>7</v>
      </c>
      <c r="D331" s="6" t="s">
        <v>15</v>
      </c>
      <c r="E331" s="6" t="s">
        <v>112</v>
      </c>
      <c r="F331" s="7">
        <v>68526</v>
      </c>
      <c r="G331" s="7" t="s">
        <v>369</v>
      </c>
      <c r="H331" s="7" t="s">
        <v>370</v>
      </c>
      <c r="I331" s="10">
        <f t="shared" si="8"/>
        <v>3</v>
      </c>
      <c r="J331" s="7">
        <v>67020</v>
      </c>
      <c r="K331" s="7">
        <v>11822</v>
      </c>
      <c r="L331" s="7" t="s">
        <v>462</v>
      </c>
      <c r="M331" s="6">
        <v>45904</v>
      </c>
      <c r="N331" s="8">
        <v>18</v>
      </c>
      <c r="O331" s="7" t="s">
        <v>122</v>
      </c>
      <c r="P331" s="7">
        <v>9</v>
      </c>
      <c r="Q331" s="7" t="s">
        <v>115</v>
      </c>
      <c r="R331" s="7">
        <f>DATEDIF(Tabela1[[#This Row],[Atendimento]],Tabela1[[#This Row],[Previsao de Entrega]],"D")</f>
        <v>1</v>
      </c>
      <c r="S331" s="8">
        <v>0</v>
      </c>
      <c r="T331" s="8">
        <v>0</v>
      </c>
    </row>
    <row r="332" spans="1:20" hidden="1" x14ac:dyDescent="0.35">
      <c r="A332" s="6">
        <v>45904</v>
      </c>
      <c r="B332" s="6">
        <v>45904</v>
      </c>
      <c r="C332" s="6" t="s">
        <v>7</v>
      </c>
      <c r="D332" s="6" t="s">
        <v>67</v>
      </c>
      <c r="E332" s="6" t="s">
        <v>112</v>
      </c>
      <c r="F332" s="7" t="s">
        <v>3</v>
      </c>
      <c r="G332" s="7" t="s">
        <v>3</v>
      </c>
      <c r="H332" s="7" t="s">
        <v>32</v>
      </c>
      <c r="I332" s="10">
        <f>NETWORKDAYS(B332, A332)</f>
        <v>1</v>
      </c>
      <c r="J332" s="7">
        <v>67022</v>
      </c>
      <c r="K332" s="7">
        <v>11673</v>
      </c>
      <c r="L332" s="7" t="s">
        <v>68</v>
      </c>
      <c r="M332" s="6">
        <v>45905</v>
      </c>
      <c r="N332" s="8">
        <v>4917.3599999999997</v>
      </c>
      <c r="O332" s="7" t="s">
        <v>121</v>
      </c>
      <c r="P332" s="7">
        <v>5</v>
      </c>
      <c r="Q332" s="7" t="s">
        <v>115</v>
      </c>
      <c r="R332" s="7">
        <f>DATEDIF(Tabela1[[#This Row],[Atendimento]],Tabela1[[#This Row],[Previsao de Entrega]],"D")</f>
        <v>1</v>
      </c>
      <c r="S332" s="8">
        <v>0</v>
      </c>
      <c r="T332" s="8">
        <v>0</v>
      </c>
    </row>
    <row r="333" spans="1:20" x14ac:dyDescent="0.35">
      <c r="A333" s="43">
        <v>45904</v>
      </c>
      <c r="B333" s="43">
        <v>45903</v>
      </c>
      <c r="C333" s="43" t="s">
        <v>7</v>
      </c>
      <c r="D333" s="43" t="s">
        <v>5</v>
      </c>
      <c r="E333" s="43" t="s">
        <v>112</v>
      </c>
      <c r="F333" s="44">
        <v>68529</v>
      </c>
      <c r="G333" s="44" t="s">
        <v>38</v>
      </c>
      <c r="H333" s="44" t="s">
        <v>97</v>
      </c>
      <c r="I333" s="46">
        <f>NETWORKDAYS(B333, A333)</f>
        <v>2</v>
      </c>
      <c r="J333" s="44">
        <v>67023</v>
      </c>
      <c r="K333" s="44">
        <v>11552</v>
      </c>
      <c r="L333" s="44" t="s">
        <v>463</v>
      </c>
      <c r="M333" s="43">
        <v>45951</v>
      </c>
      <c r="N333" s="45">
        <v>13649.81</v>
      </c>
      <c r="O333" s="44" t="s">
        <v>121</v>
      </c>
      <c r="P333" s="44">
        <v>30</v>
      </c>
      <c r="Q333" s="44" t="s">
        <v>416</v>
      </c>
      <c r="R333" s="44">
        <f>DATEDIF(Tabela1[[#This Row],[Atendimento]],Tabela1[[#This Row],[Previsao de Entrega]],"D")</f>
        <v>47</v>
      </c>
      <c r="S333" s="45">
        <v>0</v>
      </c>
      <c r="T333" s="45">
        <v>0</v>
      </c>
    </row>
    <row r="334" spans="1:20" x14ac:dyDescent="0.35">
      <c r="A334" s="43">
        <v>45904</v>
      </c>
      <c r="B334" s="43">
        <v>45898</v>
      </c>
      <c r="C334" s="43" t="s">
        <v>7</v>
      </c>
      <c r="D334" s="43" t="s">
        <v>15</v>
      </c>
      <c r="E334" s="43" t="s">
        <v>123</v>
      </c>
      <c r="F334" s="44">
        <v>68524</v>
      </c>
      <c r="G334" s="44" t="s">
        <v>89</v>
      </c>
      <c r="H334" s="44" t="s">
        <v>90</v>
      </c>
      <c r="I334" s="46">
        <f>NETWORKDAYS(B334, A334)</f>
        <v>5</v>
      </c>
      <c r="J334" s="44">
        <v>67027</v>
      </c>
      <c r="K334" s="66">
        <v>1450</v>
      </c>
      <c r="L334" s="44" t="s">
        <v>228</v>
      </c>
      <c r="M334" s="43">
        <v>45935</v>
      </c>
      <c r="N334" s="45">
        <v>180</v>
      </c>
      <c r="O334" s="44" t="s">
        <v>121</v>
      </c>
      <c r="P334" s="44">
        <v>120</v>
      </c>
      <c r="Q334" s="44" t="s">
        <v>416</v>
      </c>
      <c r="R334" s="66">
        <f>DATEDIF(Tabela1[[#This Row],[Atendimento]],Tabela1[[#This Row],[Previsao de Entrega]],"D")</f>
        <v>31</v>
      </c>
      <c r="S334" s="45">
        <v>0</v>
      </c>
      <c r="T334" s="45">
        <v>0</v>
      </c>
    </row>
    <row r="335" spans="1:20" x14ac:dyDescent="0.35">
      <c r="A335" s="43">
        <v>45904</v>
      </c>
      <c r="B335" s="43">
        <v>45904</v>
      </c>
      <c r="C335" s="43" t="s">
        <v>7</v>
      </c>
      <c r="D335" s="43" t="s">
        <v>5</v>
      </c>
      <c r="E335" s="43" t="s">
        <v>141</v>
      </c>
      <c r="F335" s="44" t="s">
        <v>3</v>
      </c>
      <c r="G335" s="44" t="s">
        <v>3</v>
      </c>
      <c r="H335" s="44" t="s">
        <v>137</v>
      </c>
      <c r="I335" s="46">
        <f>NETWORKDAYS(B335, A335)</f>
        <v>1</v>
      </c>
      <c r="J335" s="44">
        <v>67028</v>
      </c>
      <c r="K335" s="44">
        <v>10692</v>
      </c>
      <c r="L335" s="44" t="s">
        <v>70</v>
      </c>
      <c r="M335" s="43">
        <v>45905</v>
      </c>
      <c r="N335" s="45">
        <v>3386.73</v>
      </c>
      <c r="O335" s="44" t="s">
        <v>121</v>
      </c>
      <c r="P335" s="44">
        <v>14</v>
      </c>
      <c r="Q335" s="44" t="s">
        <v>416</v>
      </c>
      <c r="R335" s="66">
        <f>DATEDIF(Tabela1[[#This Row],[Atendimento]],Tabela1[[#This Row],[Previsao de Entrega]],"D")</f>
        <v>1</v>
      </c>
      <c r="S335" s="45">
        <v>0</v>
      </c>
      <c r="T335" s="45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16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9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15" t="s">
        <v>12</v>
      </c>
    </row>
    <row r="12" spans="1:4" x14ac:dyDescent="0.35">
      <c r="A12" s="3" t="s">
        <v>454</v>
      </c>
      <c r="B12" s="4" t="s">
        <v>457</v>
      </c>
      <c r="C12" s="4" t="s">
        <v>455</v>
      </c>
      <c r="D12" s="57" t="s">
        <v>456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8"/>
    </row>
    <row r="2" spans="1:10" x14ac:dyDescent="0.35">
      <c r="A2" s="23" t="s">
        <v>129</v>
      </c>
      <c r="B2" s="23" t="s">
        <v>183</v>
      </c>
      <c r="C2" s="24">
        <v>45371</v>
      </c>
      <c r="D2" s="24">
        <v>46466</v>
      </c>
      <c r="E2" s="24">
        <f t="shared" ref="E2:E6" ca="1" si="0">TODAY()</f>
        <v>45904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562 dias para vencer</v>
      </c>
    </row>
    <row r="3" spans="1:10" x14ac:dyDescent="0.35">
      <c r="A3" s="25" t="s">
        <v>129</v>
      </c>
      <c r="B3" s="25" t="s">
        <v>195</v>
      </c>
      <c r="C3" s="26">
        <v>44470</v>
      </c>
      <c r="D3" s="26">
        <v>45566</v>
      </c>
      <c r="E3" s="26">
        <f t="shared" ca="1" si="0"/>
        <v>45904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338 dias</v>
      </c>
    </row>
    <row r="4" spans="1:10" x14ac:dyDescent="0.35">
      <c r="A4" s="31" t="s">
        <v>129</v>
      </c>
      <c r="B4" s="31" t="s">
        <v>190</v>
      </c>
      <c r="C4" s="32">
        <v>44732</v>
      </c>
      <c r="D4" s="32">
        <v>45858</v>
      </c>
      <c r="E4" s="32">
        <f t="shared" ca="1" si="0"/>
        <v>45904</v>
      </c>
      <c r="F4" s="3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46 dias</v>
      </c>
    </row>
    <row r="5" spans="1:10" x14ac:dyDescent="0.35">
      <c r="A5" t="s">
        <v>129</v>
      </c>
      <c r="B5" t="s">
        <v>147</v>
      </c>
      <c r="C5" s="17">
        <v>45782</v>
      </c>
      <c r="D5" s="17">
        <v>45919</v>
      </c>
      <c r="E5" s="17">
        <f t="shared" ca="1" si="0"/>
        <v>45904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129</v>
      </c>
      <c r="B6" t="s">
        <v>148</v>
      </c>
      <c r="C6" s="17">
        <v>45658</v>
      </c>
      <c r="D6" s="17">
        <v>45920</v>
      </c>
      <c r="E6" s="17">
        <f t="shared" ca="1" si="0"/>
        <v>45904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184</v>
      </c>
      <c r="B7" s="25" t="s">
        <v>170</v>
      </c>
      <c r="C7" s="26">
        <v>45003</v>
      </c>
      <c r="D7" s="26">
        <v>45734</v>
      </c>
      <c r="E7" s="26">
        <f t="shared" ref="E7:E9" ca="1" si="1">TODAY()</f>
        <v>45904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170 dias</v>
      </c>
    </row>
    <row r="8" spans="1:10" x14ac:dyDescent="0.35">
      <c r="A8" s="25" t="s">
        <v>150</v>
      </c>
      <c r="B8" s="25" t="s">
        <v>220</v>
      </c>
      <c r="C8" s="26">
        <v>44992</v>
      </c>
      <c r="D8" s="26">
        <v>44991</v>
      </c>
      <c r="E8" s="26">
        <f t="shared" ca="1" si="1"/>
        <v>45904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913 dias</v>
      </c>
    </row>
    <row r="9" spans="1:10" x14ac:dyDescent="0.35">
      <c r="A9" s="23" t="s">
        <v>206</v>
      </c>
      <c r="B9" s="23" t="s">
        <v>205</v>
      </c>
      <c r="C9" s="24">
        <v>44456</v>
      </c>
      <c r="D9" s="24">
        <v>46282</v>
      </c>
      <c r="E9" s="24">
        <f t="shared" ca="1" si="1"/>
        <v>45904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378 dias para vencer</v>
      </c>
    </row>
    <row r="10" spans="1:10" x14ac:dyDescent="0.35">
      <c r="A10" s="23" t="s">
        <v>34</v>
      </c>
      <c r="B10" s="23" t="s">
        <v>187</v>
      </c>
      <c r="C10" s="24">
        <v>45828</v>
      </c>
      <c r="D10" s="24">
        <v>46203</v>
      </c>
      <c r="E10" s="24">
        <f ca="1">TODAY()</f>
        <v>45904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299 dias para vencer</v>
      </c>
    </row>
    <row r="11" spans="1:10" x14ac:dyDescent="0.35">
      <c r="A11" s="23" t="s">
        <v>206</v>
      </c>
      <c r="B11" s="23" t="s">
        <v>204</v>
      </c>
      <c r="C11" s="24">
        <v>44166</v>
      </c>
      <c r="D11" s="24">
        <v>45992</v>
      </c>
      <c r="E11" s="24">
        <f ca="1">TODAY()</f>
        <v>45904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9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15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15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20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15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15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15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15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15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15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15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15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15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15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15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15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15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15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15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15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15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15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15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15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B36" sqref="B3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4">
        <v>2954</v>
      </c>
      <c r="B1" s="35" t="s">
        <v>43</v>
      </c>
      <c r="C1" s="35" t="s">
        <v>44</v>
      </c>
    </row>
    <row r="2" spans="1:3" ht="16.5" thickBot="1" x14ac:dyDescent="0.4">
      <c r="A2" s="34">
        <v>10990</v>
      </c>
      <c r="B2" s="35" t="s">
        <v>45</v>
      </c>
      <c r="C2" s="35" t="s">
        <v>44</v>
      </c>
    </row>
    <row r="3" spans="1:3" ht="16.5" thickBot="1" x14ac:dyDescent="0.4">
      <c r="A3" s="34">
        <v>381</v>
      </c>
      <c r="B3" s="35" t="s">
        <v>46</v>
      </c>
      <c r="C3" s="35" t="s">
        <v>44</v>
      </c>
    </row>
    <row r="4" spans="1:3" ht="16.5" thickBot="1" x14ac:dyDescent="0.4">
      <c r="A4" s="34">
        <v>789</v>
      </c>
      <c r="B4" s="35" t="s">
        <v>47</v>
      </c>
      <c r="C4" s="35" t="s">
        <v>44</v>
      </c>
    </row>
    <row r="5" spans="1:3" ht="16.5" thickBot="1" x14ac:dyDescent="0.4">
      <c r="A5" s="34">
        <v>789</v>
      </c>
      <c r="B5" s="35" t="s">
        <v>47</v>
      </c>
      <c r="C5" s="35" t="s">
        <v>48</v>
      </c>
    </row>
    <row r="6" spans="1:3" ht="16.5" thickBot="1" x14ac:dyDescent="0.4">
      <c r="A6" s="34">
        <v>266</v>
      </c>
      <c r="B6" s="35" t="s">
        <v>49</v>
      </c>
      <c r="C6" s="35" t="s">
        <v>44</v>
      </c>
    </row>
    <row r="7" spans="1:3" ht="16.5" thickBot="1" x14ac:dyDescent="0.4">
      <c r="A7" s="34">
        <v>419</v>
      </c>
      <c r="B7" s="35" t="s">
        <v>50</v>
      </c>
      <c r="C7" s="35" t="s">
        <v>44</v>
      </c>
    </row>
    <row r="8" spans="1:3" ht="16.5" thickBot="1" x14ac:dyDescent="0.4">
      <c r="A8" s="34">
        <v>953</v>
      </c>
      <c r="B8" s="35" t="s">
        <v>51</v>
      </c>
      <c r="C8" s="35" t="s">
        <v>44</v>
      </c>
    </row>
    <row r="9" spans="1:3" ht="16.5" thickBot="1" x14ac:dyDescent="0.4">
      <c r="A9" s="34">
        <v>1441</v>
      </c>
      <c r="B9" s="35" t="s">
        <v>52</v>
      </c>
      <c r="C9" s="35" t="s">
        <v>44</v>
      </c>
    </row>
    <row r="10" spans="1:3" ht="16.5" thickBot="1" x14ac:dyDescent="0.4">
      <c r="A10" s="34">
        <v>11121</v>
      </c>
      <c r="B10" s="35" t="s">
        <v>53</v>
      </c>
      <c r="C10" s="35" t="s">
        <v>44</v>
      </c>
    </row>
    <row r="11" spans="1:3" ht="16.5" thickBot="1" x14ac:dyDescent="0.4">
      <c r="A11" s="34">
        <v>10581</v>
      </c>
      <c r="B11" s="35" t="s">
        <v>54</v>
      </c>
      <c r="C11" s="35" t="s">
        <v>44</v>
      </c>
    </row>
    <row r="12" spans="1:3" ht="16.5" thickBot="1" x14ac:dyDescent="0.4">
      <c r="A12" s="34">
        <v>175</v>
      </c>
      <c r="B12" s="35" t="s">
        <v>55</v>
      </c>
      <c r="C12" s="35" t="s">
        <v>44</v>
      </c>
    </row>
    <row r="13" spans="1:3" ht="16.5" thickBot="1" x14ac:dyDescent="0.4">
      <c r="A13" s="34">
        <v>2967</v>
      </c>
      <c r="B13" s="35" t="s">
        <v>56</v>
      </c>
      <c r="C13" s="35" t="s">
        <v>44</v>
      </c>
    </row>
    <row r="14" spans="1:3" ht="16.5" thickBot="1" x14ac:dyDescent="0.4">
      <c r="A14" s="34">
        <v>10194</v>
      </c>
      <c r="B14" s="35" t="s">
        <v>57</v>
      </c>
      <c r="C14" s="35" t="s">
        <v>44</v>
      </c>
    </row>
    <row r="15" spans="1:3" ht="16.5" thickBot="1" x14ac:dyDescent="0.4">
      <c r="A15" s="34">
        <v>11673</v>
      </c>
      <c r="B15" s="35" t="s">
        <v>58</v>
      </c>
      <c r="C15" s="35" t="s">
        <v>44</v>
      </c>
    </row>
    <row r="16" spans="1:3" ht="16.5" thickBot="1" x14ac:dyDescent="0.4">
      <c r="A16" s="34">
        <v>280</v>
      </c>
      <c r="B16" s="35" t="s">
        <v>59</v>
      </c>
      <c r="C16" s="35" t="s">
        <v>44</v>
      </c>
    </row>
    <row r="17" spans="1:3" ht="16.5" thickBot="1" x14ac:dyDescent="0.4">
      <c r="A17" s="34">
        <v>766</v>
      </c>
      <c r="B17" s="35" t="s">
        <v>60</v>
      </c>
      <c r="C17" s="35" t="s">
        <v>44</v>
      </c>
    </row>
    <row r="18" spans="1:3" ht="16.5" thickBot="1" x14ac:dyDescent="0.4">
      <c r="A18" s="34" t="s">
        <v>61</v>
      </c>
      <c r="B18" s="35" t="s">
        <v>62</v>
      </c>
      <c r="C18" s="35" t="s">
        <v>44</v>
      </c>
    </row>
    <row r="19" spans="1:3" ht="16.5" thickBot="1" x14ac:dyDescent="0.4">
      <c r="A19" s="34">
        <v>11263</v>
      </c>
      <c r="B19" s="35" t="s">
        <v>63</v>
      </c>
      <c r="C19" s="35" t="s">
        <v>44</v>
      </c>
    </row>
    <row r="20" spans="1:3" ht="16.5" thickBot="1" x14ac:dyDescent="0.4">
      <c r="A20" s="34">
        <v>11527</v>
      </c>
      <c r="B20" s="35" t="s">
        <v>64</v>
      </c>
      <c r="C20" s="35" t="s">
        <v>44</v>
      </c>
    </row>
    <row r="21" spans="1:3" ht="16.5" thickBot="1" x14ac:dyDescent="0.4">
      <c r="A21" s="34">
        <v>4658</v>
      </c>
      <c r="B21" s="35" t="s">
        <v>65</v>
      </c>
      <c r="C21" s="35" t="s">
        <v>44</v>
      </c>
    </row>
    <row r="22" spans="1:3" ht="16.5" thickBot="1" x14ac:dyDescent="0.4">
      <c r="A22" s="34">
        <v>3495</v>
      </c>
      <c r="B22" s="35" t="s">
        <v>66</v>
      </c>
      <c r="C22" s="35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60"/>
  <sheetViews>
    <sheetView topLeftCell="A42" workbookViewId="0">
      <selection activeCell="B2" sqref="B2:B60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17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17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17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17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17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17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17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17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17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17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17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17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17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17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17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17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17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17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17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17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17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17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17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17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17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17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17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17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17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17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17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17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17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17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17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17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17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17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17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17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17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17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17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17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17">
        <v>45887</v>
      </c>
      <c r="B46" t="s">
        <v>417</v>
      </c>
      <c r="C46" t="s">
        <v>418</v>
      </c>
      <c r="D46">
        <v>11800</v>
      </c>
      <c r="E46" t="s">
        <v>419</v>
      </c>
    </row>
    <row r="47" spans="1:5" x14ac:dyDescent="0.35">
      <c r="A47" s="17">
        <v>45888</v>
      </c>
      <c r="B47" t="s">
        <v>420</v>
      </c>
      <c r="C47" t="s">
        <v>421</v>
      </c>
      <c r="D47">
        <v>11801</v>
      </c>
      <c r="E47" t="s">
        <v>422</v>
      </c>
    </row>
    <row r="48" spans="1:5" x14ac:dyDescent="0.35">
      <c r="A48" s="17">
        <v>45888</v>
      </c>
      <c r="B48" t="s">
        <v>409</v>
      </c>
      <c r="C48" t="s">
        <v>95</v>
      </c>
      <c r="D48">
        <v>11802</v>
      </c>
      <c r="E48" t="s">
        <v>423</v>
      </c>
    </row>
    <row r="49" spans="1:5" x14ac:dyDescent="0.35">
      <c r="A49" s="17">
        <v>45889</v>
      </c>
      <c r="B49" t="s">
        <v>420</v>
      </c>
      <c r="C49" t="s">
        <v>421</v>
      </c>
      <c r="D49">
        <v>11803</v>
      </c>
      <c r="E49" t="s">
        <v>436</v>
      </c>
    </row>
    <row r="50" spans="1:5" x14ac:dyDescent="0.35">
      <c r="A50" s="17">
        <v>45889</v>
      </c>
      <c r="B50" t="s">
        <v>420</v>
      </c>
      <c r="C50" t="s">
        <v>421</v>
      </c>
      <c r="D50">
        <v>11804</v>
      </c>
      <c r="E50" t="s">
        <v>437</v>
      </c>
    </row>
    <row r="51" spans="1:5" x14ac:dyDescent="0.35">
      <c r="A51" s="17">
        <v>45890</v>
      </c>
      <c r="B51" t="s">
        <v>285</v>
      </c>
      <c r="C51" t="s">
        <v>286</v>
      </c>
      <c r="D51">
        <v>11805</v>
      </c>
      <c r="E51" t="s">
        <v>438</v>
      </c>
    </row>
    <row r="52" spans="1:5" x14ac:dyDescent="0.35">
      <c r="A52" s="17">
        <v>45890</v>
      </c>
      <c r="B52" t="s">
        <v>285</v>
      </c>
      <c r="C52" t="s">
        <v>286</v>
      </c>
      <c r="D52">
        <v>11806</v>
      </c>
      <c r="E52" t="s">
        <v>439</v>
      </c>
    </row>
    <row r="53" spans="1:5" x14ac:dyDescent="0.35">
      <c r="A53" s="17">
        <v>45890</v>
      </c>
      <c r="B53" t="s">
        <v>285</v>
      </c>
      <c r="C53" t="s">
        <v>286</v>
      </c>
      <c r="D53">
        <v>11807</v>
      </c>
      <c r="E53" t="s">
        <v>440</v>
      </c>
    </row>
    <row r="54" spans="1:5" x14ac:dyDescent="0.35">
      <c r="A54" s="17">
        <v>45890</v>
      </c>
      <c r="B54" t="s">
        <v>285</v>
      </c>
      <c r="C54" t="s">
        <v>286</v>
      </c>
      <c r="D54">
        <v>11808</v>
      </c>
      <c r="E54" t="s">
        <v>441</v>
      </c>
    </row>
    <row r="55" spans="1:5" x14ac:dyDescent="0.35">
      <c r="A55" s="17">
        <v>45890</v>
      </c>
      <c r="B55" t="s">
        <v>285</v>
      </c>
      <c r="C55" t="s">
        <v>286</v>
      </c>
      <c r="D55">
        <v>11810</v>
      </c>
      <c r="E55" t="s">
        <v>443</v>
      </c>
    </row>
    <row r="56" spans="1:5" x14ac:dyDescent="0.35">
      <c r="A56" s="17">
        <v>45891</v>
      </c>
      <c r="B56" t="s">
        <v>285</v>
      </c>
      <c r="C56" t="s">
        <v>286</v>
      </c>
      <c r="D56">
        <v>11811</v>
      </c>
      <c r="E56" t="s">
        <v>444</v>
      </c>
    </row>
    <row r="57" spans="1:5" x14ac:dyDescent="0.35">
      <c r="A57" s="17">
        <v>45891</v>
      </c>
      <c r="B57" t="s">
        <v>285</v>
      </c>
      <c r="C57" t="s">
        <v>286</v>
      </c>
      <c r="D57">
        <v>11812</v>
      </c>
      <c r="E57" t="s">
        <v>445</v>
      </c>
    </row>
    <row r="58" spans="1:5" x14ac:dyDescent="0.35">
      <c r="A58" s="17">
        <v>45891</v>
      </c>
      <c r="B58" t="s">
        <v>285</v>
      </c>
      <c r="C58" t="s">
        <v>286</v>
      </c>
      <c r="D58">
        <v>11813</v>
      </c>
      <c r="E58" t="s">
        <v>447</v>
      </c>
    </row>
    <row r="59" spans="1:5" x14ac:dyDescent="0.35">
      <c r="A59" s="17">
        <v>45901</v>
      </c>
      <c r="B59" t="s">
        <v>409</v>
      </c>
      <c r="C59" t="s">
        <v>95</v>
      </c>
      <c r="D59">
        <v>11818</v>
      </c>
      <c r="E59" t="s">
        <v>452</v>
      </c>
    </row>
    <row r="60" spans="1:5" x14ac:dyDescent="0.35">
      <c r="A60" s="17">
        <v>45903</v>
      </c>
      <c r="B60" t="s">
        <v>285</v>
      </c>
      <c r="C60" t="s">
        <v>286</v>
      </c>
      <c r="D60">
        <v>11819</v>
      </c>
      <c r="E60" t="s">
        <v>460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G15"/>
  <sheetViews>
    <sheetView workbookViewId="0">
      <selection activeCell="F19" sqref="F19"/>
    </sheetView>
  </sheetViews>
  <sheetFormatPr defaultRowHeight="14.5" x14ac:dyDescent="0.35"/>
  <cols>
    <col min="1" max="1" width="12.26953125" bestFit="1" customWidth="1"/>
    <col min="2" max="2" width="18.26953125" bestFit="1" customWidth="1"/>
    <col min="3" max="3" width="20.7265625" bestFit="1" customWidth="1"/>
    <col min="4" max="4" width="17.81640625" bestFit="1" customWidth="1"/>
    <col min="5" max="5" width="17.81640625" hidden="1" customWidth="1"/>
    <col min="6" max="6" width="17.81640625" customWidth="1"/>
  </cols>
  <sheetData>
    <row r="2" spans="1:7" x14ac:dyDescent="0.35">
      <c r="A2" s="23" t="s">
        <v>377</v>
      </c>
      <c r="B2" s="38">
        <v>0.7</v>
      </c>
      <c r="C2" s="38"/>
      <c r="D2" s="39">
        <v>6.6000000000000003E-2</v>
      </c>
      <c r="E2" s="39"/>
      <c r="F2" s="39"/>
      <c r="G2" s="40">
        <f>D2/B2-1</f>
        <v>-0.90571428571428569</v>
      </c>
    </row>
    <row r="3" spans="1:7" x14ac:dyDescent="0.35">
      <c r="A3" t="s">
        <v>378</v>
      </c>
      <c r="B3" s="36">
        <v>0.5</v>
      </c>
      <c r="C3" s="36"/>
      <c r="D3" s="36">
        <v>0.2</v>
      </c>
      <c r="E3" s="36"/>
      <c r="F3" s="36"/>
      <c r="G3" s="37">
        <f>D3/B3-1</f>
        <v>-0.6</v>
      </c>
    </row>
    <row r="4" spans="1:7" x14ac:dyDescent="0.35">
      <c r="B4" s="36"/>
      <c r="C4" s="36"/>
      <c r="D4" s="36"/>
      <c r="E4" s="36"/>
      <c r="F4" s="36"/>
      <c r="G4" s="37"/>
    </row>
    <row r="5" spans="1:7" x14ac:dyDescent="0.35">
      <c r="A5" s="3" t="s">
        <v>15</v>
      </c>
      <c r="B5" s="3" t="s">
        <v>429</v>
      </c>
      <c r="C5" s="3" t="s">
        <v>433</v>
      </c>
      <c r="D5" s="3" t="s">
        <v>430</v>
      </c>
      <c r="E5" s="3" t="s">
        <v>432</v>
      </c>
      <c r="F5" s="3" t="s">
        <v>434</v>
      </c>
      <c r="G5" s="3" t="s">
        <v>431</v>
      </c>
    </row>
    <row r="6" spans="1:7" x14ac:dyDescent="0.35">
      <c r="A6" s="3" t="s">
        <v>426</v>
      </c>
      <c r="B6" s="48">
        <v>318.63</v>
      </c>
      <c r="C6" s="48">
        <v>303.7</v>
      </c>
      <c r="D6" s="48">
        <v>288.89999999999998</v>
      </c>
      <c r="E6" s="48">
        <v>250</v>
      </c>
      <c r="F6" s="48">
        <f>Tabela5[[#This Row],[Primeira Proposta]]-Tabela5[[#This Row],[Preço Fechado]]</f>
        <v>14.800000000000011</v>
      </c>
      <c r="G6" s="49">
        <f t="shared" ref="G6:G8" si="0">D6/C6-1</f>
        <v>-4.8732301613434337E-2</v>
      </c>
    </row>
    <row r="7" spans="1:7" x14ac:dyDescent="0.35">
      <c r="A7" s="3" t="s">
        <v>427</v>
      </c>
      <c r="B7" s="48">
        <v>60.75</v>
      </c>
      <c r="C7" s="48">
        <v>57.76</v>
      </c>
      <c r="D7" s="48">
        <v>54.78</v>
      </c>
      <c r="E7" s="48">
        <v>250</v>
      </c>
      <c r="F7" s="48">
        <f>Tabela5[[#This Row],[Primeira Proposta]]-Tabela5[[#This Row],[Preço Fechado]]</f>
        <v>2.9799999999999969</v>
      </c>
      <c r="G7" s="49">
        <f t="shared" si="0"/>
        <v>-5.1592797783933442E-2</v>
      </c>
    </row>
    <row r="8" spans="1:7" x14ac:dyDescent="0.35">
      <c r="A8" s="3" t="s">
        <v>428</v>
      </c>
      <c r="B8" s="48">
        <v>91.86</v>
      </c>
      <c r="C8" s="48">
        <v>87.98</v>
      </c>
      <c r="D8" s="48">
        <v>82.28</v>
      </c>
      <c r="E8" s="48">
        <v>250</v>
      </c>
      <c r="F8" s="48">
        <f>Tabela5[[#This Row],[Primeira Proposta]]-Tabela5[[#This Row],[Preço Fechado]]</f>
        <v>5.7000000000000028</v>
      </c>
      <c r="G8" s="49">
        <f t="shared" si="0"/>
        <v>-6.47874516935667E-2</v>
      </c>
    </row>
    <row r="11" spans="1:7" x14ac:dyDescent="0.35">
      <c r="F11">
        <f>E6*F6</f>
        <v>3700.0000000000027</v>
      </c>
    </row>
    <row r="12" spans="1:7" x14ac:dyDescent="0.35">
      <c r="F12">
        <f>E7*F7</f>
        <v>744.9999999999992</v>
      </c>
    </row>
    <row r="13" spans="1:7" x14ac:dyDescent="0.35">
      <c r="F13">
        <f>E8*F8</f>
        <v>1425.0000000000007</v>
      </c>
    </row>
    <row r="15" spans="1:7" x14ac:dyDescent="0.35">
      <c r="F15" s="47">
        <f>SUM(F11:F13)</f>
        <v>5870.0000000000027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2025-09-04T19:04:27Z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