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brur\OneDrive\Documents\"/>
    </mc:Choice>
  </mc:AlternateContent>
  <bookViews>
    <workbookView xWindow="0" yWindow="0" windowWidth="20490" windowHeight="75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5" i="1" l="1"/>
  <c r="L14" i="1"/>
  <c r="K14" i="1"/>
  <c r="I14" i="1"/>
  <c r="K13" i="1"/>
  <c r="I13" i="1"/>
  <c r="L13" i="1" s="1"/>
  <c r="K12" i="1"/>
  <c r="I12" i="1"/>
  <c r="L12" i="1" s="1"/>
  <c r="K11" i="1"/>
  <c r="I11" i="1"/>
  <c r="L11" i="1" s="1"/>
  <c r="K10" i="1"/>
  <c r="J10" i="1"/>
  <c r="I10" i="1"/>
  <c r="I15" i="1" s="1"/>
  <c r="H10" i="1"/>
  <c r="L10" i="1" s="1"/>
  <c r="K9" i="1"/>
  <c r="J9" i="1"/>
  <c r="I9" i="1"/>
  <c r="H9" i="1"/>
  <c r="L9" i="1" s="1"/>
  <c r="K8" i="1"/>
  <c r="K15" i="1" s="1"/>
  <c r="J8" i="1"/>
  <c r="L8" i="1" s="1"/>
  <c r="I8" i="1"/>
  <c r="H8" i="1"/>
  <c r="K7" i="1"/>
  <c r="J7" i="1"/>
  <c r="I7" i="1"/>
  <c r="H7" i="1"/>
  <c r="L7" i="1" s="1"/>
  <c r="L15" i="1" l="1"/>
  <c r="L17" i="1" s="1"/>
  <c r="L18" i="1"/>
  <c r="J15" i="1"/>
  <c r="H15" i="1"/>
</calcChain>
</file>

<file path=xl/sharedStrings.xml><?xml version="1.0" encoding="utf-8"?>
<sst xmlns="http://schemas.openxmlformats.org/spreadsheetml/2006/main" count="105" uniqueCount="61">
  <si>
    <t>No</t>
  </si>
  <si>
    <t>Area Pengawasan</t>
  </si>
  <si>
    <t>Jenis Pengawasan</t>
  </si>
  <si>
    <t>Tujuan/Sasaran</t>
  </si>
  <si>
    <t>OPD</t>
  </si>
  <si>
    <t>Jadwal</t>
  </si>
  <si>
    <t xml:space="preserve">Kebutuhan HP
</t>
  </si>
  <si>
    <t>Jumlah Laporan</t>
  </si>
  <si>
    <t>Sarana dan Prasarana</t>
  </si>
  <si>
    <t>Tingkat Risiko</t>
  </si>
  <si>
    <t>Ket</t>
  </si>
  <si>
    <t>RMP</t>
  </si>
  <si>
    <t>RPL</t>
  </si>
  <si>
    <t>Koorwas</t>
  </si>
  <si>
    <t>PT</t>
  </si>
  <si>
    <t>KT</t>
  </si>
  <si>
    <t>AT</t>
  </si>
  <si>
    <t>Jumlah</t>
  </si>
  <si>
    <t>Melaksanakan Melaksanakan Peer Reviu APIP Inspektorat Kota Cilegon Tahun 2021</t>
  </si>
  <si>
    <t>Peer reviu</t>
  </si>
  <si>
    <t>Evaluasi Internal</t>
  </si>
  <si>
    <t>Inspektorat</t>
  </si>
  <si>
    <t>Oktober</t>
  </si>
  <si>
    <t>Laporan</t>
  </si>
  <si>
    <t>Laptop, ATK</t>
  </si>
  <si>
    <t>Tinggi</t>
  </si>
  <si>
    <t>Irban II</t>
  </si>
  <si>
    <t>Pengawasan Tata Kelola BUMD (BPRS)</t>
  </si>
  <si>
    <t>Monitoring</t>
  </si>
  <si>
    <t>Memberikan keyakinan Tata kelola BUMD (BPRS) telah dilakukan dengan memadai</t>
  </si>
  <si>
    <t>BPRS</t>
  </si>
  <si>
    <t>Juni</t>
  </si>
  <si>
    <t>Pengawasan Tata Kelola BUMD (PDAM)</t>
  </si>
  <si>
    <t>Memberikan keyakinan Tata kelola BUMD (PDAM) telah dilakukan dengan memadai</t>
  </si>
  <si>
    <t>PDAM</t>
  </si>
  <si>
    <t xml:space="preserve">
Audit  Pelaksanaan Distribusi dan Pengelolaan Persediaan Vaksin Covid-19</t>
  </si>
  <si>
    <t>Audit</t>
  </si>
  <si>
    <t>Memberikan keyakinan melalui pembandingan atas capaian kinerja sesuai yg diperjanjikan</t>
  </si>
  <si>
    <t>Dinkes</t>
  </si>
  <si>
    <t>September</t>
  </si>
  <si>
    <t>Pelaksanaan Vaksinasi Tahap 3 (Dosis I)</t>
  </si>
  <si>
    <t>Audit  Vaksinasi</t>
  </si>
  <si>
    <t>Fasyankes</t>
  </si>
  <si>
    <t>1 Okt</t>
  </si>
  <si>
    <t>14 Okt</t>
  </si>
  <si>
    <t>Pelaksanaan Vaksinasi Tahap 3 (Dosis 2)</t>
  </si>
  <si>
    <t>21 Okt</t>
  </si>
  <si>
    <t>3 Nop</t>
  </si>
  <si>
    <t>Pelaksanaan Vaksinasi Tahap 4 (Dosis I)</t>
  </si>
  <si>
    <t>15 Nop</t>
  </si>
  <si>
    <t>26 Nop</t>
  </si>
  <si>
    <t>Pelaksanaan Vaksinasi Tahap 4 (Dosis 2)</t>
  </si>
  <si>
    <t>29 Nop</t>
  </si>
  <si>
    <t>9 Des</t>
  </si>
  <si>
    <t xml:space="preserve"> KEGIATAN  PENGAWASAN APIP    INSPEKTORAT KOTA CILEGON</t>
  </si>
  <si>
    <t>NON  PROGRAM KERJA PENGAWASAN TAHUNAN (PKPT) TA.2021</t>
  </si>
  <si>
    <t>INSPEKTORAT PEMBANTU II</t>
  </si>
  <si>
    <t>JUMLAH HP</t>
  </si>
  <si>
    <r>
      <t>Jasa Advis/</t>
    </r>
    <r>
      <rPr>
        <i/>
        <sz val="11"/>
        <color theme="1"/>
        <rFont val="Arial Narrow"/>
        <family val="2"/>
      </rPr>
      <t>consulting</t>
    </r>
    <r>
      <rPr>
        <sz val="11"/>
        <color theme="1"/>
        <rFont val="Arial Narrow"/>
        <family val="2"/>
      </rPr>
      <t xml:space="preserve"> (MR)</t>
    </r>
  </si>
  <si>
    <t>Pre Memorial (PM) 30%</t>
  </si>
  <si>
    <t>TOTAL JUMLAH 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</si>
</sst>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(* #,##0_);_(* \(#,##0\);_(* &quot;-&quot;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name val="Arial Narrow"/>
      <family val="2"/>
    </font>
    <font>
      <sz val="11"/>
      <name val="Arial Narrow"/>
      <family val="2"/>
    </font>
    <font>
      <sz val="10"/>
      <name val="Tahoma"/>
      <family val="2"/>
    </font>
    <font>
      <sz val="10"/>
      <name val="Arial"/>
      <family val="2"/>
    </font>
    <font>
      <sz val="9"/>
      <name val="Arial"/>
      <family val="2"/>
    </font>
    <font>
      <b/>
      <sz val="11"/>
      <color theme="1"/>
      <name val="Arial Narrow"/>
      <family val="2"/>
    </font>
    <font>
      <sz val="11"/>
      <color theme="1"/>
      <name val="Arial Narrow"/>
      <family val="2"/>
    </font>
    <font>
      <i/>
      <sz val="11"/>
      <color theme="1"/>
      <name val="Arial Narrow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rgb="FF000000"/>
      </patternFill>
    </fill>
  </fills>
  <borders count="2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1" fillId="0" borderId="0"/>
    <xf numFmtId="0" fontId="6" fillId="0" borderId="0"/>
    <xf numFmtId="41" fontId="2" fillId="0" borderId="0" applyFont="0" applyFill="0" applyBorder="0" applyAlignment="0" applyProtection="0"/>
  </cellStyleXfs>
  <cellXfs count="70">
    <xf numFmtId="0" fontId="0" fillId="0" borderId="0" xfId="0"/>
    <xf numFmtId="0" fontId="3" fillId="2" borderId="1" xfId="1" applyFont="1" applyFill="1" applyBorder="1" applyAlignment="1">
      <alignment horizontal="center" vertical="center" wrapText="1"/>
    </xf>
    <xf numFmtId="0" fontId="4" fillId="0" borderId="10" xfId="1" quotePrefix="1" applyFont="1" applyFill="1" applyBorder="1" applyAlignment="1">
      <alignment horizontal="center" vertical="center" wrapText="1"/>
    </xf>
    <xf numFmtId="15" fontId="5" fillId="0" borderId="11" xfId="2" applyNumberFormat="1" applyFont="1" applyFill="1" applyBorder="1" applyAlignment="1">
      <alignment horizontal="left" vertical="center" wrapText="1"/>
    </xf>
    <xf numFmtId="0" fontId="4" fillId="0" borderId="12" xfId="1" applyFont="1" applyFill="1" applyBorder="1" applyAlignment="1">
      <alignment horizontal="center" vertical="center" wrapText="1"/>
    </xf>
    <xf numFmtId="0" fontId="4" fillId="0" borderId="10" xfId="1" applyFont="1" applyFill="1" applyBorder="1" applyAlignment="1">
      <alignment horizontal="left" vertical="center" wrapText="1"/>
    </xf>
    <xf numFmtId="0" fontId="4" fillId="0" borderId="10" xfId="1" applyFont="1" applyFill="1" applyBorder="1" applyAlignment="1">
      <alignment horizontal="center" vertical="center" wrapText="1"/>
    </xf>
    <xf numFmtId="0" fontId="4" fillId="0" borderId="10" xfId="1" quotePrefix="1" applyFont="1" applyFill="1" applyBorder="1" applyAlignment="1">
      <alignment horizontal="center" vertical="center"/>
    </xf>
    <xf numFmtId="1" fontId="4" fillId="0" borderId="10" xfId="1" applyNumberFormat="1" applyFont="1" applyFill="1" applyBorder="1" applyAlignment="1">
      <alignment horizontal="center" vertical="center"/>
    </xf>
    <xf numFmtId="0" fontId="4" fillId="0" borderId="10" xfId="1" applyFont="1" applyFill="1" applyBorder="1" applyAlignment="1">
      <alignment horizontal="center" vertical="center"/>
    </xf>
    <xf numFmtId="1" fontId="4" fillId="0" borderId="13" xfId="1" applyNumberFormat="1" applyFont="1" applyBorder="1" applyAlignment="1">
      <alignment horizontal="center" vertical="center"/>
    </xf>
    <xf numFmtId="0" fontId="4" fillId="0" borderId="12" xfId="1" applyFont="1" applyBorder="1" applyAlignment="1">
      <alignment horizontal="center" vertical="center" wrapText="1"/>
    </xf>
    <xf numFmtId="0" fontId="4" fillId="0" borderId="14" xfId="1" applyFont="1" applyBorder="1" applyAlignment="1">
      <alignment horizontal="center" vertical="center"/>
    </xf>
    <xf numFmtId="0" fontId="4" fillId="0" borderId="12" xfId="1" applyFont="1" applyFill="1" applyBorder="1" applyAlignment="1">
      <alignment horizontal="left" vertical="center" wrapText="1"/>
    </xf>
    <xf numFmtId="0" fontId="4" fillId="0" borderId="12" xfId="1" applyFont="1" applyFill="1" applyBorder="1" applyAlignment="1">
      <alignment horizontal="left" vertical="top" wrapText="1"/>
    </xf>
    <xf numFmtId="0" fontId="4" fillId="0" borderId="12" xfId="1" quotePrefix="1" applyFont="1" applyFill="1" applyBorder="1" applyAlignment="1">
      <alignment horizontal="center" vertical="center"/>
    </xf>
    <xf numFmtId="0" fontId="4" fillId="0" borderId="13" xfId="1" applyFont="1" applyFill="1" applyBorder="1" applyAlignment="1">
      <alignment horizontal="center" vertical="center" wrapText="1"/>
    </xf>
    <xf numFmtId="0" fontId="4" fillId="0" borderId="7" xfId="0" applyFont="1" applyFill="1" applyBorder="1" applyAlignment="1">
      <alignment horizontal="left" wrapText="1"/>
    </xf>
    <xf numFmtId="0" fontId="7" fillId="0" borderId="15" xfId="3" applyFont="1" applyFill="1" applyBorder="1" applyAlignment="1">
      <alignment horizontal="left" vertical="center" wrapText="1"/>
    </xf>
    <xf numFmtId="1" fontId="4" fillId="3" borderId="13" xfId="1" applyNumberFormat="1" applyFont="1" applyFill="1" applyBorder="1" applyAlignment="1">
      <alignment horizontal="center" vertical="center"/>
    </xf>
    <xf numFmtId="0" fontId="4" fillId="3" borderId="12" xfId="1" applyFont="1" applyFill="1" applyBorder="1" applyAlignment="1">
      <alignment horizontal="center" vertical="center" wrapText="1"/>
    </xf>
    <xf numFmtId="0" fontId="4" fillId="3" borderId="14" xfId="1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 wrapText="1"/>
    </xf>
    <xf numFmtId="0" fontId="4" fillId="0" borderId="12" xfId="0" applyFont="1" applyFill="1" applyBorder="1" applyAlignment="1">
      <alignment horizontal="left" vertical="center" wrapText="1"/>
    </xf>
    <xf numFmtId="0" fontId="4" fillId="0" borderId="13" xfId="0" applyFont="1" applyFill="1" applyBorder="1" applyAlignment="1">
      <alignment vertical="center" wrapText="1"/>
    </xf>
    <xf numFmtId="0" fontId="4" fillId="0" borderId="12" xfId="0" quotePrefix="1" applyFont="1" applyFill="1" applyBorder="1" applyAlignment="1">
      <alignment horizontal="center" vertical="center" wrapText="1"/>
    </xf>
    <xf numFmtId="1" fontId="4" fillId="0" borderId="10" xfId="0" applyNumberFormat="1" applyFont="1" applyFill="1" applyBorder="1" applyAlignment="1">
      <alignment horizontal="center" vertical="center" wrapText="1"/>
    </xf>
    <xf numFmtId="1" fontId="4" fillId="0" borderId="12" xfId="0" applyNumberFormat="1" applyFont="1" applyFill="1" applyBorder="1" applyAlignment="1">
      <alignment horizontal="center" vertical="center" wrapText="1"/>
    </xf>
    <xf numFmtId="1" fontId="4" fillId="0" borderId="13" xfId="0" applyNumberFormat="1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top" wrapText="1"/>
    </xf>
    <xf numFmtId="0" fontId="4" fillId="0" borderId="14" xfId="0" applyFont="1" applyBorder="1" applyAlignment="1">
      <alignment horizontal="center" vertical="center" wrapText="1"/>
    </xf>
    <xf numFmtId="0" fontId="4" fillId="0" borderId="10" xfId="0" quotePrefix="1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3" fillId="2" borderId="2" xfId="1" applyFont="1" applyFill="1" applyBorder="1" applyAlignment="1">
      <alignment horizontal="center" vertical="center"/>
    </xf>
    <xf numFmtId="0" fontId="3" fillId="2" borderId="4" xfId="1" applyFont="1" applyFill="1" applyBorder="1" applyAlignment="1">
      <alignment horizontal="center" vertical="center"/>
    </xf>
    <xf numFmtId="0" fontId="3" fillId="2" borderId="3" xfId="1" applyFont="1" applyFill="1" applyBorder="1" applyAlignment="1">
      <alignment horizontal="center" vertical="center"/>
    </xf>
    <xf numFmtId="0" fontId="3" fillId="2" borderId="5" xfId="1" applyFont="1" applyFill="1" applyBorder="1" applyAlignment="1">
      <alignment horizontal="center" vertical="center" wrapText="1"/>
    </xf>
    <xf numFmtId="0" fontId="3" fillId="2" borderId="6" xfId="1" applyFont="1" applyFill="1" applyBorder="1" applyAlignment="1">
      <alignment horizontal="center" vertical="center" wrapText="1"/>
    </xf>
    <xf numFmtId="0" fontId="3" fillId="2" borderId="8" xfId="1" applyFont="1" applyFill="1" applyBorder="1" applyAlignment="1">
      <alignment horizontal="center" vertical="center" wrapText="1"/>
    </xf>
    <xf numFmtId="0" fontId="3" fillId="2" borderId="9" xfId="1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horizontal="center" vertical="center" wrapText="1"/>
    </xf>
    <xf numFmtId="0" fontId="3" fillId="2" borderId="7" xfId="1" applyFont="1" applyFill="1" applyBorder="1" applyAlignment="1">
      <alignment horizontal="center" vertical="center" wrapText="1"/>
    </xf>
    <xf numFmtId="0" fontId="3" fillId="2" borderId="7" xfId="1" applyFont="1" applyFill="1" applyBorder="1" applyAlignment="1">
      <alignment vertical="center" wrapText="1"/>
    </xf>
    <xf numFmtId="0" fontId="4" fillId="2" borderId="7" xfId="1" applyFont="1" applyFill="1" applyBorder="1" applyAlignment="1">
      <alignment vertical="center" wrapText="1"/>
    </xf>
    <xf numFmtId="0" fontId="3" fillId="2" borderId="2" xfId="1" applyFont="1" applyFill="1" applyBorder="1" applyAlignment="1">
      <alignment horizontal="center" vertical="center" wrapText="1"/>
    </xf>
    <xf numFmtId="0" fontId="3" fillId="2" borderId="3" xfId="1" applyFont="1" applyFill="1" applyBorder="1" applyAlignment="1">
      <alignment vertical="center" wrapText="1"/>
    </xf>
    <xf numFmtId="0" fontId="3" fillId="0" borderId="0" xfId="1" applyFont="1" applyAlignment="1">
      <alignment horizontal="center" vertical="center" wrapText="1"/>
    </xf>
    <xf numFmtId="0" fontId="3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 wrapText="1"/>
    </xf>
    <xf numFmtId="0" fontId="4" fillId="0" borderId="0" xfId="1" applyFont="1" applyAlignment="1">
      <alignment horizontal="left" vertical="center"/>
    </xf>
    <xf numFmtId="0" fontId="4" fillId="0" borderId="0" xfId="1" applyFont="1" applyFill="1" applyAlignment="1">
      <alignment horizontal="center" vertical="center" wrapText="1"/>
    </xf>
    <xf numFmtId="3" fontId="8" fillId="2" borderId="10" xfId="1" applyNumberFormat="1" applyFont="1" applyFill="1" applyBorder="1" applyAlignment="1">
      <alignment horizontal="center" vertical="center" wrapText="1"/>
    </xf>
    <xf numFmtId="3" fontId="8" fillId="2" borderId="10" xfId="1" applyNumberFormat="1" applyFont="1" applyFill="1" applyBorder="1" applyAlignment="1">
      <alignment horizontal="right" vertical="center" wrapText="1"/>
    </xf>
    <xf numFmtId="3" fontId="3" fillId="2" borderId="10" xfId="1" applyNumberFormat="1" applyFont="1" applyFill="1" applyBorder="1" applyAlignment="1">
      <alignment horizontal="right" vertical="center" wrapText="1"/>
    </xf>
    <xf numFmtId="3" fontId="8" fillId="2" borderId="16" xfId="1" applyNumberFormat="1" applyFont="1" applyFill="1" applyBorder="1" applyAlignment="1">
      <alignment horizontal="center" vertical="center" wrapText="1"/>
    </xf>
    <xf numFmtId="0" fontId="9" fillId="0" borderId="10" xfId="1" applyFont="1" applyBorder="1" applyAlignment="1">
      <alignment horizontal="center" vertical="center" wrapText="1"/>
    </xf>
    <xf numFmtId="0" fontId="9" fillId="0" borderId="10" xfId="1" applyFont="1" applyBorder="1" applyAlignment="1">
      <alignment horizontal="left" vertical="center" wrapText="1"/>
    </xf>
    <xf numFmtId="0" fontId="9" fillId="0" borderId="17" xfId="1" applyFont="1" applyBorder="1" applyAlignment="1">
      <alignment horizontal="center" vertical="center" wrapText="1"/>
    </xf>
    <xf numFmtId="0" fontId="9" fillId="0" borderId="17" xfId="1" applyFont="1" applyFill="1" applyBorder="1" applyAlignment="1">
      <alignment horizontal="center" vertical="center" wrapText="1"/>
    </xf>
    <xf numFmtId="0" fontId="4" fillId="4" borderId="10" xfId="1" applyFont="1" applyFill="1" applyBorder="1" applyAlignment="1">
      <alignment horizontal="right" vertical="top"/>
    </xf>
    <xf numFmtId="0" fontId="3" fillId="4" borderId="12" xfId="1" applyFont="1" applyFill="1" applyBorder="1" applyAlignment="1">
      <alignment horizontal="right" vertical="top" wrapText="1"/>
    </xf>
    <xf numFmtId="0" fontId="3" fillId="4" borderId="18" xfId="1" applyFont="1" applyFill="1" applyBorder="1" applyAlignment="1">
      <alignment horizontal="right" vertical="top" wrapText="1"/>
    </xf>
    <xf numFmtId="0" fontId="4" fillId="4" borderId="19" xfId="1" applyFont="1" applyFill="1" applyBorder="1" applyAlignment="1">
      <alignment horizontal="center" vertical="top" wrapText="1"/>
    </xf>
    <xf numFmtId="0" fontId="9" fillId="0" borderId="10" xfId="1" applyFont="1" applyBorder="1" applyAlignment="1">
      <alignment horizontal="right" vertical="center" wrapText="1"/>
    </xf>
    <xf numFmtId="41" fontId="8" fillId="0" borderId="10" xfId="4" applyFont="1" applyBorder="1" applyAlignment="1">
      <alignment horizontal="right" vertical="center" wrapText="1"/>
    </xf>
    <xf numFmtId="41" fontId="3" fillId="0" borderId="10" xfId="4" applyFont="1" applyBorder="1" applyAlignment="1">
      <alignment horizontal="right" vertical="center" wrapText="1"/>
    </xf>
    <xf numFmtId="3" fontId="8" fillId="0" borderId="10" xfId="1" applyNumberFormat="1" applyFont="1" applyBorder="1" applyAlignment="1">
      <alignment horizontal="right" vertical="center" wrapText="1"/>
    </xf>
    <xf numFmtId="3" fontId="3" fillId="0" borderId="10" xfId="1" applyNumberFormat="1" applyFont="1" applyBorder="1" applyAlignment="1">
      <alignment horizontal="right" vertical="center" wrapText="1"/>
    </xf>
  </cellXfs>
  <cellStyles count="5">
    <cellStyle name="Comma [0] 2" xfId="4"/>
    <cellStyle name="Normal" xfId="0" builtinId="0"/>
    <cellStyle name="Normal 2 4" xfId="3"/>
    <cellStyle name="Normal 3" xfId="1"/>
    <cellStyle name="Normal 3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8"/>
  <sheetViews>
    <sheetView tabSelected="1" workbookViewId="0">
      <selection activeCell="A8" sqref="A8"/>
    </sheetView>
  </sheetViews>
  <sheetFormatPr defaultRowHeight="15" x14ac:dyDescent="0.25"/>
  <sheetData>
    <row r="1" spans="1:17" ht="16.5" customHeight="1" x14ac:dyDescent="0.25">
      <c r="A1" s="48" t="s">
        <v>54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</row>
    <row r="2" spans="1:17" ht="16.5" x14ac:dyDescent="0.25">
      <c r="A2" s="49" t="s">
        <v>55</v>
      </c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</row>
    <row r="3" spans="1:17" ht="16.5" x14ac:dyDescent="0.25">
      <c r="A3" s="49" t="s">
        <v>56</v>
      </c>
      <c r="B3" s="49"/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  <c r="Q3" s="49"/>
    </row>
    <row r="4" spans="1:17" ht="16.5" x14ac:dyDescent="0.25">
      <c r="A4" s="50"/>
      <c r="B4" s="51"/>
      <c r="C4" s="50"/>
      <c r="D4" s="50"/>
      <c r="E4" s="52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</row>
    <row r="5" spans="1:17" ht="16.5" x14ac:dyDescent="0.25">
      <c r="A5" s="42" t="s">
        <v>0</v>
      </c>
      <c r="B5" s="42" t="s">
        <v>1</v>
      </c>
      <c r="C5" s="42" t="s">
        <v>2</v>
      </c>
      <c r="D5" s="42" t="s">
        <v>3</v>
      </c>
      <c r="E5" s="42" t="s">
        <v>4</v>
      </c>
      <c r="F5" s="46" t="s">
        <v>5</v>
      </c>
      <c r="G5" s="47"/>
      <c r="H5" s="35" t="s">
        <v>6</v>
      </c>
      <c r="I5" s="36"/>
      <c r="J5" s="36"/>
      <c r="K5" s="36"/>
      <c r="L5" s="37"/>
      <c r="M5" s="38" t="s">
        <v>7</v>
      </c>
      <c r="N5" s="39"/>
      <c r="O5" s="42" t="s">
        <v>8</v>
      </c>
      <c r="P5" s="42" t="s">
        <v>9</v>
      </c>
      <c r="Q5" s="42" t="s">
        <v>10</v>
      </c>
    </row>
    <row r="6" spans="1:17" ht="16.5" x14ac:dyDescent="0.25">
      <c r="A6" s="44"/>
      <c r="B6" s="44"/>
      <c r="C6" s="43"/>
      <c r="D6" s="43"/>
      <c r="E6" s="43"/>
      <c r="F6" s="1" t="s">
        <v>11</v>
      </c>
      <c r="G6" s="1" t="s">
        <v>12</v>
      </c>
      <c r="H6" s="1" t="s">
        <v>13</v>
      </c>
      <c r="I6" s="1" t="s">
        <v>14</v>
      </c>
      <c r="J6" s="1" t="s">
        <v>15</v>
      </c>
      <c r="K6" s="1" t="s">
        <v>16</v>
      </c>
      <c r="L6" s="1" t="s">
        <v>17</v>
      </c>
      <c r="M6" s="40"/>
      <c r="N6" s="41"/>
      <c r="O6" s="43"/>
      <c r="P6" s="44"/>
      <c r="Q6" s="45"/>
    </row>
    <row r="7" spans="1:17" ht="140.25" x14ac:dyDescent="0.25">
      <c r="A7" s="2">
        <v>1</v>
      </c>
      <c r="B7" s="3" t="s">
        <v>18</v>
      </c>
      <c r="C7" s="4" t="s">
        <v>19</v>
      </c>
      <c r="D7" s="5" t="s">
        <v>20</v>
      </c>
      <c r="E7" s="6" t="s">
        <v>21</v>
      </c>
      <c r="F7" s="7" t="s">
        <v>22</v>
      </c>
      <c r="G7" s="7" t="s">
        <v>22</v>
      </c>
      <c r="H7" s="8">
        <f>SUM(1/3*3)</f>
        <v>1</v>
      </c>
      <c r="I7" s="8">
        <f>1/3*3</f>
        <v>1</v>
      </c>
      <c r="J7" s="9">
        <f>1*3</f>
        <v>3</v>
      </c>
      <c r="K7" s="9">
        <f>SUM(2*3)</f>
        <v>6</v>
      </c>
      <c r="L7" s="8">
        <f t="shared" ref="L7:L10" si="0">SUM(H7:K7)</f>
        <v>11</v>
      </c>
      <c r="M7" s="10">
        <v>1</v>
      </c>
      <c r="N7" s="10" t="s">
        <v>23</v>
      </c>
      <c r="O7" s="10" t="s">
        <v>24</v>
      </c>
      <c r="P7" s="11" t="s">
        <v>25</v>
      </c>
      <c r="Q7" s="12" t="s">
        <v>26</v>
      </c>
    </row>
    <row r="8" spans="1:17" ht="181.5" x14ac:dyDescent="0.25">
      <c r="A8" s="2">
        <v>2</v>
      </c>
      <c r="B8" s="13" t="s">
        <v>27</v>
      </c>
      <c r="C8" s="4" t="s">
        <v>28</v>
      </c>
      <c r="D8" s="14" t="s">
        <v>29</v>
      </c>
      <c r="E8" s="4" t="s">
        <v>30</v>
      </c>
      <c r="F8" s="15" t="s">
        <v>31</v>
      </c>
      <c r="G8" s="15" t="s">
        <v>31</v>
      </c>
      <c r="H8" s="8">
        <f>SUM(1/4*5)</f>
        <v>1.25</v>
      </c>
      <c r="I8" s="8">
        <f>1/3*5</f>
        <v>1.6666666666666665</v>
      </c>
      <c r="J8" s="9">
        <f>2*5</f>
        <v>10</v>
      </c>
      <c r="K8" s="9">
        <f>SUM(2*3*5)</f>
        <v>30</v>
      </c>
      <c r="L8" s="8">
        <f t="shared" si="0"/>
        <v>42.916666666666664</v>
      </c>
      <c r="M8" s="10">
        <v>1</v>
      </c>
      <c r="N8" s="10" t="s">
        <v>23</v>
      </c>
      <c r="O8" s="10" t="s">
        <v>24</v>
      </c>
      <c r="P8" s="11" t="s">
        <v>25</v>
      </c>
      <c r="Q8" s="12" t="s">
        <v>26</v>
      </c>
    </row>
    <row r="9" spans="1:17" ht="181.5" x14ac:dyDescent="0.25">
      <c r="A9" s="2">
        <v>3</v>
      </c>
      <c r="B9" s="13" t="s">
        <v>32</v>
      </c>
      <c r="C9" s="4" t="s">
        <v>28</v>
      </c>
      <c r="D9" s="14" t="s">
        <v>33</v>
      </c>
      <c r="E9" s="16" t="s">
        <v>34</v>
      </c>
      <c r="F9" s="15" t="s">
        <v>31</v>
      </c>
      <c r="G9" s="15" t="s">
        <v>31</v>
      </c>
      <c r="H9" s="8">
        <f>SUM(1/4*5)</f>
        <v>1.25</v>
      </c>
      <c r="I9" s="8">
        <f>1/3*5</f>
        <v>1.6666666666666665</v>
      </c>
      <c r="J9" s="9">
        <f>2*5</f>
        <v>10</v>
      </c>
      <c r="K9" s="9">
        <f>SUM(2*3*5)</f>
        <v>30</v>
      </c>
      <c r="L9" s="8">
        <f t="shared" si="0"/>
        <v>42.916666666666664</v>
      </c>
      <c r="M9" s="10">
        <v>1</v>
      </c>
      <c r="N9" s="10" t="s">
        <v>23</v>
      </c>
      <c r="O9" s="10" t="s">
        <v>24</v>
      </c>
      <c r="P9" s="11" t="s">
        <v>25</v>
      </c>
      <c r="Q9" s="12" t="s">
        <v>26</v>
      </c>
    </row>
    <row r="10" spans="1:17" ht="181.5" x14ac:dyDescent="0.3">
      <c r="A10" s="2">
        <v>4</v>
      </c>
      <c r="B10" s="17" t="s">
        <v>35</v>
      </c>
      <c r="C10" s="6" t="s">
        <v>36</v>
      </c>
      <c r="D10" s="18" t="s">
        <v>37</v>
      </c>
      <c r="E10" s="16" t="s">
        <v>38</v>
      </c>
      <c r="F10" s="7" t="s">
        <v>39</v>
      </c>
      <c r="G10" s="7" t="s">
        <v>39</v>
      </c>
      <c r="H10" s="8">
        <f>SUM(1/4*15)</f>
        <v>3.75</v>
      </c>
      <c r="I10" s="8">
        <f>1/3*15</f>
        <v>5</v>
      </c>
      <c r="J10" s="9">
        <f>2*15</f>
        <v>30</v>
      </c>
      <c r="K10" s="9">
        <f>SUM(2*3*15)</f>
        <v>90</v>
      </c>
      <c r="L10" s="8">
        <f t="shared" si="0"/>
        <v>128.75</v>
      </c>
      <c r="M10" s="19">
        <v>1</v>
      </c>
      <c r="N10" s="19" t="s">
        <v>23</v>
      </c>
      <c r="O10" s="19" t="s">
        <v>24</v>
      </c>
      <c r="P10" s="20" t="s">
        <v>25</v>
      </c>
      <c r="Q10" s="21" t="s">
        <v>26</v>
      </c>
    </row>
    <row r="11" spans="1:17" ht="82.5" x14ac:dyDescent="0.25">
      <c r="A11" s="2">
        <v>5</v>
      </c>
      <c r="B11" s="18" t="s">
        <v>40</v>
      </c>
      <c r="C11" s="22" t="s">
        <v>41</v>
      </c>
      <c r="D11" s="23" t="s">
        <v>40</v>
      </c>
      <c r="E11" s="24" t="s">
        <v>42</v>
      </c>
      <c r="F11" s="25" t="s">
        <v>43</v>
      </c>
      <c r="G11" s="25" t="s">
        <v>44</v>
      </c>
      <c r="H11" s="26">
        <v>3</v>
      </c>
      <c r="I11" s="26">
        <f>+J11/3*2</f>
        <v>9.3333333333333339</v>
      </c>
      <c r="J11" s="22">
        <v>14</v>
      </c>
      <c r="K11" s="22">
        <f>6*7</f>
        <v>42</v>
      </c>
      <c r="L11" s="27">
        <f>SUM(H11:K11)</f>
        <v>68.333333333333343</v>
      </c>
      <c r="M11" s="28">
        <v>2</v>
      </c>
      <c r="N11" s="28" t="s">
        <v>23</v>
      </c>
      <c r="O11" s="28" t="s">
        <v>24</v>
      </c>
      <c r="P11" s="29" t="s">
        <v>25</v>
      </c>
      <c r="Q11" s="30" t="s">
        <v>26</v>
      </c>
    </row>
    <row r="12" spans="1:17" ht="60" x14ac:dyDescent="0.25">
      <c r="A12" s="2">
        <v>6</v>
      </c>
      <c r="B12" s="18" t="s">
        <v>45</v>
      </c>
      <c r="C12" s="22" t="s">
        <v>41</v>
      </c>
      <c r="D12" s="18" t="s">
        <v>45</v>
      </c>
      <c r="E12" s="24" t="s">
        <v>42</v>
      </c>
      <c r="F12" s="31" t="s">
        <v>46</v>
      </c>
      <c r="G12" s="31" t="s">
        <v>47</v>
      </c>
      <c r="H12" s="26">
        <v>3</v>
      </c>
      <c r="I12" s="26">
        <f>+J12/3*2</f>
        <v>9.3333333333333339</v>
      </c>
      <c r="J12" s="22">
        <v>14</v>
      </c>
      <c r="K12" s="22">
        <f>6*7</f>
        <v>42</v>
      </c>
      <c r="L12" s="27">
        <f>SUM(H12:K12)</f>
        <v>68.333333333333343</v>
      </c>
      <c r="M12" s="28">
        <v>2</v>
      </c>
      <c r="N12" s="28" t="s">
        <v>23</v>
      </c>
      <c r="O12" s="28" t="s">
        <v>24</v>
      </c>
      <c r="P12" s="29" t="s">
        <v>25</v>
      </c>
      <c r="Q12" s="30" t="s">
        <v>26</v>
      </c>
    </row>
    <row r="13" spans="1:17" ht="60" x14ac:dyDescent="0.25">
      <c r="A13" s="2">
        <v>7</v>
      </c>
      <c r="B13" s="18" t="s">
        <v>48</v>
      </c>
      <c r="C13" s="22" t="s">
        <v>41</v>
      </c>
      <c r="D13" s="18" t="s">
        <v>48</v>
      </c>
      <c r="E13" s="32" t="s">
        <v>42</v>
      </c>
      <c r="F13" s="25" t="s">
        <v>49</v>
      </c>
      <c r="G13" s="25" t="s">
        <v>50</v>
      </c>
      <c r="H13" s="26">
        <v>3</v>
      </c>
      <c r="I13" s="26">
        <f>+J13/3*2</f>
        <v>9.3333333333333339</v>
      </c>
      <c r="J13" s="22">
        <v>14</v>
      </c>
      <c r="K13" s="22">
        <f>6*7</f>
        <v>42</v>
      </c>
      <c r="L13" s="27">
        <f>SUM(H13:K13)</f>
        <v>68.333333333333343</v>
      </c>
      <c r="M13" s="28">
        <v>2</v>
      </c>
      <c r="N13" s="28" t="s">
        <v>23</v>
      </c>
      <c r="O13" s="28" t="s">
        <v>24</v>
      </c>
      <c r="P13" s="33" t="s">
        <v>25</v>
      </c>
      <c r="Q13" s="34" t="s">
        <v>26</v>
      </c>
    </row>
    <row r="14" spans="1:17" ht="60" x14ac:dyDescent="0.25">
      <c r="A14" s="2">
        <v>8</v>
      </c>
      <c r="B14" s="18" t="s">
        <v>51</v>
      </c>
      <c r="C14" s="22" t="s">
        <v>41</v>
      </c>
      <c r="D14" s="18" t="s">
        <v>51</v>
      </c>
      <c r="E14" s="24" t="s">
        <v>42</v>
      </c>
      <c r="F14" s="25" t="s">
        <v>52</v>
      </c>
      <c r="G14" s="25" t="s">
        <v>53</v>
      </c>
      <c r="H14" s="26">
        <v>3</v>
      </c>
      <c r="I14" s="26">
        <f>+J14/3*2</f>
        <v>9.3333333333333339</v>
      </c>
      <c r="J14" s="22">
        <v>14</v>
      </c>
      <c r="K14" s="22">
        <f>6*7</f>
        <v>42</v>
      </c>
      <c r="L14" s="27">
        <f>SUM(H14:K14)</f>
        <v>68.333333333333343</v>
      </c>
      <c r="M14" s="28">
        <v>2</v>
      </c>
      <c r="N14" s="28" t="s">
        <v>23</v>
      </c>
      <c r="O14" s="28" t="s">
        <v>24</v>
      </c>
      <c r="P14" s="33" t="s">
        <v>25</v>
      </c>
      <c r="Q14" s="34" t="s">
        <v>26</v>
      </c>
    </row>
    <row r="15" spans="1:17" ht="16.5" x14ac:dyDescent="0.25">
      <c r="A15" s="53" t="s">
        <v>57</v>
      </c>
      <c r="B15" s="53"/>
      <c r="C15" s="53"/>
      <c r="D15" s="53"/>
      <c r="E15" s="53"/>
      <c r="F15" s="53"/>
      <c r="G15" s="53"/>
      <c r="H15" s="54">
        <f t="shared" ref="H15:M15" si="1">SUM(H8:H14)</f>
        <v>18.25</v>
      </c>
      <c r="I15" s="54">
        <f t="shared" si="1"/>
        <v>45.666666666666671</v>
      </c>
      <c r="J15" s="54">
        <f t="shared" si="1"/>
        <v>106</v>
      </c>
      <c r="K15" s="54">
        <f t="shared" si="1"/>
        <v>318</v>
      </c>
      <c r="L15" s="54">
        <f t="shared" si="1"/>
        <v>487.91666666666674</v>
      </c>
      <c r="M15" s="54">
        <f t="shared" si="1"/>
        <v>11</v>
      </c>
      <c r="N15" s="54"/>
      <c r="O15" s="54"/>
      <c r="P15" s="55"/>
      <c r="Q15" s="56"/>
    </row>
    <row r="16" spans="1:17" ht="66" x14ac:dyDescent="0.25">
      <c r="A16" s="57"/>
      <c r="B16" s="58" t="s">
        <v>58</v>
      </c>
      <c r="C16" s="59"/>
      <c r="D16" s="59"/>
      <c r="E16" s="60"/>
      <c r="F16" s="59"/>
      <c r="G16" s="59"/>
      <c r="H16" s="61"/>
      <c r="I16" s="61"/>
      <c r="J16" s="61"/>
      <c r="K16" s="61"/>
      <c r="L16" s="62"/>
      <c r="M16" s="63"/>
      <c r="N16" s="63"/>
      <c r="O16" s="63"/>
      <c r="P16" s="63"/>
      <c r="Q16" s="64"/>
    </row>
    <row r="17" spans="1:17" ht="49.5" x14ac:dyDescent="0.25">
      <c r="A17" s="57"/>
      <c r="B17" s="58" t="s">
        <v>59</v>
      </c>
      <c r="C17" s="59"/>
      <c r="D17" s="59"/>
      <c r="E17" s="60"/>
      <c r="F17" s="59"/>
      <c r="G17" s="59"/>
      <c r="H17" s="65"/>
      <c r="I17" s="65"/>
      <c r="J17" s="65"/>
      <c r="K17" s="65"/>
      <c r="L17" s="66">
        <f>30%*L15</f>
        <v>146.37500000000003</v>
      </c>
      <c r="M17" s="66"/>
      <c r="N17" s="66"/>
      <c r="O17" s="66"/>
      <c r="P17" s="67"/>
      <c r="Q17" s="57"/>
    </row>
    <row r="18" spans="1:17" ht="16.5" x14ac:dyDescent="0.25">
      <c r="A18" s="53" t="s">
        <v>60</v>
      </c>
      <c r="B18" s="53"/>
      <c r="C18" s="53"/>
      <c r="D18" s="53"/>
      <c r="E18" s="53"/>
      <c r="F18" s="53"/>
      <c r="G18" s="53"/>
      <c r="H18" s="65"/>
      <c r="I18" s="65"/>
      <c r="J18" s="65"/>
      <c r="K18" s="65"/>
      <c r="L18" s="68">
        <f>SUM(L14:L16)</f>
        <v>556.25000000000011</v>
      </c>
      <c r="M18" s="68"/>
      <c r="N18" s="68"/>
      <c r="O18" s="68"/>
      <c r="P18" s="69"/>
      <c r="Q18" s="57"/>
    </row>
  </sheetData>
  <mergeCells count="16">
    <mergeCell ref="A15:G15"/>
    <mergeCell ref="A18:G18"/>
    <mergeCell ref="A1:Q1"/>
    <mergeCell ref="A2:Q2"/>
    <mergeCell ref="A3:Q3"/>
    <mergeCell ref="A5:A6"/>
    <mergeCell ref="B5:B6"/>
    <mergeCell ref="C5:C6"/>
    <mergeCell ref="D5:D6"/>
    <mergeCell ref="E5:E6"/>
    <mergeCell ref="F5:G5"/>
    <mergeCell ref="H5:L5"/>
    <mergeCell ref="M5:N6"/>
    <mergeCell ref="O5:O6"/>
    <mergeCell ref="P5:P6"/>
    <mergeCell ref="Q5:Q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Mabrur</dc:creator>
  <cp:lastModifiedBy>Mabrur</cp:lastModifiedBy>
  <dcterms:created xsi:type="dcterms:W3CDTF">2023-01-17T14:22:56Z</dcterms:created>
  <dcterms:modified xsi:type="dcterms:W3CDTF">2023-01-17T14:27:21Z</dcterms:modified>
</cp:coreProperties>
</file>