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halmooky/Desktop/UNCC Bootcamp/Homework In Progress/"/>
    </mc:Choice>
  </mc:AlternateContent>
  <xr:revisionPtr revIDLastSave="0" documentId="8_{95AA490A-142A-FB41-AF13-D0127592A41E}" xr6:coauthVersionLast="40" xr6:coauthVersionMax="40" xr10:uidLastSave="{00000000-0000-0000-0000-000000000000}"/>
  <bookViews>
    <workbookView xWindow="240" yWindow="1540" windowWidth="25360" windowHeight="13840" activeTab="3" xr2:uid="{00000000-000D-0000-FFFF-FFFF00000000}"/>
  </bookViews>
  <sheets>
    <sheet name="Scratch" sheetId="8" r:id="rId1"/>
    <sheet name="Scratch2" sheetId="9" r:id="rId2"/>
    <sheet name="DataTable" sheetId="1" r:id="rId3"/>
    <sheet name="Sub-CategoryByCountry" sheetId="5" r:id="rId4"/>
    <sheet name="CategorybyCountry" sheetId="3" r:id="rId5"/>
    <sheet name="TimevsRates" sheetId="4" r:id="rId6"/>
    <sheet name="AmountvsRates" sheetId="2" r:id="rId7"/>
    <sheet name="Sheet2" sheetId="7" r:id="rId8"/>
  </sheets>
  <definedNames>
    <definedName name="_xlnm._FilterDatabase" localSheetId="2" hidden="1">DataTable!$A$1:$N$4115</definedName>
  </definedNames>
  <calcPr calcId="191029"/>
  <pivotCaches>
    <pivotCache cacheId="11" r:id="rId9"/>
    <pivotCache cacheId="16" r:id="rId10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" i="2" l="1"/>
  <c r="H13" i="2"/>
  <c r="H12" i="2"/>
  <c r="H11" i="2"/>
  <c r="H10" i="2"/>
  <c r="H9" i="2"/>
  <c r="H8" i="2"/>
  <c r="H7" i="2"/>
  <c r="H6" i="2"/>
  <c r="H5" i="2"/>
  <c r="H4" i="2"/>
  <c r="H3" i="2"/>
  <c r="E3" i="2"/>
  <c r="E4" i="2"/>
  <c r="E5" i="2"/>
  <c r="E6" i="2"/>
  <c r="E7" i="2"/>
  <c r="E8" i="2"/>
  <c r="E9" i="2"/>
  <c r="E10" i="2"/>
  <c r="E11" i="2"/>
  <c r="E12" i="2"/>
  <c r="E13" i="2"/>
  <c r="E14" i="2"/>
  <c r="D3" i="2"/>
  <c r="D4" i="2"/>
  <c r="D5" i="2"/>
  <c r="D6" i="2"/>
  <c r="D7" i="2"/>
  <c r="D8" i="2"/>
  <c r="D9" i="2"/>
  <c r="D10" i="2"/>
  <c r="D11" i="2"/>
  <c r="D12" i="2"/>
  <c r="D13" i="2"/>
  <c r="D14" i="2"/>
  <c r="C14" i="2"/>
  <c r="C13" i="2"/>
  <c r="C12" i="2"/>
  <c r="C11" i="2"/>
  <c r="C9" i="2"/>
  <c r="C10" i="2"/>
  <c r="C8" i="2"/>
  <c r="C7" i="2"/>
  <c r="C6" i="2"/>
  <c r="C5" i="2"/>
  <c r="C4" i="2"/>
  <c r="C3" i="2"/>
  <c r="F14" i="2"/>
  <c r="F13" i="2"/>
  <c r="F12" i="2"/>
  <c r="F11" i="2"/>
  <c r="F10" i="2"/>
  <c r="F9" i="2"/>
  <c r="F8" i="2"/>
  <c r="F7" i="2"/>
  <c r="F6" i="2"/>
  <c r="F5" i="2"/>
  <c r="F4" i="2"/>
  <c r="F3" i="2"/>
  <c r="T3168" i="1"/>
  <c r="T3192" i="1"/>
  <c r="T3208" i="1"/>
  <c r="T3224" i="1"/>
  <c r="T3240" i="1"/>
  <c r="T3256" i="1"/>
  <c r="T3272" i="1"/>
  <c r="T3288" i="1"/>
  <c r="T3304" i="1"/>
  <c r="T3320" i="1"/>
  <c r="T3336" i="1"/>
  <c r="T3352" i="1"/>
  <c r="T3368" i="1"/>
  <c r="T3384" i="1"/>
  <c r="T3400" i="1"/>
  <c r="T3416" i="1"/>
  <c r="T3432" i="1"/>
  <c r="T3448" i="1"/>
  <c r="T3464" i="1"/>
  <c r="T3480" i="1"/>
  <c r="T3496" i="1"/>
  <c r="T3512" i="1"/>
  <c r="T3528" i="1"/>
  <c r="T3544" i="1"/>
  <c r="T3560" i="1"/>
  <c r="T3576" i="1"/>
  <c r="T3592" i="1"/>
  <c r="T3608" i="1"/>
  <c r="T3624" i="1"/>
  <c r="T3640" i="1"/>
  <c r="T3656" i="1"/>
  <c r="T3672" i="1"/>
  <c r="T3688" i="1"/>
  <c r="T3704" i="1"/>
  <c r="T3720" i="1"/>
  <c r="T3736" i="1"/>
  <c r="T3752" i="1"/>
  <c r="T3768" i="1"/>
  <c r="T3784" i="1"/>
  <c r="T3800" i="1"/>
  <c r="T3816" i="1"/>
  <c r="T3832" i="1"/>
  <c r="T3848" i="1"/>
  <c r="T3864" i="1"/>
  <c r="T3880" i="1"/>
  <c r="T3896" i="1"/>
  <c r="T3912" i="1"/>
  <c r="T3928" i="1"/>
  <c r="T3944" i="1"/>
  <c r="T3960" i="1"/>
  <c r="T3976" i="1"/>
  <c r="T3992" i="1"/>
  <c r="T4008" i="1"/>
  <c r="T4024" i="1"/>
  <c r="T4040" i="1"/>
  <c r="T4056" i="1"/>
  <c r="T4072" i="1"/>
  <c r="T4088" i="1"/>
  <c r="T4104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2" l="1"/>
  <c r="I3" i="2" s="1"/>
  <c r="G11" i="2"/>
  <c r="K11" i="2" s="1"/>
  <c r="G7" i="2"/>
  <c r="K7" i="2" s="1"/>
  <c r="G14" i="2"/>
  <c r="J14" i="2" s="1"/>
  <c r="G10" i="2"/>
  <c r="K10" i="2" s="1"/>
  <c r="G6" i="2"/>
  <c r="J6" i="2" s="1"/>
  <c r="G13" i="2"/>
  <c r="K13" i="2" s="1"/>
  <c r="G9" i="2"/>
  <c r="J9" i="2" s="1"/>
  <c r="G5" i="2"/>
  <c r="K5" i="2" s="1"/>
  <c r="G12" i="2"/>
  <c r="J12" i="2" s="1"/>
  <c r="G8" i="2"/>
  <c r="I8" i="2" s="1"/>
  <c r="G4" i="2"/>
  <c r="I4" i="2" s="1"/>
  <c r="I13" i="2" l="1"/>
  <c r="J7" i="2"/>
  <c r="K14" i="2"/>
  <c r="I9" i="2"/>
  <c r="J13" i="2"/>
  <c r="K8" i="2"/>
  <c r="I7" i="2"/>
  <c r="I10" i="2"/>
  <c r="K9" i="2"/>
  <c r="K6" i="2"/>
  <c r="J3" i="2"/>
  <c r="K12" i="2"/>
  <c r="K3" i="2"/>
  <c r="I6" i="2"/>
  <c r="J4" i="2"/>
  <c r="J10" i="2"/>
  <c r="J11" i="2"/>
  <c r="K4" i="2"/>
  <c r="J8" i="2"/>
  <c r="I5" i="2"/>
  <c r="I11" i="2"/>
  <c r="I12" i="2"/>
  <c r="I14" i="2"/>
  <c r="J5" i="2"/>
</calcChain>
</file>

<file path=xl/sharedStrings.xml><?xml version="1.0" encoding="utf-8"?>
<sst xmlns="http://schemas.openxmlformats.org/spreadsheetml/2006/main" count="33198" uniqueCount="8417">
  <si>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</si>
  <si>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</si>
  <si>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</si>
  <si>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</si>
  <si>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</si>
  <si>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</si>
  <si>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</si>
  <si>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</si>
  <si>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</si>
  <si>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</si>
  <si>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</si>
  <si>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</si>
  <si>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</si>
  <si>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</si>
  <si>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</si>
  <si>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</si>
  <si>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</si>
  <si>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</si>
  <si>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</si>
  <si>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</si>
  <si>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</si>
  <si>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</si>
  <si>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</si>
  <si>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</si>
  <si>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</si>
  <si>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</si>
  <si>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</si>
  <si>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</si>
  <si>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</si>
  <si>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</si>
  <si>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</si>
  <si>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</si>
  <si>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</si>
  <si>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</si>
  <si>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</si>
  <si>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</si>
  <si>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</si>
  <si>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</si>
  <si>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</si>
  <si>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</si>
  <si>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</si>
  <si>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</si>
  <si>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</si>
  <si>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</si>
  <si>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</si>
  <si>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</si>
  <si>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</si>
  <si>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</si>
  <si>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</si>
  <si>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</si>
  <si>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</si>
  <si>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</si>
  <si>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</si>
  <si>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</si>
  <si>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</si>
  <si>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</si>
  <si>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</si>
  <si>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</si>
  <si>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</si>
  <si>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</si>
  <si>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</si>
  <si>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</si>
  <si>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</si>
  <si>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</si>
  <si>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</si>
  <si>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</si>
  <si>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</si>
  <si>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</si>
  <si>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</si>
  <si>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</si>
  <si>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</si>
  <si>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</si>
  <si>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</si>
  <si>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</si>
  <si>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</si>
  <si>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</si>
  <si>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</si>
  <si>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</si>
  <si>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</si>
  <si>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</si>
  <si>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</si>
  <si>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</si>
  <si>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</si>
  <si>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</si>
  <si>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</si>
  <si>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</si>
  <si>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</si>
  <si>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</si>
  <si>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</si>
  <si>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</si>
  <si>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</si>
  <si>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</si>
  <si>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</si>
  <si>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</si>
  <si>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</si>
  <si>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</si>
  <si>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</si>
  <si>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</si>
  <si>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</si>
  <si>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</si>
  <si>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</si>
  <si>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</si>
  <si>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</si>
  <si>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</si>
  <si>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</si>
  <si>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</si>
  <si>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</si>
  <si>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</si>
  <si>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</si>
  <si>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</si>
  <si>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</si>
  <si>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</si>
  <si>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</si>
  <si>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</si>
  <si>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</si>
  <si>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</si>
  <si>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</si>
  <si>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</si>
  <si>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</si>
  <si>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</si>
  <si>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</si>
  <si>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</si>
  <si>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</si>
  <si>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</si>
  <si>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</si>
  <si>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</si>
  <si>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</si>
  <si>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</si>
  <si>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</si>
  <si>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</si>
  <si>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</si>
  <si>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</si>
  <si>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</si>
  <si>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</si>
  <si>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</si>
  <si>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</si>
  <si>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</si>
  <si>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</si>
  <si>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</si>
  <si>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</si>
  <si>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</si>
  <si>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</si>
  <si>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</si>
  <si>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</si>
  <si>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</si>
  <si>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</si>
  <si>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</si>
  <si>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</si>
  <si>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</si>
  <si>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</si>
  <si>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</si>
  <si>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</si>
  <si>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</si>
  <si>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</si>
  <si>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</si>
  <si>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</si>
  <si>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</si>
  <si>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</si>
  <si>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</si>
  <si>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</si>
  <si>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</si>
  <si>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</si>
  <si>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</si>
  <si>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</si>
  <si>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</si>
  <si>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</si>
  <si>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</si>
  <si>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</si>
  <si>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</si>
  <si>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</si>
  <si>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</si>
  <si>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</si>
  <si>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</si>
  <si>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</si>
  <si>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</si>
  <si>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</si>
  <si>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</si>
  <si>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</si>
  <si>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</si>
  <si>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</si>
  <si>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</si>
  <si>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</si>
  <si>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</si>
  <si>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</si>
  <si>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</si>
  <si>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</si>
  <si>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</si>
  <si>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</si>
  <si>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</si>
  <si>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</si>
  <si>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</si>
  <si>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</si>
  <si>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</si>
  <si>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</si>
  <si>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</si>
  <si>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</si>
  <si>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</si>
  <si>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</si>
  <si>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</si>
  <si>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</si>
  <si>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</si>
  <si>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</si>
  <si>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</si>
  <si>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</si>
  <si>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</si>
  <si>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</si>
  <si>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</si>
  <si>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</si>
  <si>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</si>
  <si>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</si>
  <si>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</si>
  <si>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</si>
  <si>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</si>
  <si>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</si>
  <si>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</si>
  <si>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</si>
  <si>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</si>
  <si>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</si>
  <si>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</si>
  <si>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</si>
  <si>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</si>
  <si>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</si>
  <si>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</si>
  <si>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</si>
  <si>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</si>
  <si>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</si>
  <si>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</si>
  <si>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</si>
  <si>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</si>
  <si>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</si>
  <si>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</si>
  <si>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</si>
  <si>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</si>
  <si>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</si>
  <si>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</si>
  <si>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</si>
  <si>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</si>
  <si>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</si>
  <si>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</si>
  <si>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</si>
  <si>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</si>
  <si>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</si>
  <si>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</si>
  <si>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</si>
  <si>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</si>
  <si>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</si>
  <si>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</si>
  <si>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</si>
  <si>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</si>
  <si>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</si>
  <si>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</si>
  <si>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</si>
  <si>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</si>
  <si>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</si>
  <si>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</si>
  <si>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</si>
  <si>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</si>
  <si>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</si>
  <si>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</si>
  <si>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</si>
  <si>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</si>
  <si>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</si>
  <si>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</si>
  <si>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</si>
  <si>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</si>
  <si>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</si>
  <si>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</si>
  <si>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</si>
  <si>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</si>
  <si>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</si>
  <si>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</si>
  <si>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</si>
  <si>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</si>
  <si>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</si>
  <si>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</si>
  <si>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</si>
  <si>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</si>
  <si>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</si>
  <si>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</si>
  <si>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</si>
  <si>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</si>
  <si>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</si>
  <si>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</si>
  <si>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</si>
  <si>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</si>
  <si>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</si>
  <si>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</si>
  <si>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</si>
  <si>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</si>
  <si>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</si>
  <si>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</si>
  <si>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</si>
  <si>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</si>
  <si>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</si>
  <si>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</si>
  <si>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</si>
  <si>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</si>
  <si>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</si>
  <si>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</si>
  <si>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</si>
  <si>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</si>
  <si>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</si>
  <si>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</si>
  <si>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</si>
  <si>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</si>
  <si>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</si>
  <si>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</si>
  <si>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</si>
  <si>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</si>
  <si>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</si>
  <si>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</si>
  <si>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</si>
  <si>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</si>
  <si>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</si>
  <si>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</si>
  <si>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</si>
  <si>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</si>
  <si>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</si>
  <si>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</si>
  <si>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</si>
  <si>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</si>
  <si>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</si>
  <si>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</si>
  <si>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</si>
  <si>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</si>
  <si>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</si>
  <si>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</si>
  <si>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</si>
  <si>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</si>
  <si>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</si>
  <si>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</si>
  <si>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</si>
  <si>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</si>
  <si>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</si>
  <si>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</si>
  <si>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</si>
  <si>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</si>
  <si>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</si>
  <si>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</si>
  <si>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</si>
  <si>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</si>
  <si>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</si>
  <si>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</si>
  <si>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</si>
  <si>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</si>
  <si>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</si>
  <si>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</si>
  <si>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</si>
  <si>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</si>
  <si>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</si>
  <si>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</si>
  <si>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</si>
  <si>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</si>
  <si>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</si>
  <si>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</si>
  <si>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</si>
  <si>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</si>
  <si>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</si>
  <si>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</si>
  <si>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</si>
  <si>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</si>
  <si>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</si>
  <si>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</si>
  <si>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</si>
  <si>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</si>
  <si>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</si>
  <si>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</si>
  <si>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</si>
  <si>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</si>
  <si>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</si>
  <si>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</si>
  <si>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</si>
  <si>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</si>
  <si>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</si>
  <si>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</si>
  <si>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</si>
  <si>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</si>
  <si>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</si>
  <si>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</si>
  <si>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</si>
  <si>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</si>
  <si>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</si>
  <si>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</si>
  <si>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</si>
  <si>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</si>
  <si>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</si>
  <si>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</si>
  <si>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</si>
  <si>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</si>
  <si>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</si>
  <si>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</si>
  <si>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</si>
  <si>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</si>
  <si>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</si>
  <si>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</si>
  <si>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</si>
  <si>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</si>
  <si>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</si>
  <si>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</si>
  <si>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</si>
  <si>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</si>
  <si>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</si>
  <si>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</si>
  <si>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</si>
  <si>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</si>
  <si>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</si>
  <si>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</si>
  <si>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</si>
  <si>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</si>
  <si>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</si>
  <si>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</si>
  <si>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</si>
  <si>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</si>
  <si>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</si>
  <si>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</si>
  <si>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</si>
  <si>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</si>
  <si>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</si>
  <si>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</si>
  <si>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</si>
  <si>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</si>
  <si>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</si>
  <si>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</si>
  <si>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</si>
  <si>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</si>
  <si>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</si>
  <si>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</si>
  <si>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</si>
  <si>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</si>
  <si>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</si>
  <si>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</si>
  <si>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</si>
  <si>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</si>
  <si>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</si>
  <si>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</si>
  <si>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</si>
  <si>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</si>
  <si>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</si>
  <si>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</si>
  <si>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</si>
  <si>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</si>
  <si>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</si>
  <si>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</si>
  <si>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</si>
  <si>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</si>
  <si>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</si>
  <si>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</si>
  <si>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</si>
  <si>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</si>
  <si>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</si>
  <si>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</si>
  <si>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</si>
  <si>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</si>
  <si>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</si>
  <si>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</si>
  <si>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</si>
  <si>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</si>
  <si>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</si>
  <si>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</si>
  <si>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</si>
  <si>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</si>
  <si>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</si>
  <si>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</si>
  <si>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</si>
  <si>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</si>
  <si>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</si>
  <si>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</si>
  <si>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</si>
  <si>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</si>
  <si>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</si>
  <si>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</si>
  <si>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</si>
  <si>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</si>
  <si>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</si>
  <si>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</si>
  <si>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</si>
  <si>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</si>
  <si>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</si>
  <si>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</si>
  <si>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</si>
  <si>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</si>
  <si>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</si>
  <si>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</si>
  <si>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</si>
  <si>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</si>
  <si>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</si>
  <si>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</si>
  <si>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</si>
  <si>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</si>
  <si>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</si>
  <si>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</si>
  <si>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</si>
  <si>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</si>
  <si>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</si>
  <si>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</si>
  <si>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</si>
  <si>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</si>
  <si>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</si>
  <si>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</si>
  <si>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</si>
  <si>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</si>
  <si>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</si>
  <si>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</si>
  <si>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</si>
  <si>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</si>
  <si>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</si>
  <si>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</si>
  <si>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</si>
  <si>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</si>
  <si>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</si>
  <si>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</si>
  <si>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</si>
  <si>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</si>
  <si>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</si>
  <si>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</si>
  <si>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</si>
  <si>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</si>
  <si>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</si>
  <si>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</si>
  <si>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</si>
  <si>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</si>
  <si>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</si>
  <si>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</si>
  <si>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</si>
  <si>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</si>
  <si>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</si>
  <si>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</si>
  <si>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</si>
  <si>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</si>
  <si>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</si>
  <si>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</si>
  <si>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</si>
  <si>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</si>
  <si>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</si>
  <si>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</si>
  <si>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</si>
  <si>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</si>
  <si>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</si>
  <si>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</si>
  <si>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</si>
  <si>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</si>
  <si>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</si>
  <si>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</si>
  <si>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</si>
  <si>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</si>
  <si>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</si>
  <si>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</si>
  <si>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</si>
  <si>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</si>
  <si>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</si>
  <si>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</si>
  <si>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</si>
  <si>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</si>
  <si>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</si>
  <si>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</si>
  <si>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</si>
  <si>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</si>
  <si>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</si>
  <si>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</si>
  <si>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</si>
  <si>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</si>
  <si>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</si>
  <si>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</si>
  <si>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</si>
  <si>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</si>
  <si>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</si>
  <si>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</si>
  <si>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</si>
  <si>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</si>
  <si>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</si>
  <si>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</si>
  <si>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</si>
  <si>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</si>
  <si>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</si>
  <si>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</si>
  <si>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</si>
  <si>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</si>
  <si>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</si>
  <si>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</si>
  <si>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</si>
  <si>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</si>
  <si>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</si>
  <si>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</si>
  <si>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</si>
  <si>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</si>
  <si>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</si>
  <si>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</si>
  <si>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</si>
  <si>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</si>
  <si>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</si>
  <si>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</si>
  <si>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</si>
  <si>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</si>
  <si>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</si>
  <si>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</si>
  <si>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</si>
  <si>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</si>
  <si>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</si>
  <si>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</si>
  <si>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</si>
  <si>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</si>
  <si>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</si>
  <si>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</si>
  <si>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</si>
  <si>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</si>
  <si>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</si>
  <si>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</si>
  <si>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</si>
  <si>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</si>
  <si>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</si>
  <si>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</si>
  <si>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</si>
  <si>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</si>
  <si>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</si>
  <si>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</si>
  <si>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</si>
  <si>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</si>
  <si>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</si>
  <si>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</si>
  <si>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</si>
  <si>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</si>
  <si>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</si>
  <si>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</si>
  <si>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</si>
  <si>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</si>
  <si>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</si>
  <si>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</si>
  <si>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</si>
  <si>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</si>
  <si>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</si>
  <si>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</si>
  <si>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</si>
  <si>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</si>
  <si>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</si>
  <si>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</si>
  <si>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</si>
  <si>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</si>
  <si>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</si>
  <si>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</si>
  <si>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</si>
  <si>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</si>
  <si>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</si>
  <si>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</si>
  <si>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</si>
  <si>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</si>
  <si>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</si>
  <si>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</si>
  <si>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</si>
  <si>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</si>
  <si>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</si>
  <si>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</si>
  <si>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</si>
  <si>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</si>
  <si>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</si>
  <si>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</si>
  <si>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</si>
  <si>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</si>
  <si>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</si>
  <si>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</si>
  <si>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</si>
  <si>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</si>
  <si>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</si>
  <si>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</si>
  <si>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</si>
  <si>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</si>
  <si>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</si>
  <si>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</si>
  <si>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</si>
  <si>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</si>
  <si>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</si>
  <si>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</si>
  <si>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</si>
  <si>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</si>
  <si>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</si>
  <si>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</si>
  <si>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</si>
  <si>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</si>
  <si>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</si>
  <si>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</si>
  <si>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</si>
  <si>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</si>
  <si>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</si>
  <si>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</si>
  <si>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</si>
  <si>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</si>
  <si>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</si>
  <si>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</si>
  <si>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</si>
  <si>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</si>
  <si>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</si>
  <si>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</si>
  <si>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</si>
  <si>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</si>
  <si>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</si>
  <si>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</si>
  <si>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</si>
  <si>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</si>
  <si>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</si>
  <si>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</si>
  <si>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</si>
  <si>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</si>
  <si>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</si>
  <si>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</si>
  <si>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</si>
  <si>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</si>
  <si>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</si>
  <si>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</si>
  <si>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</si>
  <si>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</si>
  <si>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</si>
  <si>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</si>
  <si>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</si>
  <si>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</si>
  <si>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</si>
  <si>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</si>
  <si>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</si>
  <si>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</si>
  <si>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</si>
  <si>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</si>
  <si>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</si>
  <si>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</si>
  <si>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</si>
  <si>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</si>
  <si>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</si>
  <si>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</si>
  <si>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</si>
  <si>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</si>
  <si>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</si>
  <si>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</si>
  <si>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</si>
  <si>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</si>
  <si>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</si>
  <si>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</si>
  <si>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</si>
  <si>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</si>
  <si>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</si>
  <si>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</si>
  <si>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</si>
  <si>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</si>
  <si>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</si>
  <si>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</si>
  <si>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</si>
  <si>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</si>
  <si>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</si>
  <si>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</si>
  <si>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</si>
  <si>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</si>
  <si>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</si>
  <si>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</si>
  <si>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</si>
  <si>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</si>
  <si>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</si>
  <si>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</si>
  <si>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</si>
  <si>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</si>
  <si>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</si>
  <si>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</si>
  <si>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</si>
  <si>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</si>
  <si>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</si>
  <si>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</si>
  <si>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</si>
  <si>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</si>
  <si>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</si>
  <si>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</si>
  <si>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</si>
  <si>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</si>
  <si>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</si>
  <si>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</si>
  <si>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</si>
  <si>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</si>
  <si>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</si>
  <si>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</si>
  <si>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</si>
  <si>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</si>
  <si>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</si>
  <si>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</si>
  <si>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</si>
  <si>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</si>
  <si>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</si>
  <si>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</si>
  <si>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</si>
  <si>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</si>
  <si>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</si>
  <si>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</si>
  <si>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</si>
  <si>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</si>
  <si>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</si>
  <si>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</si>
  <si>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</si>
  <si>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</si>
  <si>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</si>
  <si>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</si>
  <si>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</si>
  <si>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</si>
  <si>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</si>
  <si>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</si>
  <si>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</si>
  <si>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</si>
  <si>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</si>
  <si>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</si>
  <si>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</si>
  <si>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</si>
  <si>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</si>
  <si>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</si>
  <si>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</si>
  <si>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</si>
  <si>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</si>
  <si>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</si>
  <si>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</si>
  <si>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</si>
  <si>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</si>
  <si>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</si>
  <si>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</si>
  <si>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</si>
  <si>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</si>
  <si>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</si>
  <si>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</si>
  <si>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</si>
  <si>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</si>
  <si>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</si>
  <si>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</si>
  <si>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</si>
  <si>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</si>
  <si>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</si>
  <si>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</si>
  <si>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</si>
  <si>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</si>
  <si>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</si>
  <si>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</si>
  <si>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</si>
  <si>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</si>
  <si>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</si>
  <si>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</si>
  <si>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</si>
  <si>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</si>
  <si>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</si>
  <si>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</si>
  <si>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</si>
  <si>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</si>
  <si>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</si>
  <si>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</si>
  <si>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</si>
  <si>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</si>
  <si>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</si>
  <si>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</si>
  <si>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</si>
  <si>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</si>
  <si>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</si>
  <si>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</si>
  <si>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</si>
  <si>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</si>
  <si>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</si>
  <si>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</si>
  <si>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</si>
  <si>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</si>
  <si>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</si>
  <si>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</si>
  <si>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</si>
  <si>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</si>
  <si>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</si>
  <si>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</si>
  <si>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</si>
  <si>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</si>
  <si>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</si>
  <si>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</si>
  <si>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</si>
  <si>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</si>
  <si>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</si>
  <si>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</si>
  <si>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</si>
  <si>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</si>
  <si>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</si>
  <si>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</si>
  <si>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</si>
  <si>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</si>
  <si>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</si>
  <si>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</si>
  <si>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</si>
  <si>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</si>
  <si>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</si>
  <si>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</si>
  <si>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</si>
  <si>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</si>
  <si>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</si>
  <si>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</si>
  <si>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</si>
  <si>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</si>
  <si>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</si>
  <si>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</si>
  <si>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</si>
  <si>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</si>
  <si>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</si>
  <si>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</si>
  <si>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</si>
  <si>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</si>
  <si>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</si>
  <si>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</si>
  <si>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</si>
  <si>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</si>
  <si>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</si>
  <si>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</si>
  <si>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</si>
  <si>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</si>
  <si>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</si>
  <si>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</si>
  <si>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</si>
  <si>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</si>
  <si>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</si>
  <si>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</si>
  <si>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</si>
  <si>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</si>
  <si>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</si>
  <si>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</si>
  <si>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</si>
  <si>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</si>
  <si>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</si>
  <si>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</si>
  <si>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</si>
  <si>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</si>
  <si>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</si>
  <si>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</si>
  <si>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</si>
  <si>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</si>
  <si>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</si>
  <si>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</si>
  <si>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</si>
  <si>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</si>
  <si>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</si>
  <si>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</si>
  <si>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</si>
  <si>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</si>
  <si>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</si>
  <si>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</si>
  <si>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</si>
  <si>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</si>
  <si>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</si>
  <si>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</si>
  <si>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</si>
  <si>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</si>
  <si>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</si>
  <si>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</si>
  <si>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</si>
  <si>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</si>
  <si>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</si>
  <si>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</si>
  <si>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</si>
  <si>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</si>
  <si>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</si>
  <si>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</si>
  <si>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</si>
  <si>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</si>
  <si>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</si>
  <si>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</si>
  <si>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</si>
  <si>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</si>
  <si>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</si>
  <si>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</si>
  <si>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</si>
  <si>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</si>
  <si>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</si>
  <si>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</si>
  <si>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</si>
  <si>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</si>
  <si>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</si>
  <si>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</si>
  <si>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</si>
  <si>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</si>
  <si>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</si>
  <si>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</si>
  <si>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</si>
  <si>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</si>
  <si>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</si>
  <si>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</si>
  <si>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</si>
  <si>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</si>
  <si>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</si>
  <si>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</si>
  <si>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</si>
  <si>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</si>
  <si>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</si>
  <si>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</si>
  <si>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</si>
  <si>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</si>
  <si>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</si>
  <si>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</si>
  <si>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</si>
  <si>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</si>
  <si>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</si>
  <si>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</si>
  <si>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</si>
  <si>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</si>
  <si>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</si>
  <si>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</si>
  <si>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</si>
  <si>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</si>
  <si>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</si>
  <si>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</si>
  <si>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</si>
  <si>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</si>
  <si>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</si>
  <si>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</si>
  <si>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</si>
  <si>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</si>
  <si>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</si>
  <si>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</si>
  <si>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</si>
  <si>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</si>
  <si>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</si>
  <si>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</si>
  <si>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</si>
  <si>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</si>
  <si>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</si>
  <si>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</si>
  <si>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</si>
  <si>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</si>
  <si>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</si>
  <si>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</si>
  <si>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</si>
  <si>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</si>
  <si>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</si>
  <si>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</si>
  <si>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</si>
  <si>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</si>
  <si>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</si>
  <si>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</si>
  <si>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</si>
  <si>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</si>
  <si>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</si>
  <si>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</si>
  <si>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</si>
  <si>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</si>
  <si>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</si>
  <si>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</si>
  <si>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</si>
  <si>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</si>
  <si>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</si>
  <si>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</si>
  <si>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</si>
  <si>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</si>
  <si>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</si>
  <si>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</si>
  <si>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</si>
  <si>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</si>
  <si>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</si>
  <si>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</si>
  <si>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</si>
  <si>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</si>
  <si>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</si>
  <si>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</si>
  <si>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</si>
  <si>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</si>
  <si>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</si>
  <si>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</si>
  <si>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</si>
  <si>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</si>
  <si>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</si>
  <si>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</si>
  <si>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</si>
  <si>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</si>
  <si>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</si>
  <si>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</si>
  <si>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</si>
  <si>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</si>
  <si>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</si>
  <si>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</si>
  <si>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</si>
  <si>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</si>
  <si>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</si>
  <si>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</si>
  <si>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</si>
  <si>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</si>
  <si>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</si>
  <si>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</si>
  <si>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</si>
  <si>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</si>
  <si>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</si>
  <si>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</si>
  <si>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</si>
  <si>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</si>
  <si>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</si>
  <si>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</si>
  <si>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</si>
  <si>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</si>
  <si>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</si>
  <si>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</si>
  <si>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</si>
  <si>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</si>
  <si>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</si>
  <si>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</si>
  <si>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</si>
  <si>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</si>
  <si>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</si>
  <si>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</si>
  <si>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</si>
  <si>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</si>
  <si>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</si>
  <si>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</si>
  <si>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</si>
  <si>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</si>
  <si>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</si>
  <si>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</si>
  <si>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</si>
  <si>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</si>
  <si>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</si>
  <si>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</si>
  <si>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</si>
  <si>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</si>
  <si>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</si>
  <si>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</si>
  <si>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</si>
  <si>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</si>
  <si>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</si>
  <si>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</si>
  <si>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</si>
  <si>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</si>
  <si>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</si>
  <si>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</si>
  <si>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</si>
  <si>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</si>
  <si>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</si>
  <si>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</si>
  <si>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</si>
  <si>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</si>
  <si>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</si>
  <si>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</si>
  <si>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</si>
  <si>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</si>
  <si>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</si>
  <si>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</si>
  <si>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</si>
  <si>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</si>
  <si>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</si>
  <si>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</si>
  <si>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</si>
  <si>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</si>
  <si>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</si>
  <si>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</si>
  <si>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</si>
  <si>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</si>
  <si>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</si>
  <si>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</si>
  <si>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</si>
  <si>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</si>
  <si>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</si>
  <si>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</si>
  <si>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</si>
  <si>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</si>
  <si>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</si>
  <si>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</si>
  <si>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</si>
  <si>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</si>
  <si>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</si>
  <si>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</si>
  <si>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</si>
  <si>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</si>
  <si>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</si>
  <si>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</si>
  <si>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</si>
  <si>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</si>
  <si>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</si>
  <si>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</si>
  <si>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</si>
  <si>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</si>
  <si>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</si>
  <si>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</si>
  <si>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</si>
  <si>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</si>
  <si>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</si>
  <si>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</si>
  <si>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</si>
  <si>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</si>
  <si>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</si>
  <si>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</si>
  <si>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</si>
  <si>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</si>
  <si>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</si>
  <si>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</si>
  <si>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</si>
  <si>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</si>
  <si>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</si>
  <si>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</si>
  <si>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</si>
  <si>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</si>
  <si>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</si>
  <si>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</si>
  <si>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</si>
  <si>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</si>
  <si>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</si>
  <si>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</si>
  <si>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</si>
  <si>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</si>
  <si>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</si>
  <si>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</si>
  <si>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</si>
  <si>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</si>
  <si>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</si>
  <si>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</si>
  <si>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</si>
  <si>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</si>
  <si>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</si>
  <si>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</si>
  <si>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</si>
  <si>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</si>
  <si>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</si>
  <si>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</si>
  <si>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</si>
  <si>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</si>
  <si>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</si>
  <si>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</si>
  <si>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</si>
  <si>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</si>
  <si>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</si>
  <si>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</si>
  <si>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</si>
  <si>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</si>
  <si>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</si>
  <si>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</si>
  <si>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</si>
  <si>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</si>
  <si>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</si>
  <si>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</si>
  <si>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</si>
  <si>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</si>
  <si>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</si>
  <si>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</si>
  <si>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</si>
  <si>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</si>
  <si>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</si>
  <si>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</si>
  <si>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</si>
  <si>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</si>
  <si>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</si>
  <si>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</si>
  <si>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</si>
  <si>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</si>
  <si>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</si>
  <si>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</si>
  <si>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</si>
  <si>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</si>
  <si>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</si>
  <si>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</si>
  <si>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</si>
  <si>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</si>
  <si>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</si>
  <si>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</si>
  <si>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</si>
  <si>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</si>
  <si>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</si>
  <si>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</si>
  <si>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</si>
  <si>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</si>
  <si>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</si>
  <si>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</si>
  <si>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</si>
  <si>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</si>
  <si>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</si>
  <si>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</si>
  <si>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</si>
  <si>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</si>
  <si>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</si>
  <si>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</si>
  <si>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</si>
  <si>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</si>
  <si>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</si>
  <si>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</si>
  <si>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</si>
  <si>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</si>
  <si>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</si>
  <si>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</si>
  <si>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</si>
  <si>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</si>
  <si>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</si>
  <si>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</si>
  <si>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</si>
  <si>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</si>
  <si>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</si>
  <si>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</si>
  <si>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</si>
  <si>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</si>
  <si>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</si>
  <si>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</si>
  <si>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</si>
  <si>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</si>
  <si>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</si>
  <si>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</si>
  <si>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</si>
  <si>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</si>
  <si>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</si>
  <si>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</si>
  <si>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</si>
  <si>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</si>
  <si>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</si>
  <si>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</si>
  <si>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</si>
  <si>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</si>
  <si>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</si>
  <si>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</si>
  <si>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</si>
  <si>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</si>
  <si>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</si>
  <si>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</si>
  <si>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</si>
  <si>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</si>
  <si>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</si>
  <si>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</si>
  <si>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</si>
  <si>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</si>
  <si>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</si>
  <si>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</si>
  <si>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</si>
  <si>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</si>
  <si>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</si>
  <si>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</si>
  <si>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</si>
  <si>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</si>
  <si>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</si>
  <si>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</si>
  <si>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</si>
  <si>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</si>
  <si>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</si>
  <si>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</si>
  <si>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</si>
  <si>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</si>
  <si>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</si>
  <si>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</si>
  <si>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</si>
  <si>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</si>
  <si>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</si>
  <si>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</si>
  <si>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</si>
  <si>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</si>
  <si>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</si>
  <si>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</si>
  <si>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</si>
  <si>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</si>
  <si>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</si>
  <si>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</si>
  <si>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</si>
  <si>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</si>
  <si>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</si>
  <si>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</si>
  <si>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</si>
  <si>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</si>
  <si>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</si>
  <si>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</si>
  <si>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</si>
  <si>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</si>
  <si>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</si>
  <si>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</si>
  <si>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</si>
  <si>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</si>
  <si>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</si>
  <si>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</si>
  <si>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</si>
  <si>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</si>
  <si>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</si>
  <si>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</si>
  <si>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</si>
  <si>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</si>
  <si>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</si>
  <si>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</si>
  <si>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</si>
  <si>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</si>
  <si>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</si>
  <si>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</si>
  <si>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</si>
  <si>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</si>
  <si>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</si>
  <si>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</si>
  <si>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</si>
  <si>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</si>
  <si>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</si>
  <si>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</si>
  <si>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</si>
  <si>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</si>
  <si>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</si>
  <si>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</si>
  <si>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</si>
  <si>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</si>
  <si>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</si>
  <si>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</si>
  <si>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</si>
  <si>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</si>
  <si>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</si>
  <si>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</si>
  <si>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</si>
  <si>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</si>
  <si>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</si>
  <si>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</si>
  <si>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</si>
  <si>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</si>
  <si>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</si>
  <si>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</si>
  <si>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</si>
  <si>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</si>
  <si>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</si>
  <si>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</si>
  <si>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</si>
  <si>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</si>
  <si>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</si>
  <si>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</si>
  <si>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</si>
  <si>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</si>
  <si>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</si>
  <si>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</si>
  <si>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</si>
  <si>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</si>
  <si>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</si>
  <si>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</si>
  <si>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</si>
  <si>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</si>
  <si>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</si>
  <si>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</si>
  <si>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</si>
  <si>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</si>
  <si>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</si>
  <si>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</si>
  <si>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</si>
  <si>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</si>
  <si>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</si>
  <si>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</si>
  <si>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</si>
  <si>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</si>
  <si>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</si>
  <si>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</si>
  <si>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</si>
  <si>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</si>
  <si>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</si>
  <si>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</si>
  <si>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</si>
  <si>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</si>
  <si>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</si>
  <si>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</si>
  <si>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</si>
  <si>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</si>
  <si>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</si>
  <si>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</si>
  <si>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</si>
  <si>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</si>
  <si>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</si>
  <si>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</si>
  <si>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</si>
  <si>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</si>
  <si>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</si>
  <si>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</si>
  <si>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</si>
  <si>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</si>
  <si>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</si>
  <si>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</si>
  <si>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</si>
  <si>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</si>
  <si>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</si>
  <si>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</si>
  <si>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</si>
  <si>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</si>
  <si>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</si>
  <si>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</si>
  <si>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</si>
  <si>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</si>
  <si>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</si>
  <si>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</si>
  <si>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</si>
  <si>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</si>
  <si>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</si>
  <si>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</si>
  <si>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</si>
  <si>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</si>
  <si>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</si>
  <si>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</si>
  <si>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</si>
  <si>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</si>
  <si>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</si>
  <si>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</si>
  <si>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</si>
  <si>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</si>
  <si>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</si>
  <si>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</si>
  <si>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</si>
  <si>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</si>
  <si>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</si>
  <si>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</si>
  <si>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</si>
  <si>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</si>
  <si>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</si>
  <si>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</si>
  <si>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</si>
  <si>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</si>
  <si>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</si>
  <si>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</si>
  <si>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</si>
  <si>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</si>
  <si>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</si>
  <si>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</si>
  <si>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</si>
  <si>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</si>
  <si>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</si>
  <si>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</si>
  <si>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</si>
  <si>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</si>
  <si>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</si>
  <si>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</si>
  <si>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</si>
  <si>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</si>
  <si>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</si>
  <si>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</si>
  <si>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</si>
  <si>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</si>
  <si>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</si>
  <si>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</si>
  <si>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</si>
  <si>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</si>
  <si>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</si>
  <si>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</si>
  <si>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</si>
  <si>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</si>
  <si>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</si>
  <si>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</si>
  <si>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</si>
  <si>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</si>
  <si>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</si>
  <si>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</si>
  <si>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</si>
  <si>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</si>
  <si>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</si>
  <si>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</si>
  <si>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</si>
  <si>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</si>
  <si>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</si>
  <si>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</si>
  <si>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</si>
  <si>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</si>
  <si>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</si>
  <si>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</si>
  <si>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</si>
  <si>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</si>
  <si>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</si>
  <si>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</si>
  <si>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</si>
  <si>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</si>
  <si>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</si>
  <si>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</si>
  <si>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</si>
  <si>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</si>
  <si>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</si>
  <si>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</si>
  <si>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</si>
  <si>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</si>
  <si>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</si>
  <si>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</si>
  <si>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</si>
  <si>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</si>
  <si>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</si>
  <si>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</si>
  <si>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</si>
  <si>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</si>
  <si>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</si>
  <si>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</si>
  <si>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</si>
  <si>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</si>
  <si>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</si>
  <si>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</si>
  <si>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</si>
  <si>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</si>
  <si>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</si>
  <si>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</si>
  <si>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</si>
  <si>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</si>
  <si>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</si>
  <si>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</si>
  <si>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</si>
  <si>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</si>
  <si>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</si>
  <si>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</si>
  <si>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</si>
  <si>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</si>
  <si>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</si>
  <si>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</si>
  <si>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</si>
  <si>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</si>
  <si>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</si>
  <si>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</si>
  <si>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</si>
  <si>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</si>
  <si>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</si>
  <si>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</si>
  <si>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</si>
  <si>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</si>
  <si>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</si>
  <si>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</si>
  <si>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</si>
  <si>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</si>
  <si>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</si>
  <si>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</si>
  <si>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</si>
  <si>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</si>
  <si>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</si>
  <si>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</si>
  <si>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</si>
  <si>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</si>
  <si>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</si>
  <si>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</si>
  <si>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</si>
  <si>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</si>
  <si>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</si>
  <si>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</si>
  <si>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</si>
  <si>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</si>
  <si>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</si>
  <si>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</si>
  <si>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</si>
  <si>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</si>
  <si>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</si>
  <si>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</si>
  <si>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</si>
  <si>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</si>
  <si>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</si>
  <si>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</si>
  <si>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</si>
  <si>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</si>
  <si>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</si>
  <si>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</si>
  <si>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</si>
  <si>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</si>
  <si>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</si>
  <si>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</si>
  <si>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</si>
  <si>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</si>
  <si>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</si>
  <si>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</si>
  <si>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</si>
  <si>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</si>
  <si>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</si>
  <si>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</si>
  <si>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</si>
  <si>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</si>
  <si>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</si>
  <si>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</si>
  <si>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</si>
  <si>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</si>
  <si>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</si>
  <si>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</si>
  <si>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</si>
  <si>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</si>
  <si>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</si>
  <si>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</si>
  <si>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</si>
  <si>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</si>
  <si>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</si>
  <si>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</si>
  <si>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</si>
  <si>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</si>
  <si>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</si>
  <si>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</si>
  <si>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</si>
  <si>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</si>
  <si>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</si>
  <si>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</si>
  <si>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</si>
  <si>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</si>
  <si>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</si>
  <si>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</si>
  <si>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</si>
  <si>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</si>
  <si>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</si>
  <si>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</si>
  <si>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</si>
  <si>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</si>
  <si>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</si>
  <si>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</si>
  <si>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</si>
  <si>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</si>
  <si>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</si>
  <si>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</si>
  <si>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</si>
  <si>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</si>
  <si>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</si>
  <si>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</si>
  <si>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</si>
  <si>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</si>
  <si>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</si>
  <si>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</si>
  <si>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</si>
  <si>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</si>
  <si>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</si>
  <si>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</si>
  <si>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</si>
  <si>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</si>
  <si>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</si>
  <si>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</si>
  <si>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</si>
  <si>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</si>
  <si>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</si>
  <si>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</si>
  <si>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</si>
  <si>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</si>
  <si>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</si>
  <si>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</si>
  <si>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</si>
  <si>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</si>
  <si>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</si>
  <si>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</si>
  <si>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</si>
  <si>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</si>
  <si>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</si>
  <si>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</si>
  <si>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</si>
  <si>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</si>
  <si>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</si>
  <si>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</si>
  <si>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</si>
  <si>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</si>
  <si>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</si>
  <si>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</si>
  <si>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</si>
  <si>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</si>
  <si>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</si>
  <si>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</si>
  <si>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</si>
  <si>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</si>
  <si>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</si>
  <si>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</si>
  <si>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</si>
  <si>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</si>
  <si>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</si>
  <si>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</si>
  <si>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</si>
  <si>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</si>
  <si>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</si>
  <si>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</si>
  <si>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</si>
  <si>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</si>
  <si>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</si>
  <si>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</si>
  <si>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</si>
  <si>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</si>
  <si>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</si>
  <si>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</si>
  <si>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</si>
  <si>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</si>
  <si>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</si>
  <si>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</si>
  <si>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</si>
  <si>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</si>
  <si>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</si>
  <si>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</si>
  <si>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</si>
  <si>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</si>
  <si>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</si>
  <si>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</si>
  <si>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</si>
  <si>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</si>
  <si>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</si>
  <si>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</si>
  <si>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</si>
  <si>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</si>
  <si>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</si>
  <si>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</si>
  <si>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</si>
  <si>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</si>
  <si>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</si>
  <si>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</si>
  <si>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</si>
  <si>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</si>
  <si>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</si>
  <si>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</si>
  <si>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</si>
  <si>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</si>
  <si>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</si>
  <si>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</si>
  <si>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</si>
  <si>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</si>
  <si>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</si>
  <si>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</si>
  <si>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</si>
  <si>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</si>
  <si>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</si>
  <si>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</si>
  <si>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</si>
  <si>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</si>
  <si>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</si>
  <si>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</si>
  <si>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</si>
  <si>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</si>
  <si>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</si>
  <si>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</si>
  <si>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</si>
  <si>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</si>
  <si>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</si>
  <si>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</si>
  <si>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</si>
  <si>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</si>
  <si>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</si>
  <si>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</si>
  <si>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</si>
  <si>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</si>
  <si>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</si>
  <si>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</si>
  <si>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</si>
  <si>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</si>
  <si>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</si>
  <si>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</si>
  <si>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</si>
  <si>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</si>
  <si>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</si>
  <si>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</si>
  <si>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</si>
  <si>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</si>
  <si>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</si>
  <si>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</si>
  <si>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</si>
  <si>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</si>
  <si>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</si>
  <si>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</si>
  <si>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</si>
  <si>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</si>
  <si>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</si>
  <si>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</si>
  <si>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</si>
  <si>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</si>
  <si>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</si>
  <si>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</si>
  <si>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</si>
  <si>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</si>
  <si>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</si>
  <si>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</si>
  <si>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</si>
  <si>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</si>
  <si>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</si>
  <si>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</si>
  <si>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</si>
  <si>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</si>
  <si>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</si>
  <si>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</si>
  <si>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</si>
  <si>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</si>
  <si>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</si>
  <si>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</si>
  <si>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</si>
  <si>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</si>
  <si>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</si>
  <si>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</si>
  <si>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</si>
  <si>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</si>
  <si>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</si>
  <si>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</si>
  <si>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</si>
  <si>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</si>
  <si>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</si>
  <si>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</si>
  <si>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</si>
  <si>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</si>
  <si>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</si>
  <si>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</si>
  <si>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</si>
  <si>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</si>
  <si>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</si>
  <si>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</si>
  <si>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</si>
  <si>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</si>
  <si>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</si>
  <si>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</si>
  <si>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</si>
  <si>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</si>
  <si>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</si>
  <si>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</si>
  <si>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</si>
  <si>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</si>
  <si>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</si>
  <si>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</si>
  <si>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</si>
  <si>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</si>
  <si>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</si>
  <si>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</si>
  <si>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</si>
  <si>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</si>
  <si>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</si>
  <si>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</si>
  <si>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</si>
  <si>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</si>
  <si>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</si>
  <si>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</si>
  <si>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</si>
  <si>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</si>
  <si>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</si>
  <si>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</si>
  <si>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</si>
  <si>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</si>
  <si>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</si>
  <si>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</si>
  <si>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</si>
  <si>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</si>
  <si>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</si>
  <si>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</si>
  <si>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</si>
  <si>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</si>
  <si>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</si>
  <si>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</si>
  <si>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</si>
  <si>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</si>
  <si>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</si>
  <si>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</si>
  <si>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</si>
  <si>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</si>
  <si>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</si>
  <si>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</si>
  <si>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</si>
  <si>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</si>
  <si>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</si>
  <si>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</si>
  <si>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</si>
  <si>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</si>
  <si>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</si>
  <si>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</si>
  <si>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</si>
  <si>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</si>
  <si>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</si>
  <si>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</si>
  <si>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</si>
  <si>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</si>
  <si>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</si>
  <si>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</si>
  <si>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</si>
  <si>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</si>
  <si>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</si>
  <si>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</si>
  <si>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</si>
  <si>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</si>
  <si>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</si>
  <si>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</si>
  <si>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</si>
  <si>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</si>
  <si>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</si>
  <si>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</si>
  <si>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</si>
  <si>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</si>
  <si>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</si>
  <si>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</si>
  <si>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</si>
  <si>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</si>
  <si>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</si>
  <si>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</si>
  <si>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</si>
  <si>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</si>
  <si>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</si>
  <si>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</si>
  <si>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</si>
  <si>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</si>
  <si>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</si>
  <si>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</si>
  <si>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</si>
  <si>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</si>
  <si>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</si>
  <si>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</si>
  <si>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</si>
  <si>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</si>
  <si>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</si>
  <si>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</si>
  <si>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</si>
  <si>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</si>
  <si>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</si>
  <si>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</si>
  <si>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</si>
  <si>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</si>
  <si>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</si>
  <si>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</si>
  <si>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</si>
  <si>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</si>
  <si>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</si>
  <si>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</si>
  <si>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</si>
  <si>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</si>
  <si>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</si>
  <si>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</si>
  <si>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</si>
  <si>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</si>
  <si>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</si>
  <si>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</si>
  <si>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</si>
  <si>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</si>
  <si>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</si>
  <si>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</si>
  <si>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</si>
  <si>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</si>
  <si>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</si>
  <si>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</si>
  <si>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</si>
  <si>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</si>
  <si>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</si>
  <si>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</si>
  <si>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</si>
  <si>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</si>
  <si>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</si>
  <si>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</si>
  <si>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</si>
  <si>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</si>
  <si>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</si>
  <si>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</si>
  <si>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</si>
  <si>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</si>
  <si>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</si>
  <si>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</si>
  <si>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</si>
  <si>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</si>
  <si>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</si>
  <si>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</si>
  <si>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</si>
  <si>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</si>
  <si>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</si>
  <si>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</si>
  <si>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</si>
  <si>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</si>
  <si>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</si>
  <si>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</si>
  <si>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</si>
  <si>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</si>
  <si>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</si>
  <si>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</si>
  <si>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</si>
  <si>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</si>
  <si>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</si>
  <si>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</si>
  <si>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</si>
  <si>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</si>
  <si>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</si>
  <si>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</si>
  <si>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</si>
  <si>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</si>
  <si>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</si>
  <si>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</si>
  <si>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</si>
  <si>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</si>
  <si>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</si>
  <si>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</si>
  <si>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</si>
  <si>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</si>
  <si>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</si>
  <si>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</si>
  <si>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</si>
  <si>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</si>
  <si>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</si>
  <si>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</si>
  <si>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</si>
  <si>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</si>
  <si>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</si>
  <si>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</si>
  <si>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</si>
  <si>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</si>
  <si>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</si>
  <si>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</si>
  <si>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</si>
  <si>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</si>
  <si>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</si>
  <si>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</si>
  <si>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</si>
  <si>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</si>
  <si>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</si>
  <si>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</si>
  <si>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</si>
  <si>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</si>
  <si>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</si>
  <si>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</si>
  <si>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</si>
  <si>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</si>
  <si>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</si>
  <si>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</si>
  <si>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</si>
  <si>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</si>
  <si>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</si>
  <si>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</si>
  <si>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</si>
  <si>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</si>
  <si>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</si>
  <si>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</si>
  <si>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</si>
  <si>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</si>
  <si>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</si>
  <si>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</si>
  <si>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</si>
  <si>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</si>
  <si>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</si>
  <si>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</si>
  <si>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</si>
  <si>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</si>
  <si>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</si>
  <si>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</si>
  <si>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</si>
  <si>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</si>
  <si>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</si>
  <si>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</si>
  <si>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</si>
  <si>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</si>
  <si>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</si>
  <si>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</si>
  <si>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</si>
  <si>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</si>
  <si>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</si>
  <si>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</si>
  <si>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</si>
  <si>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</si>
  <si>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</si>
  <si>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</si>
  <si>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</si>
  <si>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</si>
  <si>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</si>
  <si>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</si>
  <si>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</si>
  <si>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</si>
  <si>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</si>
  <si>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</si>
  <si>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</si>
  <si>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</si>
  <si>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</si>
  <si>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</si>
  <si>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</si>
  <si>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</si>
  <si>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</si>
  <si>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</si>
  <si>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</si>
  <si>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</si>
  <si>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</si>
  <si>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</si>
  <si>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</si>
  <si>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</si>
  <si>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</si>
  <si>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</si>
  <si>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</si>
  <si>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</si>
  <si>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</si>
  <si>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</si>
  <si>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</si>
  <si>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</si>
  <si>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</si>
  <si>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</si>
  <si>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</si>
  <si>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</si>
  <si>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</si>
  <si>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</si>
  <si>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</si>
  <si>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</si>
  <si>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</si>
  <si>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</si>
  <si>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</si>
  <si>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</si>
  <si>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</si>
  <si>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</si>
  <si>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</si>
  <si>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</si>
  <si>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</si>
  <si>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</si>
  <si>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</si>
  <si>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</si>
  <si>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</si>
  <si>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</si>
  <si>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</si>
  <si>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</si>
  <si>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</si>
  <si>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</si>
  <si>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</si>
  <si>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</si>
  <si>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</si>
  <si>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</si>
  <si>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</si>
  <si>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</si>
  <si>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</si>
  <si>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</si>
  <si>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</si>
  <si>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</si>
  <si>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</si>
  <si>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</si>
  <si>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</si>
  <si>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</si>
  <si>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</si>
  <si>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</si>
  <si>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</si>
  <si>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</si>
  <si>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</si>
  <si>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</si>
  <si>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</si>
  <si>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</si>
  <si>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</si>
  <si>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</si>
  <si>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</si>
  <si>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</si>
  <si>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</si>
  <si>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</si>
  <si>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</si>
  <si>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</si>
  <si>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</si>
  <si>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</si>
  <si>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</si>
  <si>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</si>
  <si>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</si>
  <si>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</si>
  <si>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</si>
  <si>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</si>
  <si>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</si>
  <si>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</si>
  <si>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</si>
  <si>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</si>
  <si>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</si>
  <si>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</si>
  <si>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</si>
  <si>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</si>
  <si>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</si>
  <si>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</si>
  <si>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</si>
  <si>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</si>
  <si>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</si>
  <si>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</si>
  <si>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</si>
  <si>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</si>
  <si>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</si>
  <si>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</si>
  <si>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</si>
  <si>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</si>
  <si>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</si>
  <si>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</si>
  <si>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</si>
  <si>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</si>
  <si>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</si>
  <si>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</si>
  <si>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</si>
  <si>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</si>
  <si>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</si>
  <si>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</si>
  <si>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</si>
  <si>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</si>
  <si>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</si>
  <si>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</si>
  <si>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</si>
  <si>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</si>
  <si>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</si>
  <si>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</si>
  <si>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</si>
  <si>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</si>
  <si>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</si>
  <si>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</si>
  <si>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</si>
  <si>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</si>
  <si>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</si>
  <si>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</si>
  <si>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</si>
  <si>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</si>
  <si>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</si>
  <si>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</si>
  <si>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</si>
  <si>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</si>
  <si>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</si>
  <si>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</si>
  <si>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</si>
  <si>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</si>
  <si>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</si>
  <si>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</si>
  <si>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</si>
  <si>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</si>
  <si>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</si>
  <si>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</si>
  <si>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</si>
  <si>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</si>
  <si>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</si>
  <si>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</si>
  <si>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</si>
  <si>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</si>
  <si>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</si>
  <si>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</si>
  <si>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</si>
  <si>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</si>
  <si>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</si>
  <si>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</si>
  <si>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</si>
  <si>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</si>
  <si>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</si>
  <si>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</si>
  <si>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</si>
  <si>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</si>
  <si>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</si>
  <si>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</si>
  <si>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</si>
  <si>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</si>
  <si>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</si>
  <si>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</si>
  <si>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</si>
  <si>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</si>
  <si>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</si>
  <si>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</si>
  <si>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</si>
  <si>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</si>
  <si>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</si>
  <si>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</si>
  <si>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</si>
  <si>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</si>
  <si>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</si>
  <si>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</si>
  <si>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</si>
  <si>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</si>
  <si>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</si>
  <si>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</si>
  <si>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</si>
  <si>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</si>
  <si>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</si>
  <si>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</si>
  <si>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</si>
  <si>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</si>
  <si>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</si>
  <si>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</si>
  <si>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</si>
  <si>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</si>
  <si>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</si>
  <si>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</si>
  <si>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</si>
  <si>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</si>
  <si>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</si>
  <si>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</si>
  <si>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</si>
  <si>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</si>
  <si>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</si>
  <si>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</si>
  <si>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</si>
  <si>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</si>
  <si>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</si>
  <si>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</si>
  <si>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</si>
  <si>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</si>
  <si>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</si>
  <si>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</si>
  <si>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</si>
  <si>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</si>
  <si>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</si>
  <si>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</si>
  <si>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</si>
  <si>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</si>
  <si>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</si>
  <si>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</si>
  <si>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</si>
  <si>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</si>
  <si>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</si>
  <si>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</si>
  <si>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</si>
  <si>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</si>
  <si>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</si>
  <si>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</si>
  <si>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</si>
  <si>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</si>
  <si>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</si>
  <si>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</si>
  <si>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</si>
  <si>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</si>
  <si>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</si>
  <si>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</si>
  <si>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</si>
  <si>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</si>
  <si>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</si>
  <si>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</si>
  <si>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</si>
  <si>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</si>
  <si>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</si>
  <si>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</si>
  <si>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</si>
  <si>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</si>
  <si>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</si>
  <si>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</si>
  <si>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</si>
  <si>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</si>
  <si>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</si>
  <si>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</si>
  <si>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</si>
  <si>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</si>
  <si>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</si>
  <si>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</si>
  <si>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</si>
  <si>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</si>
  <si>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</si>
  <si>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</si>
  <si>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</si>
  <si>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</si>
  <si>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</si>
  <si>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</si>
  <si>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</si>
  <si>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</si>
  <si>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</si>
  <si>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</si>
  <si>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</si>
  <si>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</si>
  <si>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</si>
  <si>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</si>
  <si>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</si>
  <si>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</si>
  <si>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</si>
  <si>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</si>
  <si>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</si>
  <si>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</si>
  <si>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</si>
  <si>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</si>
  <si>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</si>
  <si>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</si>
  <si>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</si>
  <si>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</si>
  <si>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</si>
  <si>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</si>
  <si>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</si>
  <si>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</si>
  <si>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</si>
  <si>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</si>
  <si>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</si>
  <si>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</si>
  <si>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</si>
  <si>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</si>
  <si>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</si>
  <si>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</si>
  <si>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</si>
  <si>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</si>
  <si>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</si>
  <si>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</si>
  <si>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</si>
  <si>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</si>
  <si>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</si>
  <si>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</si>
  <si>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</si>
  <si>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</si>
  <si>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</si>
  <si>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</si>
  <si>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</si>
  <si>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</si>
  <si>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</si>
  <si>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</si>
  <si>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</si>
  <si>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</si>
  <si>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</si>
  <si>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</si>
  <si>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</si>
  <si>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</si>
  <si>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</si>
  <si>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</si>
  <si>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</si>
  <si>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</si>
  <si>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</si>
  <si>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</si>
  <si>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</si>
  <si>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</si>
  <si>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</si>
  <si>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</si>
  <si>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</si>
  <si>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</si>
  <si>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</si>
  <si>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</si>
  <si>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</si>
  <si>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</si>
  <si>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</si>
  <si>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</si>
  <si>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</si>
  <si>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</si>
  <si>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</si>
  <si>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</si>
  <si>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</si>
  <si>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</si>
  <si>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</si>
  <si>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</si>
  <si>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</si>
  <si>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</si>
  <si>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</si>
  <si>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</si>
  <si>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</si>
  <si>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</si>
  <si>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</si>
  <si>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</si>
  <si>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</si>
  <si>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</si>
  <si>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</si>
  <si>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</si>
  <si>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</si>
  <si>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</si>
  <si>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</si>
  <si>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</si>
  <si>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</si>
  <si>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</si>
  <si>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</si>
  <si>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</si>
  <si>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</si>
  <si>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</si>
  <si>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</si>
  <si>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</si>
  <si>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</si>
  <si>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</si>
  <si>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</si>
  <si>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</si>
  <si>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</si>
  <si>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</si>
  <si>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</si>
  <si>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</si>
  <si>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</si>
  <si>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</si>
  <si>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</si>
  <si>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</si>
  <si>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</si>
  <si>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</si>
  <si>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</si>
  <si>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</si>
  <si>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</si>
  <si>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</si>
  <si>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</si>
  <si>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</si>
  <si>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</si>
  <si>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</si>
  <si>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</si>
  <si>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</si>
  <si>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</si>
  <si>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</si>
  <si>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</si>
  <si>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</si>
  <si>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</si>
  <si>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</si>
  <si>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</si>
  <si>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</si>
  <si>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</si>
  <si>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</si>
  <si>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</si>
  <si>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</si>
  <si>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</si>
  <si>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</si>
  <si>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</si>
  <si>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</si>
  <si>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</si>
  <si>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</si>
  <si>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</si>
  <si>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</si>
  <si>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</si>
  <si>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</si>
  <si>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</si>
  <si>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</si>
  <si>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</si>
  <si>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</si>
  <si>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</si>
  <si>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</si>
  <si>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</si>
  <si>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</si>
  <si>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</si>
  <si>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</si>
  <si>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</si>
  <si>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</si>
  <si>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</si>
  <si>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</si>
  <si>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</si>
  <si>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</si>
  <si>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</si>
  <si>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</si>
  <si>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</si>
  <si>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</si>
  <si>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</si>
  <si>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</si>
  <si>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</si>
  <si>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</si>
  <si>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</si>
  <si>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</si>
  <si>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</si>
  <si>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</si>
  <si>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</si>
  <si>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</si>
  <si>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</si>
  <si>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</si>
  <si>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</si>
  <si>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</si>
  <si>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</si>
  <si>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</si>
  <si>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</si>
  <si>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</si>
  <si>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</si>
  <si>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</si>
  <si>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</si>
  <si>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</si>
  <si>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</si>
  <si>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</si>
  <si>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</si>
  <si>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</si>
  <si>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</si>
  <si>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</si>
  <si>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</si>
  <si>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</si>
  <si>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</si>
  <si>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</si>
  <si>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</si>
  <si>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</si>
  <si>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</si>
  <si>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</si>
  <si>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</si>
  <si>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</si>
  <si>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</si>
  <si>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</si>
  <si>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</si>
  <si>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</si>
  <si>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</si>
  <si>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</si>
  <si>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</si>
  <si>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</si>
  <si>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</si>
  <si>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</si>
  <si>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</si>
  <si>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</si>
  <si>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</si>
  <si>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</si>
  <si>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</si>
  <si>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</si>
  <si>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</si>
  <si>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</si>
  <si>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</si>
  <si>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</si>
  <si>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</si>
  <si>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</si>
  <si>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</si>
  <si>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</si>
  <si>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</si>
  <si>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</si>
  <si>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</si>
  <si>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</si>
  <si>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</si>
  <si>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</si>
  <si>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</si>
  <si>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</si>
  <si>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</si>
  <si>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</si>
  <si>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</si>
  <si>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</si>
  <si>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</si>
  <si>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</si>
  <si>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</si>
  <si>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</si>
  <si>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</si>
  <si>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</si>
  <si>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</si>
  <si>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</si>
  <si>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</si>
  <si>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</si>
  <si>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</si>
  <si>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</si>
  <si>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</si>
  <si>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</si>
  <si>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</si>
  <si>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</si>
  <si>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</si>
  <si>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</si>
  <si>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</si>
  <si>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</si>
  <si>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</si>
  <si>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</si>
  <si>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</si>
  <si>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</si>
  <si>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</si>
  <si>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</si>
  <si>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</si>
  <si>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</si>
  <si>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</si>
  <si>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</si>
  <si>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</si>
  <si>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</si>
  <si>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</si>
  <si>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</si>
  <si>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</si>
  <si>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</si>
  <si>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</si>
  <si>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</si>
  <si>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</si>
  <si>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</si>
  <si>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</si>
  <si>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</si>
  <si>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</si>
  <si>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</si>
  <si>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</si>
  <si>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</si>
  <si>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</si>
  <si>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</si>
  <si>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</si>
  <si>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</si>
  <si>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</si>
  <si>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</si>
  <si>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</si>
  <si>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</si>
  <si>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</si>
  <si>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</si>
  <si>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</si>
  <si>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</si>
  <si>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</si>
  <si>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</si>
  <si>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</si>
  <si>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</si>
  <si>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</si>
  <si>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</si>
  <si>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</si>
  <si>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</si>
  <si>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</si>
  <si>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</si>
  <si>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</si>
  <si>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</si>
  <si>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</si>
  <si>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</si>
  <si>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</si>
  <si>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</si>
  <si>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</si>
  <si>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</si>
  <si>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</si>
  <si>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</si>
  <si>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</si>
  <si>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</si>
  <si>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</si>
  <si>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</si>
  <si>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</si>
  <si>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</si>
  <si>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</si>
  <si>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</si>
  <si>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</si>
  <si>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</si>
  <si>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</si>
  <si>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</si>
  <si>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</si>
  <si>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</si>
  <si>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</si>
  <si>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</si>
  <si>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</si>
  <si>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</si>
  <si>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</si>
  <si>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</si>
  <si>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</si>
  <si>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</si>
  <si>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</si>
  <si>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</si>
  <si>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</si>
  <si>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</si>
  <si>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</si>
  <si>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</si>
  <si>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</si>
  <si>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</si>
  <si>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</si>
  <si>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</si>
  <si>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</si>
  <si>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</si>
  <si>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</si>
  <si>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</si>
  <si>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</si>
  <si>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</si>
  <si>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</si>
  <si>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</si>
  <si>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</si>
  <si>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</si>
  <si>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</si>
  <si>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</si>
  <si>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</si>
  <si>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</si>
  <si>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</si>
  <si>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</si>
  <si>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</si>
  <si>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</si>
  <si>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</si>
  <si>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</si>
  <si>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</si>
  <si>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</si>
  <si>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</si>
  <si>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</si>
  <si>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</si>
  <si>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</si>
  <si>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</si>
  <si>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</si>
  <si>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</si>
  <si>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</si>
  <si>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</si>
  <si>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</si>
  <si>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</si>
  <si>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</si>
  <si>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</si>
  <si>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</si>
  <si>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</si>
  <si>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</si>
  <si>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</si>
  <si>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</si>
  <si>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</si>
  <si>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</si>
  <si>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</si>
  <si>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</si>
  <si>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</si>
  <si>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</si>
  <si>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</si>
  <si>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</si>
  <si>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</si>
  <si>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</si>
  <si>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</si>
  <si>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</si>
  <si>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</si>
  <si>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</si>
  <si>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</si>
  <si>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</si>
  <si>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</si>
  <si>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</si>
  <si>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</si>
  <si>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</si>
  <si>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</si>
  <si>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</si>
  <si>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</si>
  <si>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</si>
  <si>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</si>
  <si>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</si>
  <si>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</si>
  <si>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</si>
  <si>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</si>
  <si>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</si>
  <si>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</si>
  <si>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</si>
  <si>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</si>
  <si>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</si>
  <si>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</si>
  <si>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</si>
  <si>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</si>
  <si>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</si>
  <si>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</si>
  <si>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</si>
  <si>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</si>
  <si>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</si>
  <si>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</si>
  <si>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</si>
  <si>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</si>
  <si>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</si>
  <si>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</si>
  <si>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</si>
  <si>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</si>
  <si>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</si>
  <si>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</si>
  <si>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</si>
  <si>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</si>
  <si>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</si>
  <si>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</si>
  <si>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</si>
  <si>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</si>
  <si>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</si>
  <si>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</si>
  <si>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</si>
  <si>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</si>
  <si>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</si>
  <si>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</si>
  <si>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</si>
  <si>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</si>
  <si>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</si>
  <si>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</si>
  <si>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</si>
  <si>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</si>
  <si>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</si>
  <si>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</si>
  <si>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</si>
  <si>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</si>
  <si>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</si>
  <si>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</si>
  <si>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</si>
  <si>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</si>
  <si>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</si>
  <si>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</si>
  <si>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</si>
  <si>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</si>
  <si>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</si>
  <si>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</si>
  <si>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</si>
  <si>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</si>
  <si>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</si>
  <si>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</si>
  <si>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</si>
  <si>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</si>
  <si>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</si>
  <si>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</si>
  <si>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</si>
  <si>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</si>
  <si>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</si>
  <si>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</si>
  <si>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</si>
  <si>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</si>
  <si>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</si>
  <si>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</si>
  <si>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</si>
  <si>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</si>
  <si>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</si>
  <si>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</si>
  <si>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</si>
  <si>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</si>
  <si>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</si>
  <si>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</si>
  <si>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</si>
  <si>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</si>
  <si>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</si>
  <si>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</si>
  <si>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</si>
  <si>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</si>
  <si>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</si>
  <si>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</si>
  <si>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</si>
  <si>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</si>
  <si>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</si>
  <si>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</si>
  <si>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</si>
  <si>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</si>
  <si>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</si>
  <si>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</si>
  <si>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</si>
  <si>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</si>
  <si>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</si>
  <si>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</si>
  <si>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</si>
  <si>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</si>
  <si>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</si>
  <si>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</si>
  <si>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</si>
  <si>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</si>
  <si>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</si>
  <si>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</si>
  <si>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</si>
  <si>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</si>
  <si>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</si>
  <si>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</si>
  <si>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</si>
  <si>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</si>
  <si>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</si>
  <si>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</si>
  <si>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</si>
  <si>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</si>
  <si>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</si>
  <si>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</si>
  <si>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</si>
  <si>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</si>
  <si>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</si>
  <si>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</si>
  <si>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</si>
  <si>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</si>
  <si>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</si>
  <si>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</si>
  <si>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</si>
  <si>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</si>
  <si>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</si>
  <si>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</si>
  <si>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</si>
  <si>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</si>
  <si>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</si>
  <si>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</si>
  <si>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</si>
  <si>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</si>
  <si>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</si>
  <si>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</si>
  <si>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</si>
  <si>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</si>
  <si>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</si>
  <si>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</si>
  <si>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</si>
  <si>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</si>
  <si>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</si>
  <si>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</si>
  <si>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</si>
  <si>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</si>
  <si>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</si>
  <si>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</si>
  <si>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</si>
  <si>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</si>
  <si>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</si>
  <si>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</si>
  <si>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</si>
  <si>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</si>
  <si>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</si>
  <si>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</si>
  <si>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</si>
  <si>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</si>
  <si>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</si>
  <si>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</si>
  <si>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</si>
  <si>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</si>
  <si>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</si>
  <si>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</si>
  <si>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</si>
  <si>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</si>
  <si>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</si>
  <si>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</si>
  <si>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</si>
  <si>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</si>
  <si>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</si>
  <si>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</si>
  <si>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</si>
  <si>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</si>
  <si>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</si>
  <si>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</si>
  <si>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</si>
  <si>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</si>
  <si>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</si>
  <si>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</si>
  <si>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</si>
  <si>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</si>
  <si>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</si>
  <si>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</si>
  <si>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</si>
  <si>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</si>
  <si>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</si>
  <si>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</si>
  <si>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</si>
  <si>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</si>
  <si>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</si>
  <si>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</si>
  <si>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</si>
  <si>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</si>
  <si>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</si>
  <si>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</si>
  <si>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</si>
  <si>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</si>
  <si>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</si>
  <si>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</si>
  <si>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</si>
  <si>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</si>
  <si>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</si>
  <si>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</si>
  <si>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</si>
  <si>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</si>
  <si>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</si>
  <si>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</si>
  <si>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</si>
  <si>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</si>
  <si>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</si>
  <si>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</si>
  <si>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</si>
  <si>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</si>
  <si>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</si>
  <si>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</si>
  <si>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</si>
  <si>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</si>
  <si>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</si>
  <si>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</si>
  <si>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</si>
  <si>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</si>
  <si>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</si>
  <si>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</si>
  <si>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</si>
  <si>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</si>
  <si>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</si>
  <si>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</si>
  <si>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</si>
  <si>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</si>
  <si>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</si>
  <si>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</si>
  <si>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</si>
  <si>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</si>
  <si>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</si>
  <si>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</si>
  <si>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</si>
  <si>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</si>
  <si>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</si>
  <si>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</si>
  <si>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</si>
  <si>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</si>
  <si>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</si>
  <si>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</si>
  <si>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</si>
  <si>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</si>
  <si>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</si>
  <si>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</si>
  <si>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</si>
  <si>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</si>
  <si>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</si>
  <si>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</si>
  <si>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</si>
  <si>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</si>
  <si>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</si>
  <si>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</si>
  <si>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</si>
  <si>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</si>
  <si>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</si>
  <si>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</si>
  <si>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</si>
  <si>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</si>
  <si>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</si>
  <si>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</si>
  <si>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</si>
  <si>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</si>
  <si>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</si>
  <si>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</si>
  <si>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</si>
  <si>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</si>
  <si>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</si>
  <si>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</si>
  <si>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</si>
  <si>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</si>
  <si>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</si>
  <si>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</si>
  <si>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</si>
  <si>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</si>
  <si>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</si>
  <si>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</si>
  <si>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</si>
  <si>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</si>
  <si>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</si>
  <si>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</si>
  <si>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</si>
  <si>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</si>
  <si>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</si>
  <si>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</si>
  <si>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</si>
  <si>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</si>
  <si>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</si>
  <si>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</si>
  <si>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</si>
  <si>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</si>
  <si>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</si>
  <si>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</si>
  <si>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</si>
  <si>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</si>
  <si>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</si>
  <si>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</si>
  <si>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</si>
  <si>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</si>
  <si>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</si>
  <si>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</si>
  <si>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</si>
  <si>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</si>
  <si>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</si>
  <si>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</si>
  <si>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</si>
  <si>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</si>
  <si>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</si>
  <si>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</si>
  <si>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</si>
  <si>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</si>
  <si>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</si>
  <si>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</si>
  <si>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</si>
  <si>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</si>
  <si>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</si>
  <si>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</si>
  <si>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</si>
  <si>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</si>
  <si>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</si>
  <si>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</si>
  <si>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</si>
  <si>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</si>
  <si>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</si>
  <si>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</si>
  <si>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</si>
  <si>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</si>
  <si>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</si>
  <si>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</si>
  <si>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</si>
  <si>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</si>
  <si>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</si>
  <si>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</si>
  <si>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</si>
  <si>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</si>
  <si>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</si>
  <si>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</si>
  <si>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</si>
  <si>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</si>
  <si>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</si>
  <si>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</si>
  <si>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</si>
  <si>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</si>
  <si>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</si>
  <si>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</si>
  <si>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</si>
  <si>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</si>
  <si>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</si>
  <si>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</si>
  <si>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</si>
  <si>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</si>
  <si>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</si>
  <si>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</si>
  <si>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</si>
  <si>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</si>
  <si>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</si>
  <si>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</si>
  <si>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</si>
  <si>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</si>
  <si>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</si>
  <si>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</si>
  <si>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</si>
  <si>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</si>
  <si>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</si>
  <si>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</si>
  <si>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</si>
  <si>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</si>
  <si>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</si>
  <si>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</si>
  <si>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</si>
  <si>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</si>
  <si>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</si>
  <si>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</si>
  <si>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</si>
  <si>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</si>
  <si>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</si>
  <si>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</si>
  <si>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</si>
  <si>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</si>
  <si>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</si>
  <si>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</si>
  <si>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</si>
  <si>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</si>
  <si>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</si>
  <si>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</si>
  <si>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</si>
  <si>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</si>
  <si>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</si>
  <si>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</si>
  <si>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</si>
  <si>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</si>
  <si>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</si>
  <si>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</si>
  <si>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</si>
  <si>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</si>
  <si>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</si>
  <si>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</si>
  <si>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</si>
  <si>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</si>
  <si>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</si>
  <si>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</si>
  <si>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</si>
  <si>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</si>
  <si>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</si>
  <si>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</si>
  <si>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</si>
  <si>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</si>
  <si>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</si>
  <si>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</si>
  <si>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</si>
  <si>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</si>
  <si>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</si>
  <si>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</si>
  <si>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</si>
  <si>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</si>
  <si>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</si>
  <si>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</si>
  <si>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</si>
  <si>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</si>
  <si>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</si>
  <si>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</si>
  <si>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</si>
  <si>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</si>
  <si>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</si>
  <si>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</si>
  <si>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</si>
  <si>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</si>
  <si>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</si>
  <si>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</si>
  <si>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</si>
  <si>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</si>
  <si>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</si>
  <si>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</si>
  <si>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</si>
  <si>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</si>
  <si>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</si>
  <si>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</si>
  <si>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</si>
  <si>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</si>
  <si>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</si>
  <si>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</si>
  <si>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</si>
  <si>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</si>
  <si>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</si>
  <si>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</si>
  <si>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</si>
  <si>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</si>
  <si>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</si>
  <si>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</si>
  <si>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</si>
  <si>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</si>
  <si>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</si>
  <si>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</si>
  <si>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</si>
  <si>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</si>
  <si>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</si>
  <si>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</si>
  <si>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</si>
  <si>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</si>
  <si>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</si>
  <si>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</si>
  <si>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</si>
  <si>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</si>
  <si>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</si>
  <si>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</si>
  <si>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</si>
  <si>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</si>
  <si>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</si>
  <si>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</si>
  <si>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</si>
  <si>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</si>
  <si>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</si>
  <si>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</si>
  <si>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</si>
  <si>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</si>
  <si>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</si>
  <si>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</si>
  <si>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</si>
  <si>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</si>
  <si>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</si>
  <si>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</si>
  <si>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</si>
  <si>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</si>
  <si>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</si>
  <si>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</si>
  <si>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</si>
  <si>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</si>
  <si>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</si>
  <si>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</si>
  <si>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</si>
  <si>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</si>
  <si>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</si>
  <si>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</si>
  <si>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</si>
  <si>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</si>
  <si>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</si>
  <si>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</si>
  <si>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</si>
  <si>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</si>
  <si>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</si>
  <si>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</si>
  <si>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</si>
  <si>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</si>
  <si>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</si>
  <si>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</si>
  <si>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</si>
  <si>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</si>
  <si>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</si>
  <si>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</si>
  <si>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</si>
  <si>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</si>
  <si>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</si>
  <si>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</si>
  <si>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</si>
  <si>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</si>
  <si>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</si>
  <si>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</si>
  <si>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</si>
  <si>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</si>
  <si>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</si>
  <si>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</si>
  <si>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</si>
  <si>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</si>
  <si>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</si>
  <si>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</si>
  <si>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</si>
  <si>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</si>
  <si>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</si>
  <si>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</si>
  <si>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</si>
  <si>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</si>
  <si>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</si>
  <si>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</si>
  <si>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</si>
  <si>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</si>
  <si>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</si>
  <si>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</si>
  <si>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</si>
  <si>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</si>
  <si>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</si>
  <si>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</si>
  <si>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</si>
  <si>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</si>
  <si>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</si>
  <si>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</si>
  <si>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</si>
  <si>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</si>
  <si>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</si>
  <si>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</si>
  <si>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</si>
  <si>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</si>
  <si>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</si>
  <si>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</si>
  <si>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</si>
  <si>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</si>
  <si>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</si>
  <si>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</si>
  <si>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</si>
  <si>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</si>
  <si>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</si>
  <si>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</si>
  <si>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</si>
  <si>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</si>
  <si>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</si>
  <si>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</si>
  <si>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</si>
  <si>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</si>
  <si>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</si>
  <si>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</si>
  <si>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</si>
  <si>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</si>
  <si>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</si>
  <si>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</si>
  <si>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</si>
  <si>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</si>
  <si>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</si>
  <si>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</si>
  <si>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</si>
  <si>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</si>
  <si>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</si>
  <si>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</si>
  <si>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</si>
  <si>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</si>
  <si>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</si>
  <si>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</si>
  <si>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</si>
  <si>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</si>
  <si>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</si>
  <si>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</si>
  <si>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</si>
  <si>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</si>
  <si>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</si>
  <si>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</si>
  <si>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</si>
  <si>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</si>
  <si>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</si>
  <si>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</si>
  <si>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</si>
  <si>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</si>
  <si>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</si>
  <si>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</si>
  <si>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</si>
  <si>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</si>
  <si>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</si>
  <si>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</si>
  <si>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</si>
  <si>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</si>
  <si>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</si>
  <si>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</si>
  <si>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</si>
  <si>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</si>
  <si>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</si>
  <si>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</si>
  <si>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</si>
  <si>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</si>
  <si>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</si>
  <si>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</si>
  <si>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</si>
  <si>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</si>
  <si>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</si>
  <si>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</si>
  <si>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</si>
  <si>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</si>
  <si>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</si>
  <si>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</si>
  <si>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</si>
  <si>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</si>
  <si>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</si>
  <si>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</si>
  <si>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</si>
  <si>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</si>
  <si>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</si>
  <si>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</si>
  <si>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</si>
  <si>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</si>
  <si>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</si>
  <si>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</si>
  <si>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</si>
  <si>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</si>
  <si>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</si>
  <si>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</si>
  <si>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</si>
  <si>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</si>
  <si>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</si>
  <si>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</si>
  <si>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</si>
  <si>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</si>
  <si>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</si>
  <si>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</si>
  <si>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</si>
  <si>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</si>
  <si>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</si>
  <si>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</si>
  <si>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</si>
  <si>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</si>
  <si>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</si>
  <si>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</si>
  <si>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</si>
  <si>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</si>
  <si>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</si>
  <si>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</si>
  <si>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</si>
  <si>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</si>
  <si>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</si>
  <si>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</si>
  <si>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</si>
  <si>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</si>
  <si>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</si>
  <si>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</si>
  <si>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</si>
  <si>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</si>
  <si>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</si>
  <si>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</si>
  <si>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</si>
  <si>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</si>
  <si>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</si>
  <si>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</si>
  <si>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</si>
  <si>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</si>
  <si>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</si>
  <si>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</si>
  <si>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</si>
  <si>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</si>
  <si>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</si>
  <si>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</si>
  <si>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</si>
  <si>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</si>
  <si>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</si>
  <si>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</si>
  <si>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</si>
  <si>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</si>
  <si>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</si>
  <si>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</si>
  <si>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</si>
  <si>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</si>
  <si>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</si>
  <si>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</si>
  <si>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</si>
  <si>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</si>
  <si>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</si>
  <si>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</si>
  <si>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</si>
  <si>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</si>
  <si>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</si>
  <si>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</si>
  <si>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</si>
  <si>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</si>
  <si>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</si>
  <si>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</si>
  <si>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</si>
  <si>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</si>
  <si>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</si>
  <si>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</si>
  <si>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</si>
  <si>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</si>
  <si>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</si>
  <si>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</si>
  <si>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</si>
  <si>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</si>
  <si>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</si>
  <si>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</si>
  <si>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</si>
  <si>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</si>
  <si>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</si>
  <si>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</si>
  <si>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</si>
  <si>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</si>
  <si>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</si>
  <si>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</si>
  <si>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</si>
  <si>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</si>
  <si>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</si>
  <si>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</si>
  <si>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</si>
  <si>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</si>
  <si>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</si>
  <si>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</si>
  <si>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</si>
  <si>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</si>
  <si>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</si>
  <si>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</si>
  <si>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</si>
  <si>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</si>
  <si>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</si>
  <si>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</si>
  <si>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</si>
  <si>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</si>
  <si>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</si>
  <si>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</si>
  <si>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</si>
  <si>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</si>
  <si>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</si>
  <si>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</si>
  <si>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</si>
  <si>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</si>
  <si>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</si>
  <si>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</si>
  <si>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</si>
  <si>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</si>
  <si>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</si>
  <si>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</si>
  <si>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</si>
  <si>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</si>
  <si>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</si>
  <si>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</si>
  <si>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</si>
  <si>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</si>
  <si>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</si>
  <si>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</si>
  <si>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</si>
  <si>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</si>
  <si>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</si>
  <si>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</si>
  <si>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</si>
  <si>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</si>
  <si>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</si>
  <si>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</si>
  <si>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</si>
  <si>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</si>
  <si>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</si>
  <si>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</si>
  <si>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</si>
  <si>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</si>
  <si>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</si>
  <si>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</si>
  <si>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</si>
  <si>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</si>
  <si>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</si>
  <si>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</si>
  <si>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</si>
  <si>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</si>
  <si>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</si>
  <si>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</si>
  <si>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</si>
  <si>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</si>
  <si>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</si>
  <si>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</si>
  <si>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</si>
  <si>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</si>
  <si>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</si>
  <si>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</si>
  <si>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</si>
  <si>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</si>
  <si>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</si>
  <si>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</si>
  <si>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</si>
  <si>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</si>
  <si>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</si>
  <si>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</si>
  <si>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</si>
  <si>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</si>
  <si>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</si>
  <si>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</si>
  <si>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</si>
  <si>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</si>
  <si>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</si>
  <si>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</si>
  <si>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</si>
  <si>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</si>
  <si>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</si>
  <si>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</si>
  <si>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</si>
  <si>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</si>
  <si>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</si>
  <si>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</si>
  <si>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</si>
  <si>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</si>
  <si>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</si>
  <si>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</si>
  <si>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</si>
  <si>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</si>
  <si>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</si>
  <si>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</si>
  <si>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</si>
  <si>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</si>
  <si>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</si>
  <si>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</si>
  <si>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</si>
  <si>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</si>
  <si>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</si>
  <si>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</si>
  <si>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</si>
  <si>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</si>
  <si>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</si>
  <si>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</si>
  <si>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</si>
  <si>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</si>
  <si>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</si>
  <si>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</si>
  <si>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</si>
  <si>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</si>
  <si>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</si>
  <si>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</si>
  <si>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</si>
  <si>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</si>
  <si>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</si>
  <si>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</si>
  <si>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</si>
  <si>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</si>
  <si>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</si>
  <si>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</si>
  <si>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</si>
  <si>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</si>
  <si>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</si>
  <si>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</si>
  <si>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</si>
  <si>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</si>
  <si>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</si>
  <si>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</si>
  <si>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</si>
  <si>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</si>
  <si>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</si>
  <si>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</si>
  <si>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</si>
  <si>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</si>
  <si>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</si>
  <si>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</si>
  <si>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</si>
  <si>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</si>
  <si>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</si>
  <si>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</si>
  <si>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</si>
  <si>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</si>
  <si>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</si>
  <si>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</si>
  <si>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</si>
  <si>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</si>
  <si>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</si>
  <si>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</si>
  <si>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</si>
  <si>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</si>
  <si>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</si>
  <si>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</si>
  <si>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</si>
  <si>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</si>
  <si>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</si>
  <si>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</si>
  <si>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</si>
  <si>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</si>
  <si>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</si>
  <si>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</si>
  <si>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</si>
  <si>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</si>
  <si>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</si>
  <si>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</si>
  <si>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</si>
  <si>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</si>
  <si>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</si>
  <si>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</si>
  <si>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</si>
  <si>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</si>
  <si>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</si>
  <si>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</si>
  <si>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</si>
  <si>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</si>
  <si>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</si>
  <si>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</si>
  <si>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</si>
  <si>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</si>
  <si>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</si>
  <si>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</si>
  <si>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</si>
  <si>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</si>
  <si>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</si>
  <si>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</si>
  <si>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</si>
  <si>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</si>
  <si>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</si>
  <si>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</si>
  <si>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</si>
  <si>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</si>
  <si>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</si>
  <si>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</si>
  <si>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</si>
  <si>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</si>
  <si>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</si>
  <si>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</si>
  <si>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</si>
  <si>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</si>
  <si>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</si>
  <si>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</si>
  <si>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</si>
  <si>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</si>
  <si>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</si>
  <si>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</si>
  <si>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</si>
  <si>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</si>
  <si>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</si>
  <si>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</si>
  <si>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</si>
  <si>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</si>
  <si>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</si>
  <si>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</si>
  <si>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</si>
  <si>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</si>
  <si>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</si>
  <si>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</si>
  <si>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</si>
  <si>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</si>
  <si>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</si>
  <si>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</si>
  <si>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</si>
  <si>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</si>
  <si>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</si>
  <si>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</si>
  <si>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</si>
  <si>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</si>
  <si>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</si>
  <si>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</si>
  <si>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</si>
  <si>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</si>
  <si>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</si>
  <si>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</si>
  <si>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</si>
  <si>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</si>
  <si>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</si>
  <si>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</si>
  <si>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</si>
  <si>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</si>
  <si>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</si>
  <si>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</si>
  <si>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</si>
  <si>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</si>
  <si>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</si>
  <si>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</si>
  <si>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</si>
  <si>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</si>
  <si>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</si>
  <si>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</si>
  <si>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</si>
  <si>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</si>
  <si>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</si>
  <si>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</si>
  <si>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</si>
  <si>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</si>
  <si>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</si>
  <si>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</si>
  <si>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</si>
  <si>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</si>
  <si>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</si>
  <si>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</si>
  <si>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</si>
  <si>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</si>
  <si>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</si>
  <si>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</si>
  <si>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</si>
  <si>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</si>
  <si>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</si>
  <si>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</si>
  <si>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</si>
  <si>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</si>
  <si>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</si>
  <si>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</si>
  <si>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</si>
  <si>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</si>
  <si>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</si>
  <si>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</si>
  <si>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</si>
  <si>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</si>
  <si>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</si>
  <si>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</si>
  <si>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</si>
  <si>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</si>
  <si>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</si>
  <si>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</si>
  <si>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</si>
  <si>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</si>
  <si>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</si>
  <si>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</si>
  <si>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</si>
  <si>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</si>
  <si>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</si>
  <si>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</si>
  <si>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</si>
  <si>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</si>
  <si>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</si>
  <si>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</si>
  <si>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</si>
  <si>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</si>
  <si>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</si>
  <si>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</si>
  <si>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</si>
  <si>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</si>
  <si>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</si>
  <si>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</si>
  <si>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</si>
  <si>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</si>
  <si>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</si>
  <si>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</si>
  <si>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</si>
  <si>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</si>
  <si>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</si>
  <si>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</si>
  <si>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</si>
  <si>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</si>
  <si>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</si>
  <si>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</si>
  <si>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</si>
  <si>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</si>
  <si>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</si>
  <si>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</si>
  <si>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</si>
  <si>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</si>
  <si>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</si>
  <si>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</si>
  <si>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</si>
  <si>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</si>
  <si>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</si>
  <si>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</si>
  <si>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</si>
  <si>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</si>
  <si>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</si>
  <si>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</si>
  <si>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</si>
  <si>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</si>
  <si>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</si>
  <si>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</si>
  <si>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</si>
  <si>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</si>
  <si>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</si>
  <si>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</si>
  <si>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</si>
  <si>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</si>
  <si>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</si>
  <si>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</si>
  <si>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</si>
  <si>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</si>
  <si>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</si>
  <si>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</si>
  <si>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</si>
  <si>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</si>
  <si>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</si>
  <si>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</si>
  <si>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</si>
  <si>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</si>
  <si>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</si>
  <si>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</si>
  <si>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</si>
  <si>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</si>
  <si>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</si>
  <si>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</si>
  <si>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</si>
  <si>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</si>
  <si>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</si>
  <si>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</si>
  <si>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</si>
  <si>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</si>
  <si>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</si>
  <si>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</si>
  <si>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</si>
  <si>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</si>
  <si>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</si>
  <si>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</si>
  <si>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</si>
  <si>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</si>
  <si>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</si>
  <si>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</si>
  <si>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</si>
  <si>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</si>
  <si>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</si>
  <si>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</si>
  <si>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</si>
  <si>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</si>
  <si>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</si>
  <si>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</si>
  <si>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</si>
  <si>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</si>
  <si>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</si>
  <si>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</si>
  <si>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</si>
  <si>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</si>
  <si>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</si>
  <si>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</si>
  <si>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</si>
  <si>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</si>
  <si>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</si>
  <si>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</si>
  <si>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</si>
  <si>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</si>
  <si>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</si>
  <si>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</si>
  <si>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</si>
  <si>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</si>
  <si>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</si>
  <si>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</si>
  <si>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</si>
  <si>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</si>
  <si>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</si>
  <si>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</si>
  <si>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</si>
  <si>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</si>
  <si>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</si>
  <si>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</si>
  <si>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</si>
  <si>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</si>
  <si>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</si>
  <si>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</si>
  <si>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</si>
  <si>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</si>
  <si>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</si>
  <si>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</si>
  <si>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</si>
  <si>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</si>
  <si>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</si>
  <si>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</si>
  <si>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</si>
  <si>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</si>
  <si>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</si>
  <si>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</si>
  <si>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</si>
  <si>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</si>
  <si>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</si>
  <si>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</si>
  <si>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</si>
  <si>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</si>
  <si>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</si>
  <si>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</si>
  <si>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</si>
  <si>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</si>
  <si>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</si>
  <si>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</si>
  <si>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</si>
  <si>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</si>
  <si>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</si>
  <si>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</si>
  <si>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</si>
  <si>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</si>
  <si>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</si>
  <si>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</si>
  <si>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</si>
  <si>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</si>
  <si>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</si>
  <si>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</si>
  <si>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</si>
  <si>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</si>
  <si>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</si>
  <si>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</si>
  <si>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</si>
  <si>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</si>
  <si>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</si>
  <si>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</si>
  <si>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</si>
  <si>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</si>
  <si>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</si>
  <si>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</si>
  <si>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</si>
  <si>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</si>
  <si>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</si>
  <si>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</si>
  <si>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</si>
  <si>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</si>
  <si>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</si>
  <si>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</si>
  <si>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</si>
  <si>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</si>
  <si>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</si>
  <si>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</si>
  <si>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</si>
  <si>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</si>
  <si>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</si>
  <si>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</si>
  <si>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</si>
  <si>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</si>
  <si>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</si>
  <si>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</si>
  <si>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</si>
  <si>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</si>
  <si>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</si>
  <si>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</si>
  <si>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</si>
  <si>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</si>
  <si>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</si>
  <si>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</si>
  <si>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</si>
  <si>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</si>
  <si>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</si>
  <si>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</si>
  <si>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</si>
  <si>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</si>
  <si>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</si>
  <si>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</si>
  <si>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</si>
  <si>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</si>
  <si>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</si>
  <si>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</si>
  <si>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</si>
  <si>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</si>
  <si>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</si>
  <si>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</si>
  <si>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</si>
  <si>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</si>
  <si>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</si>
  <si>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</si>
  <si>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</si>
  <si>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</si>
  <si>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</si>
  <si>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</si>
  <si>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</si>
  <si>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</si>
  <si>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</si>
  <si>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</si>
  <si>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</si>
  <si>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</si>
  <si>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</si>
  <si>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</si>
  <si>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</si>
  <si>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</si>
  <si>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</si>
  <si>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</si>
  <si>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</si>
  <si>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</si>
  <si>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</si>
  <si>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</si>
  <si>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</si>
  <si>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</si>
  <si>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</si>
  <si>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</si>
  <si>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</si>
  <si>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</si>
  <si>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</si>
  <si>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</si>
  <si>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</si>
  <si>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</si>
  <si>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</si>
  <si>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</si>
  <si>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</si>
  <si>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</si>
  <si>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</si>
  <si>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</si>
  <si>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</si>
  <si>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</si>
  <si>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</si>
  <si>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</si>
  <si>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</si>
  <si>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</si>
  <si>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</si>
  <si>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</si>
  <si>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</si>
  <si>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</si>
  <si>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</si>
  <si>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</si>
  <si>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</si>
  <si>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</si>
  <si>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</si>
  <si>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</si>
  <si>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</si>
  <si>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</si>
  <si>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</si>
  <si>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</si>
  <si>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</si>
  <si>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</si>
  <si>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</si>
  <si>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</si>
  <si>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</si>
  <si>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</si>
  <si>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</si>
  <si>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</si>
  <si>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</si>
  <si>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</si>
  <si>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</si>
  <si>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</si>
  <si>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</si>
  <si>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</si>
  <si>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</si>
  <si>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</si>
  <si>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</si>
  <si>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</si>
  <si>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</si>
  <si>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</si>
  <si>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</si>
  <si>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</si>
  <si>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</si>
  <si>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</si>
  <si>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</si>
  <si>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</si>
  <si>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</si>
  <si>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</si>
  <si>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</si>
  <si>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</si>
  <si>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</si>
  <si>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</si>
  <si>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</si>
  <si>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</si>
  <si>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</si>
  <si>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</si>
  <si>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</si>
  <si>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</si>
  <si>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</si>
  <si>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</si>
  <si>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</si>
  <si>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</si>
  <si>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</si>
  <si>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</si>
  <si>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</si>
  <si>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</si>
  <si>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</si>
  <si>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</si>
  <si>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</si>
  <si>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</si>
  <si>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</si>
  <si>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</si>
  <si>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</si>
  <si>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</si>
  <si>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</si>
  <si>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</si>
  <si>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</si>
  <si>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</si>
  <si>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</si>
  <si>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</si>
  <si>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</si>
  <si>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</si>
  <si>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</si>
  <si>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</si>
  <si>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</si>
  <si>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</si>
  <si>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</si>
  <si>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</si>
  <si>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</si>
  <si>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</si>
  <si>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</si>
  <si>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</si>
  <si>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</si>
  <si>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</si>
  <si>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</si>
  <si>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</si>
  <si>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</si>
  <si>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</si>
  <si>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</si>
  <si>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</si>
  <si>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</si>
  <si>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</si>
  <si>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</si>
  <si>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</si>
  <si>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</si>
  <si>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</si>
  <si>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</si>
  <si>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</si>
  <si>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</si>
  <si>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</si>
  <si>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</si>
  <si>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</si>
  <si>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</si>
  <si>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</si>
  <si>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</si>
  <si>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</si>
  <si>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</si>
  <si>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</si>
  <si>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</si>
  <si>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</si>
  <si>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</si>
  <si>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</si>
  <si>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</si>
  <si>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</si>
  <si>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</si>
  <si>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</si>
  <si>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</si>
  <si>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</si>
  <si>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</si>
  <si>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</si>
  <si>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</si>
  <si>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</si>
  <si>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</si>
  <si>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</si>
  <si>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</si>
  <si>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</si>
  <si>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</si>
  <si>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</si>
  <si>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</si>
  <si>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</si>
  <si>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</si>
  <si>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</si>
  <si>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</si>
  <si>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</si>
  <si>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</si>
  <si>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</si>
  <si>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</si>
  <si>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</si>
  <si>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</si>
  <si>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</si>
  <si>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</si>
  <si>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</si>
  <si>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</si>
  <si>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</si>
  <si>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</si>
  <si>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</si>
  <si>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</si>
  <si>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</si>
  <si>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</si>
  <si>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</si>
  <si>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</si>
  <si>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</si>
  <si>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</si>
  <si>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</si>
  <si>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</si>
  <si>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</si>
  <si>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</si>
  <si>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</si>
  <si>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</si>
  <si>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</si>
  <si>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</si>
  <si>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</si>
  <si>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</si>
  <si>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</si>
  <si>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</si>
  <si>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</si>
  <si>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</si>
  <si>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</si>
  <si>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</si>
  <si>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</si>
  <si>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</si>
  <si>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</si>
  <si>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</si>
  <si>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</si>
  <si>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</si>
  <si>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</si>
  <si>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</si>
  <si>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</si>
  <si>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</si>
  <si>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</si>
  <si>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</si>
  <si>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</si>
  <si>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</si>
  <si>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</si>
  <si>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</si>
  <si>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</si>
  <si>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</si>
  <si>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</si>
  <si>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</si>
  <si>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</si>
  <si>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</si>
  <si>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</si>
  <si>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</si>
  <si>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</si>
  <si>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</si>
  <si>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</si>
  <si>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</si>
  <si>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</si>
  <si>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</si>
  <si>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</si>
  <si>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</si>
  <si>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</si>
  <si>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</si>
  <si>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</si>
  <si>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</si>
  <si>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</si>
  <si>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</si>
  <si>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</si>
  <si>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</si>
  <si>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</si>
  <si>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</si>
  <si>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</si>
  <si>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</si>
  <si>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</si>
  <si>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</si>
  <si>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</si>
  <si>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</si>
  <si>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</si>
  <si>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</si>
  <si>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</si>
  <si>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</si>
  <si>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</si>
  <si>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</si>
  <si>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</si>
  <si>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</si>
  <si>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</si>
  <si>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</si>
  <si>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</si>
  <si>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</si>
  <si>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</si>
  <si>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</si>
  <si>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</si>
  <si>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</si>
  <si>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</si>
  <si>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</si>
  <si>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</si>
  <si>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</si>
  <si>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</si>
  <si>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</si>
  <si>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</si>
  <si>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</si>
  <si>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</si>
  <si>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</si>
  <si>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</si>
  <si>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</si>
  <si>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</si>
  <si>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</si>
  <si>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</si>
  <si>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</si>
  <si>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</si>
  <si>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</si>
  <si>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</si>
  <si>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</si>
  <si>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</si>
  <si>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</si>
  <si>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</si>
  <si>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</si>
  <si>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</si>
  <si>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</si>
  <si>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</si>
  <si>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</si>
  <si>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</si>
  <si>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</si>
  <si>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</si>
  <si>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</si>
  <si>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</si>
  <si>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</si>
  <si>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</si>
  <si>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</si>
  <si>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</si>
  <si>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</si>
  <si>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</si>
  <si>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</si>
  <si>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</si>
  <si>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</si>
  <si>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</si>
  <si>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</si>
  <si>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</si>
  <si>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</si>
  <si>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</si>
  <si>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</si>
  <si>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</si>
  <si>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</si>
  <si>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</si>
  <si>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</si>
  <si>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</si>
  <si>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</si>
  <si>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</si>
  <si>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</si>
  <si>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</si>
  <si>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</si>
  <si>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</si>
  <si>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</si>
  <si>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</si>
  <si>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</si>
  <si>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</si>
  <si>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</si>
  <si>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</si>
  <si>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</si>
  <si>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</si>
  <si>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</si>
  <si>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</si>
  <si>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</si>
  <si>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</si>
  <si>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</si>
  <si>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</si>
  <si>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</si>
  <si>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</si>
  <si>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</si>
  <si>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</si>
  <si>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</si>
  <si>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</si>
  <si>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</si>
  <si>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</si>
  <si>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</si>
  <si>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</si>
  <si>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</si>
  <si>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</si>
  <si>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</si>
  <si>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</si>
  <si>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</si>
  <si>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</si>
  <si>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</si>
  <si>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</si>
  <si>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</si>
  <si>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</si>
  <si>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</si>
  <si>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</si>
  <si>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</si>
  <si>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</si>
  <si>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</si>
  <si>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</si>
  <si>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</si>
  <si>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</si>
  <si>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</si>
  <si>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</si>
  <si>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</si>
  <si>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</si>
  <si>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</si>
  <si>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</si>
  <si>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</si>
  <si>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</si>
  <si>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</si>
  <si>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</si>
  <si>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</si>
  <si>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</si>
  <si>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</si>
  <si>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</si>
  <si>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</si>
  <si>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</si>
  <si>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</si>
  <si>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</si>
  <si>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</si>
  <si>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</si>
  <si>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</si>
  <si>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</si>
  <si>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</si>
  <si>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</si>
  <si>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</si>
  <si>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</si>
  <si>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</si>
  <si>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</si>
  <si>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</si>
  <si>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</si>
  <si>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</si>
  <si>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</si>
  <si>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</si>
  <si>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</si>
  <si>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</si>
  <si>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</si>
  <si>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</si>
  <si>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</si>
  <si>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</si>
  <si>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</si>
  <si>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</si>
  <si>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</si>
  <si>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</si>
  <si>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</si>
  <si>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</si>
  <si>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</si>
  <si>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</si>
  <si>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</si>
  <si>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</si>
  <si>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</si>
  <si>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</si>
  <si>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</si>
  <si>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</si>
  <si>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</si>
  <si>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</si>
  <si>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</si>
  <si>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</si>
  <si>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</si>
  <si>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</si>
  <si>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</si>
  <si>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</si>
  <si>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</si>
  <si>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</si>
  <si>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</si>
  <si>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</si>
  <si>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</si>
  <si>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</si>
  <si>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</si>
  <si>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</si>
  <si>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</si>
  <si>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</si>
  <si>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</si>
  <si>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</si>
  <si>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</si>
  <si>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</si>
  <si>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</si>
  <si>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</si>
  <si>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</si>
  <si>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</si>
  <si>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</si>
  <si>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</si>
  <si>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</si>
  <si>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</si>
  <si>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</si>
  <si>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</si>
  <si>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</si>
  <si>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</si>
  <si>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</si>
  <si>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</si>
  <si>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</si>
  <si>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</si>
  <si>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</si>
  <si>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</si>
  <si>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</si>
  <si>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</si>
  <si>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</si>
  <si>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</si>
  <si>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</si>
  <si>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</si>
  <si>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</si>
  <si>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</si>
  <si>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</si>
  <si>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</si>
  <si>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</si>
  <si>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</si>
  <si>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</si>
  <si>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</si>
  <si>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</si>
  <si>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</si>
  <si>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</si>
  <si>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</si>
  <si>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</si>
  <si>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</si>
  <si>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</si>
  <si>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</si>
  <si>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</si>
  <si>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</si>
  <si>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</si>
  <si>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</si>
  <si>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</si>
  <si>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</si>
  <si>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</si>
  <si>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</si>
  <si>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</si>
  <si>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</si>
  <si>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</si>
  <si>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</si>
  <si>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</si>
  <si>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</si>
  <si>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</si>
  <si>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</si>
  <si>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</si>
  <si>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</si>
  <si>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</si>
  <si>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</si>
  <si>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</si>
  <si>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</si>
  <si>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</si>
  <si>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</si>
  <si>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</si>
  <si>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</si>
  <si>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</si>
  <si>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</si>
  <si>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</si>
  <si>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</si>
  <si>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</si>
  <si>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</si>
  <si>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</si>
  <si>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</si>
  <si>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</si>
  <si>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</si>
  <si>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</si>
  <si>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</si>
  <si>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</si>
  <si>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</si>
  <si>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</si>
  <si>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</si>
  <si>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</si>
  <si>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</si>
  <si>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</si>
  <si>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</si>
  <si>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</si>
  <si>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</si>
  <si>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</si>
  <si>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</si>
  <si>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</si>
  <si>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</si>
  <si>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</si>
  <si>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</si>
  <si>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</si>
  <si>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</si>
  <si>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</si>
  <si>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</si>
  <si>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</si>
  <si>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</si>
  <si>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</si>
  <si>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</si>
  <si>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</si>
  <si>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</si>
  <si>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</si>
  <si>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</si>
  <si>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</si>
  <si>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</si>
  <si>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</si>
  <si>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</si>
  <si>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</si>
  <si>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</si>
  <si>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</si>
  <si>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</si>
  <si>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</si>
  <si>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</si>
  <si>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</si>
  <si>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</si>
  <si>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</si>
  <si>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</si>
  <si>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</si>
  <si>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</si>
  <si>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</si>
  <si>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</si>
  <si>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</si>
  <si>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</si>
  <si>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</si>
  <si>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</si>
  <si>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</si>
  <si>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</si>
  <si>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</si>
  <si>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</si>
  <si>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</si>
  <si>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</si>
  <si>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</si>
  <si>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</si>
  <si>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</si>
  <si>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</si>
  <si>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</si>
  <si>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</si>
  <si>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</si>
  <si>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</si>
  <si>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</si>
  <si>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</si>
  <si>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</si>
  <si>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</si>
  <si>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</si>
  <si>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</si>
  <si>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</si>
  <si>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</si>
  <si>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</si>
  <si>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</si>
  <si>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</si>
  <si>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</si>
  <si>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</si>
  <si>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</si>
  <si>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</si>
  <si>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</si>
  <si>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</si>
  <si>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</si>
  <si>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</si>
  <si>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</si>
  <si>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</si>
  <si>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</si>
  <si>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</si>
  <si>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</si>
  <si>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</si>
  <si>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</si>
  <si>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</si>
  <si>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</si>
  <si>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</si>
  <si>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</si>
  <si>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</si>
  <si>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</si>
  <si>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</si>
  <si>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</si>
  <si>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</si>
  <si>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</si>
  <si>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</si>
  <si>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</si>
  <si>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</si>
  <si>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</si>
  <si>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</si>
  <si>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</si>
  <si>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</si>
  <si>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</si>
  <si>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</si>
  <si>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</si>
  <si>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</si>
  <si>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</si>
  <si>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</si>
  <si>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</si>
  <si>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</si>
  <si>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</si>
  <si>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</si>
  <si>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</si>
  <si>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</si>
  <si>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</si>
  <si>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</si>
  <si>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</si>
  <si>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</si>
  <si>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</si>
  <si>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</si>
  <si>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</si>
  <si>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</si>
  <si>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</si>
  <si>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</si>
  <si>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</si>
  <si>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</si>
  <si>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</si>
  <si>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</si>
  <si>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</si>
  <si>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</si>
  <si>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</si>
  <si>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</si>
  <si>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</si>
  <si>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</si>
  <si>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</si>
  <si>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</si>
  <si>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</si>
  <si>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</si>
  <si>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</si>
  <si>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</si>
  <si>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</si>
  <si>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</si>
  <si>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</si>
  <si>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</si>
  <si>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</si>
  <si>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</si>
  <si>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</si>
  <si>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</si>
  <si>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</si>
  <si>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</si>
  <si>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</si>
  <si>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</si>
  <si>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</si>
  <si>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</si>
  <si>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</si>
  <si>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</si>
  <si>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</si>
  <si>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</si>
  <si>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</si>
  <si>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</si>
  <si>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</si>
  <si>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</si>
  <si>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</si>
  <si>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</si>
  <si>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</si>
  <si>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</si>
  <si>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</si>
  <si>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</si>
  <si>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</si>
  <si>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</si>
  <si>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</si>
  <si>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</si>
  <si>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</si>
  <si>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</si>
  <si>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</si>
  <si>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</si>
  <si>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</si>
  <si>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</si>
  <si>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</si>
  <si>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</si>
  <si>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</si>
  <si>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</si>
  <si>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</si>
  <si>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</si>
  <si>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</si>
  <si>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</si>
  <si>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</si>
  <si>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</si>
  <si>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</si>
  <si>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</si>
  <si>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</si>
  <si>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</si>
  <si>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</si>
  <si>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</si>
  <si>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</si>
  <si>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</si>
  <si>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</si>
  <si>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</si>
  <si>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</si>
  <si>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</si>
  <si>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</si>
  <si>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</si>
  <si>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</si>
  <si>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</si>
  <si>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</si>
  <si>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</si>
  <si>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</si>
  <si>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</si>
  <si>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</si>
  <si>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</si>
  <si>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</si>
  <si>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</si>
  <si>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</si>
  <si>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</si>
  <si>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</si>
  <si>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</si>
  <si>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</si>
  <si>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</si>
  <si>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</si>
  <si>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</si>
  <si>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</si>
  <si>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</si>
  <si>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</si>
  <si>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</si>
  <si>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</si>
  <si>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</si>
  <si>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</si>
  <si>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</si>
  <si>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</si>
  <si>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</si>
  <si>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</si>
  <si>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</si>
  <si>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</si>
  <si>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</si>
  <si>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</si>
  <si>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</si>
  <si>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</si>
  <si>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</si>
  <si>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</si>
  <si>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</si>
  <si>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</si>
  <si>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</si>
  <si>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</si>
  <si>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</si>
  <si>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</si>
  <si>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</si>
  <si>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wems.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</si>
  <si>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</si>
  <si>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</si>
  <si>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</si>
  <si>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</si>
  <si>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</si>
  <si>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</si>
  <si>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</si>
  <si>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</si>
  <si>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</si>
  <si>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</si>
  <si>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</si>
  <si>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</si>
  <si>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</si>
  <si>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</si>
  <si>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</si>
  <si>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</si>
  <si>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</si>
  <si>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</si>
  <si>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</si>
  <si>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</si>
  <si>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</si>
  <si>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</si>
  <si>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</si>
  <si>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</si>
  <si>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</si>
  <si>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</si>
  <si>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</si>
  <si>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</si>
  <si>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</si>
  <si>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</si>
  <si>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</si>
  <si>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</si>
  <si>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</si>
  <si>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</si>
  <si>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</si>
  <si>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</si>
  <si>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</si>
  <si>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</si>
  <si>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</si>
  <si>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</si>
  <si>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</si>
  <si>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</si>
  <si>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</si>
  <si>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</si>
  <si>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</si>
  <si>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</si>
  <si>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</si>
  <si>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</si>
  <si>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</si>
  <si>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</si>
  <si>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</si>
  <si>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</si>
  <si>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</si>
  <si>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</si>
  <si>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</si>
  <si>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</si>
  <si>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</si>
  <si>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</si>
  <si>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</si>
  <si>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</si>
  <si>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</si>
  <si>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</si>
  <si>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</si>
  <si>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</si>
  <si>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</si>
  <si>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</si>
  <si>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</si>
  <si>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</si>
  <si>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</si>
  <si>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</si>
  <si>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</si>
  <si>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</si>
  <si>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</si>
  <si>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</si>
  <si>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</si>
  <si>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</si>
  <si>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</si>
  <si>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</si>
  <si>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</si>
  <si>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</si>
  <si>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</si>
  <si>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</si>
  <si>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</si>
  <si>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</si>
  <si>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</si>
  <si>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</si>
  <si>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</si>
  <si>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</si>
  <si>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</si>
  <si>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</si>
  <si>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</si>
  <si>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</si>
  <si>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</si>
  <si>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</si>
  <si>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</si>
  <si>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</si>
  <si>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</si>
  <si>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</si>
  <si>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</si>
  <si>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</si>
  <si>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</si>
  <si>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</si>
  <si>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</si>
  <si>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</si>
  <si>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</si>
  <si>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</si>
  <si>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</si>
  <si>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</si>
  <si>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</si>
  <si>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</si>
  <si>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</si>
  <si>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</si>
  <si>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</si>
  <si>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</si>
  <si>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</si>
  <si>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</si>
  <si>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</si>
  <si>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</si>
  <si>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</si>
  <si>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</si>
  <si>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</si>
  <si>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</si>
  <si>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</si>
  <si>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</si>
  <si>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</si>
  <si>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</si>
  <si>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</si>
  <si>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</si>
  <si>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</si>
  <si>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</si>
  <si>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</si>
  <si>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</si>
  <si>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</si>
  <si>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</si>
  <si>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</si>
  <si>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</si>
  <si>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</si>
  <si>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</si>
  <si>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</si>
  <si>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</si>
  <si>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</si>
  <si>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</si>
  <si>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</si>
  <si>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</si>
  <si>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</si>
  <si>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</si>
  <si>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</si>
  <si>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</si>
  <si>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</si>
  <si>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</si>
  <si>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</si>
  <si>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</si>
  <si>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</si>
  <si>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</si>
  <si>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</si>
  <si>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</si>
  <si>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</si>
  <si>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</si>
  <si>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</si>
  <si>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</si>
  <si>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</si>
  <si>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</si>
  <si>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</si>
  <si>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</si>
  <si>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</si>
  <si>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</si>
  <si>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</si>
  <si>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</si>
  <si>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</si>
  <si>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</si>
  <si>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</si>
  <si>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</si>
  <si>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</si>
  <si>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</si>
  <si>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</si>
  <si>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</si>
  <si>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</si>
  <si>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</si>
  <si>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</si>
  <si>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</si>
  <si>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</si>
  <si>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</si>
  <si>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</si>
  <si>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</si>
  <si>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</si>
  <si>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</si>
  <si>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</si>
  <si>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</si>
  <si>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</si>
  <si>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</si>
  <si>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</si>
  <si>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</si>
  <si>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</si>
  <si>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</si>
  <si>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</si>
  <si>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</si>
  <si>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</si>
  <si>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</si>
  <si>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</si>
  <si>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</si>
  <si>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</si>
  <si>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</si>
  <si>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</si>
  <si>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</si>
  <si>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</si>
  <si>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</si>
  <si>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</si>
  <si>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</si>
  <si>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</si>
  <si>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</si>
  <si>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</si>
  <si>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</si>
  <si>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</si>
  <si>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</si>
  <si>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</si>
  <si>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</si>
  <si>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</si>
  <si>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</si>
  <si>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</si>
  <si>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</si>
  <si>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</si>
  <si>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</si>
  <si>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</si>
  <si>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</si>
  <si>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</si>
  <si>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</si>
  <si>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</si>
  <si>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</si>
  <si>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</si>
  <si>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</si>
  <si>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</si>
  <si>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</si>
  <si>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</si>
  <si>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</si>
  <si>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</si>
  <si>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</si>
  <si>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</si>
  <si>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</si>
  <si>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</si>
  <si>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</si>
  <si>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</si>
  <si>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</si>
  <si>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</si>
  <si>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</si>
  <si>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</si>
  <si>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</si>
  <si>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</si>
  <si>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</si>
  <si>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</si>
  <si>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</si>
  <si>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</si>
  <si>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</si>
  <si>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</si>
  <si>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</si>
  <si>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</si>
  <si>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</si>
  <si>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</si>
  <si>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</si>
  <si>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</si>
  <si>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</si>
  <si>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</si>
  <si>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</si>
  <si>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</si>
  <si>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</si>
  <si>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</si>
  <si>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</si>
  <si>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</si>
  <si>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</si>
  <si>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</si>
  <si>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</si>
  <si>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</si>
  <si>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</si>
  <si>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</si>
  <si>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</si>
  <si>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</si>
  <si>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</si>
  <si>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</si>
  <si>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</si>
  <si>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</si>
  <si>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</si>
  <si>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</si>
  <si>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</si>
  <si>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</si>
  <si>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</si>
  <si>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</si>
  <si>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</si>
  <si>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</si>
  <si>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</si>
  <si>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</si>
  <si>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</si>
  <si>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</si>
  <si>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</si>
  <si>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</si>
  <si>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</si>
  <si>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</si>
  <si>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</si>
  <si>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</si>
  <si>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</si>
  <si>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</si>
  <si>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</si>
  <si>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</si>
  <si>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</si>
  <si>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</si>
  <si>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</si>
  <si>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</si>
  <si>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</si>
  <si>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</si>
  <si>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</si>
  <si>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</si>
  <si>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</si>
  <si>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</si>
  <si>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</si>
  <si>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</si>
  <si>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</si>
  <si>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</si>
  <si>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</si>
  <si>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</si>
  <si>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</si>
  <si>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</si>
  <si>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</si>
  <si>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</si>
  <si>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</si>
  <si>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</si>
  <si>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</si>
  <si>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</si>
  <si>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</si>
  <si>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</si>
  <si>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</si>
  <si>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</si>
  <si>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</si>
  <si>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</si>
  <si>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</si>
  <si>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</si>
  <si>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</si>
  <si>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</si>
  <si>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</si>
  <si>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</si>
  <si>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</si>
  <si>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</si>
  <si>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</si>
  <si>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</si>
  <si>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</si>
  <si>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</si>
  <si>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</si>
  <si>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</si>
  <si>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</si>
  <si>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</si>
  <si>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</si>
  <si>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</si>
  <si>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</si>
  <si>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</si>
  <si>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</si>
  <si>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</si>
  <si>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</si>
  <si>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</si>
  <si>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</si>
  <si>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</si>
  <si>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</si>
  <si>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</si>
  <si>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</si>
  <si>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</si>
  <si>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</si>
  <si>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</si>
  <si>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</si>
  <si>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</si>
  <si>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</si>
  <si>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</si>
  <si>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</si>
  <si>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</si>
  <si>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</si>
  <si>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</si>
  <si>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</si>
  <si>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</si>
  <si>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</si>
  <si>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</si>
  <si>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</si>
  <si>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</si>
  <si>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</si>
  <si>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</si>
  <si>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</si>
  <si>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</si>
  <si>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</si>
  <si>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</si>
  <si>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</si>
  <si>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</si>
  <si>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</si>
  <si>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</si>
  <si>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</si>
  <si>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</si>
  <si>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</si>
  <si>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</si>
  <si>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</si>
  <si>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</si>
  <si>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</si>
  <si>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</si>
  <si>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</si>
  <si>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</si>
  <si>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</si>
  <si>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</si>
  <si>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</si>
  <si>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</si>
  <si>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</si>
  <si>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</si>
  <si>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</si>
  <si>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</si>
  <si>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</si>
  <si>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</si>
  <si>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</si>
  <si>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</si>
  <si>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</si>
  <si>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</si>
  <si>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</si>
  <si>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</si>
  <si>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</si>
  <si>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</si>
  <si>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</si>
  <si>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</si>
  <si>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</si>
  <si>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</si>
  <si>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</si>
  <si>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</si>
  <si>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</si>
  <si>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</si>
  <si>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</si>
  <si>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</si>
  <si>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</si>
  <si>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</si>
  <si>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</si>
  <si>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</si>
  <si>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</si>
  <si>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</si>
  <si>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</si>
  <si>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</si>
  <si>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</si>
  <si>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</si>
  <si>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</si>
  <si>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</si>
  <si>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</si>
  <si>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</si>
  <si>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</si>
  <si>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</si>
  <si>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</si>
  <si>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</si>
  <si>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</si>
  <si>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</si>
  <si>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</si>
  <si>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</si>
  <si>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</si>
  <si>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</si>
  <si>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</si>
  <si>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</si>
  <si>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</si>
  <si>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</si>
  <si>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</si>
  <si>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</si>
  <si>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</si>
  <si>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</si>
  <si>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</si>
  <si>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</si>
  <si>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</si>
  <si>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</si>
  <si>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</si>
  <si>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</si>
  <si>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</si>
  <si>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</si>
  <si>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</si>
  <si>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</si>
  <si>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</si>
  <si>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</si>
  <si>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</si>
  <si>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</si>
  <si>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</si>
  <si>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</si>
  <si>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</si>
  <si>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</si>
  <si>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</si>
  <si>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</si>
  <si>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</si>
  <si>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</si>
  <si>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</si>
  <si>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</si>
  <si>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</si>
  <si>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</si>
  <si>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</si>
  <si>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</si>
  <si>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</si>
  <si>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</si>
  <si>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</si>
  <si>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</si>
  <si>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</si>
  <si>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</si>
  <si>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</si>
  <si>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</si>
  <si>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</si>
  <si>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</si>
  <si>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</si>
  <si>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</si>
  <si>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</si>
  <si>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</si>
  <si>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</si>
  <si>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</si>
  <si>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</si>
  <si>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</si>
  <si>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</si>
  <si>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</si>
  <si>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</si>
  <si>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</si>
  <si>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</si>
  <si>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</si>
  <si>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</si>
  <si>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</si>
  <si>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</si>
  <si>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</si>
  <si>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</si>
  <si>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</si>
  <si>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</si>
  <si>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</si>
  <si>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</si>
  <si>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</si>
  <si>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</si>
  <si>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</si>
  <si>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</si>
  <si>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</si>
  <si>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</si>
  <si>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</si>
  <si>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</si>
  <si>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</si>
  <si>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</si>
  <si>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</si>
  <si>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</si>
  <si>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</si>
  <si>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</si>
  <si>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</si>
  <si>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</si>
  <si>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</si>
  <si>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</si>
  <si>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</si>
  <si>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</si>
  <si>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</si>
  <si>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</si>
  <si>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</si>
  <si>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</si>
  <si>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</si>
  <si>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</si>
  <si>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</si>
  <si>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</si>
  <si>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</si>
  <si>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</si>
  <si>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</si>
  <si>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</si>
  <si>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</si>
  <si>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</si>
  <si>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</si>
  <si>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</si>
  <si>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</si>
  <si>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</si>
  <si>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</si>
  <si>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</si>
  <si>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</si>
  <si>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</si>
  <si>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</si>
  <si>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</si>
  <si>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</si>
  <si>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</si>
  <si>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</si>
  <si>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</si>
  <si>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</si>
  <si>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</si>
  <si>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</si>
  <si>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</si>
  <si>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</si>
  <si>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</si>
  <si>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</si>
  <si>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</si>
  <si>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</si>
  <si>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</si>
  <si>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</si>
  <si>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</si>
  <si>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</si>
  <si>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</si>
  <si>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</si>
  <si>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</si>
  <si>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</si>
  <si>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</si>
  <si>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</si>
  <si>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</si>
  <si>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</si>
  <si>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</si>
  <si>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</si>
  <si>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</si>
  <si>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</si>
  <si>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</si>
  <si>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</si>
  <si>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</si>
  <si>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</si>
  <si>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</si>
  <si>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</si>
  <si>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</si>
  <si>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</si>
  <si>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</si>
  <si>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</si>
  <si>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</si>
  <si>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</si>
  <si>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</si>
  <si>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</si>
  <si>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</si>
  <si>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</si>
  <si>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</si>
  <si>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</si>
  <si>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</si>
  <si>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</si>
  <si>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</si>
  <si>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</si>
  <si>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</si>
  <si>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</si>
  <si>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</si>
  <si>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</si>
  <si>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</si>
  <si>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</si>
  <si>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</si>
  <si>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</si>
  <si>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</si>
  <si>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</si>
  <si>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</si>
  <si>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</si>
  <si>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</si>
  <si>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</si>
  <si>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</si>
  <si>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</si>
  <si>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</si>
  <si>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</si>
  <si>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</si>
  <si>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</si>
  <si>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</si>
  <si>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</si>
  <si>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</si>
  <si>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</si>
  <si>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</si>
  <si>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</si>
  <si>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</si>
  <si>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</si>
  <si>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</si>
  <si>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</si>
  <si>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</si>
  <si>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</si>
  <si>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</si>
  <si>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</si>
  <si>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</si>
  <si>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</si>
  <si>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</si>
  <si>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</si>
  <si>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</si>
  <si>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</si>
  <si>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</si>
  <si>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</si>
  <si>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</si>
  <si>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</si>
  <si>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</si>
  <si>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</si>
  <si>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</si>
  <si>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</si>
  <si>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</si>
  <si>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</si>
  <si>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</si>
  <si>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</si>
  <si>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</si>
  <si>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</si>
  <si>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</si>
  <si>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</si>
  <si>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</si>
  <si>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</si>
  <si>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</si>
  <si>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</si>
  <si>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</si>
  <si>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</si>
  <si>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</si>
  <si>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</si>
  <si>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</si>
  <si>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</si>
  <si>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</si>
  <si>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</si>
  <si>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</si>
  <si>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</si>
  <si>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</si>
  <si>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</si>
  <si>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</si>
  <si>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</si>
  <si>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</si>
  <si>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</si>
  <si>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</si>
  <si>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</si>
  <si>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</si>
  <si>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</si>
  <si>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</si>
  <si>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</si>
  <si>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</si>
  <si>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</si>
  <si>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</si>
  <si>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</si>
  <si>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</si>
  <si>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</si>
  <si>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</si>
  <si>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</si>
  <si>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</si>
  <si>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</si>
  <si>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</si>
  <si>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</si>
  <si>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</si>
  <si>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</si>
  <si>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</si>
  <si>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</si>
  <si>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</si>
  <si>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</si>
  <si>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</si>
  <si>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</si>
  <si>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</si>
  <si>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</si>
  <si>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</si>
  <si>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</si>
  <si>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</si>
  <si>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</si>
  <si>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</si>
  <si>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</si>
  <si>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</si>
  <si>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</si>
  <si>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</si>
  <si>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</si>
  <si>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</si>
  <si>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</si>
  <si>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</si>
  <si>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</si>
  <si>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</si>
  <si>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</si>
  <si>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</si>
  <si>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</si>
  <si>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</si>
  <si>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</si>
  <si>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</si>
  <si>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</si>
  <si>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</si>
  <si>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</si>
  <si>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</si>
  <si>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</si>
  <si>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</si>
  <si>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</si>
  <si>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</si>
  <si>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</si>
  <si>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</si>
  <si>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</si>
  <si>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</si>
  <si>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</si>
  <si>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</si>
  <si>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</si>
  <si>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</si>
  <si>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</si>
  <si>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</si>
  <si>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</si>
  <si>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</si>
  <si>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</si>
  <si>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</si>
  <si>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</si>
  <si>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</si>
  <si>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</si>
  <si>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</si>
  <si>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</si>
  <si>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</si>
  <si>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</si>
  <si>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</si>
  <si>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</si>
  <si>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</si>
  <si>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</si>
  <si>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</si>
  <si>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</si>
  <si>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</si>
  <si>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</si>
  <si>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</si>
  <si>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</si>
  <si>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</si>
  <si>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</si>
  <si>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</si>
  <si>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</si>
  <si>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</si>
  <si>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</si>
  <si>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</si>
  <si>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</si>
  <si>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</si>
  <si>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</si>
  <si>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</si>
  <si>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</si>
  <si>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</si>
  <si>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</si>
  <si>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</si>
  <si>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</si>
  <si>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</si>
  <si>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</si>
  <si>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</si>
  <si>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</si>
  <si>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</si>
  <si>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</si>
  <si>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</si>
  <si>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</si>
  <si>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</si>
  <si>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</si>
  <si>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</si>
  <si>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</si>
  <si>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</si>
  <si>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</si>
  <si>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</si>
  <si>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</si>
  <si>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</si>
  <si>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</si>
  <si>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</si>
  <si>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</si>
  <si>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</si>
  <si>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</si>
  <si>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</si>
  <si>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</si>
  <si>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</si>
  <si>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</si>
  <si>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</si>
  <si>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</si>
  <si>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</si>
  <si>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</si>
  <si>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</si>
  <si>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</si>
  <si>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</si>
  <si>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</si>
  <si>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</si>
  <si>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</si>
  <si>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</si>
  <si>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</si>
  <si>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</si>
  <si>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</si>
  <si>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</si>
  <si>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</si>
  <si>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</si>
  <si>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</si>
  <si>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</si>
  <si>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</si>
  <si>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</si>
  <si>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</si>
  <si>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</si>
  <si>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</si>
  <si>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</si>
  <si>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</si>
  <si>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</si>
  <si>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</si>
  <si>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</si>
  <si>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</si>
  <si>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</si>
  <si>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</si>
  <si>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</si>
  <si>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</si>
  <si>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</si>
  <si>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</si>
  <si>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</si>
  <si>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</si>
  <si>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</si>
  <si>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</si>
  <si>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</si>
  <si>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</si>
  <si>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</si>
  <si>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</si>
  <si>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</si>
  <si>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</si>
  <si>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</si>
  <si>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</si>
  <si>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</si>
  <si>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</si>
  <si>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</si>
  <si>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</si>
  <si>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</si>
  <si>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</si>
  <si>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</si>
  <si>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</si>
  <si>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</si>
  <si>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</si>
  <si>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</si>
  <si>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</si>
  <si>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</si>
  <si>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</si>
  <si>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</si>
  <si>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</si>
  <si>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</si>
  <si>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</si>
  <si>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</si>
  <si>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</si>
  <si>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</si>
  <si>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</si>
  <si>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</si>
  <si>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</si>
  <si>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</si>
  <si>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</si>
  <si>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</si>
  <si>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</si>
  <si>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</si>
  <si>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</si>
  <si>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</si>
  <si>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</si>
  <si>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</si>
  <si>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</si>
  <si>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</si>
  <si>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</si>
  <si>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</si>
  <si>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</si>
  <si>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</si>
  <si>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</si>
  <si>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</si>
  <si>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</si>
  <si>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</si>
  <si>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</si>
  <si>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</si>
  <si>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</si>
  <si>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</si>
  <si>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</si>
  <si>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</si>
  <si>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</si>
  <si>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</si>
  <si>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</si>
  <si>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</si>
  <si>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</si>
  <si>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</si>
  <si>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</si>
  <si>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</si>
  <si>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</si>
  <si>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</si>
  <si>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</si>
  <si>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</si>
  <si>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</si>
  <si>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</si>
  <si>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</si>
  <si>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</si>
  <si>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</si>
  <si>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</si>
  <si>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</si>
  <si>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</si>
  <si>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</si>
  <si>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</si>
  <si>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</si>
  <si>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</si>
  <si>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</si>
  <si>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</si>
  <si>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</si>
  <si>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</si>
  <si>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</si>
  <si>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</si>
  <si>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</si>
  <si>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</si>
  <si>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</si>
  <si>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</si>
  <si>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</si>
  <si>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</si>
  <si>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</si>
  <si>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</si>
  <si>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</si>
  <si>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</si>
  <si>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</si>
  <si>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</si>
  <si>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</si>
  <si>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</si>
  <si>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</si>
  <si>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</si>
  <si>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</si>
  <si>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</si>
  <si>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</si>
  <si>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</si>
  <si>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</si>
  <si>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</si>
  <si>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</si>
  <si>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</si>
  <si>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</si>
  <si>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</si>
  <si>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</si>
  <si>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</si>
  <si>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</si>
  <si>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</si>
  <si>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</si>
  <si>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</si>
  <si>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</si>
  <si>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</si>
  <si>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</si>
  <si>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</si>
  <si>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</si>
  <si>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</si>
  <si>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</si>
  <si>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</si>
  <si>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</si>
  <si>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</si>
  <si>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</si>
  <si>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</si>
  <si>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</si>
  <si>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</si>
  <si>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</si>
  <si>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</si>
  <si>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</si>
  <si>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</si>
  <si>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</si>
  <si>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</si>
  <si>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</si>
  <si>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</si>
  <si>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</si>
  <si>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</si>
  <si>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</si>
  <si>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</si>
  <si>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</si>
  <si>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</si>
  <si>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</si>
  <si>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</si>
  <si>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</si>
  <si>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</si>
  <si>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</si>
  <si>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</si>
  <si>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</si>
  <si>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</si>
  <si>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</si>
  <si>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</si>
  <si>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</si>
  <si>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</si>
  <si>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</si>
  <si>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</si>
  <si>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</si>
  <si>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</si>
  <si>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</si>
  <si>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</si>
  <si>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</si>
  <si>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</si>
  <si>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</si>
  <si>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</si>
  <si>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</si>
  <si>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</si>
  <si>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</si>
  <si>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</si>
  <si>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</si>
  <si>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</si>
  <si>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</si>
  <si>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</si>
  <si>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</si>
  <si>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</si>
  <si>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</si>
  <si>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</si>
  <si>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</si>
  <si>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</si>
  <si>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</si>
  <si>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</si>
  <si>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</si>
  <si>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</si>
  <si>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</si>
  <si>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</si>
  <si>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</si>
  <si>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</si>
  <si>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</si>
  <si>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</si>
  <si>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</si>
  <si>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</si>
  <si>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</si>
  <si>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</si>
  <si>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</si>
  <si>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</si>
  <si>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</si>
  <si>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</si>
  <si>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</si>
  <si>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</si>
  <si>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</si>
  <si>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</si>
  <si>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</si>
  <si>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</si>
  <si>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</si>
  <si>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</si>
  <si>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</si>
  <si>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</si>
  <si>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</si>
  <si>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</si>
  <si>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</si>
  <si>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</si>
  <si>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</si>
  <si>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</si>
  <si>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</si>
  <si>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</si>
  <si>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</si>
  <si>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</si>
  <si>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</si>
  <si>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</si>
  <si>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</si>
  <si>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</si>
  <si>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</si>
  <si>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</si>
  <si>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</si>
  <si>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</si>
  <si>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</si>
  <si>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</si>
  <si>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</si>
  <si>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</si>
  <si>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</si>
  <si>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</si>
  <si>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</si>
  <si>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</si>
  <si>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</si>
  <si>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</si>
  <si>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</si>
  <si>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</si>
  <si>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</si>
  <si>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</si>
  <si>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</si>
  <si>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</si>
  <si>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</si>
  <si>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</si>
  <si>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</si>
  <si>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</si>
  <si>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</si>
  <si>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</si>
  <si>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</si>
  <si>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</si>
  <si>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</si>
  <si>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</si>
  <si>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</si>
  <si>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</si>
  <si>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</si>
  <si>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</si>
  <si>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</si>
  <si>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</si>
  <si>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</si>
  <si>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</si>
  <si>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</si>
  <si>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</si>
  <si>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</si>
  <si>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</si>
  <si>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</si>
  <si>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</si>
  <si>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</si>
  <si>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</si>
  <si>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</si>
  <si>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</si>
  <si>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</si>
  <si>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</si>
  <si>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</si>
  <si>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</si>
  <si>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</si>
  <si>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</si>
  <si>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</si>
  <si>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</si>
  <si>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</si>
  <si>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</si>
  <si>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</si>
  <si>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</si>
  <si>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</si>
  <si>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</si>
  <si>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</si>
  <si>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</si>
  <si>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</si>
  <si>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</si>
  <si>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</si>
  <si>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</si>
  <si>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</si>
  <si>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</si>
  <si>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</si>
  <si>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</si>
  <si>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</si>
  <si>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</si>
  <si>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</si>
  <si>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</si>
  <si>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</si>
  <si>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</si>
  <si>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</si>
  <si>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</si>
  <si>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</si>
  <si>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</si>
  <si>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</si>
  <si>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</si>
  <si>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</si>
  <si>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</si>
  <si>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</si>
  <si>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</si>
  <si>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</si>
  <si>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</si>
  <si>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</si>
  <si>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</si>
  <si>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</si>
  <si>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</si>
  <si>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</si>
  <si>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</si>
  <si>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</si>
  <si>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</si>
  <si>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</si>
  <si>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</si>
  <si>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</si>
  <si>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</si>
  <si>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</si>
  <si>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</si>
  <si>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</si>
  <si>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</si>
  <si>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</si>
  <si>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</si>
  <si>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</si>
  <si>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</si>
  <si>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</si>
  <si>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</si>
  <si>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</si>
  <si>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</si>
  <si>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</si>
  <si>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</si>
  <si>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</si>
  <si>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</si>
  <si>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</si>
  <si>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</si>
  <si>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</si>
  <si>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</si>
  <si>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</si>
  <si>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</si>
  <si>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</si>
  <si>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</si>
  <si>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</si>
  <si>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</si>
  <si>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</si>
  <si>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</si>
  <si>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</si>
  <si>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</si>
  <si>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</si>
  <si>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</si>
  <si>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</si>
  <si>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</si>
  <si>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</si>
  <si>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</si>
  <si>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</si>
  <si>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</si>
  <si>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</si>
  <si>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</si>
  <si>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</si>
  <si>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</si>
  <si>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</si>
  <si>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</si>
  <si>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</si>
  <si>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</si>
  <si>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</si>
  <si>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</si>
  <si>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</si>
  <si>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</si>
  <si>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</si>
  <si>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</si>
  <si>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</si>
  <si>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</si>
  <si>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</si>
  <si>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</si>
  <si>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</si>
  <si>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</si>
  <si>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</si>
  <si>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</si>
  <si>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</si>
  <si>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</si>
  <si>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</si>
  <si>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</si>
  <si>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</si>
  <si>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</si>
  <si>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</si>
  <si>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</si>
  <si>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</si>
  <si>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</si>
  <si>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</si>
  <si>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</si>
  <si>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</si>
  <si>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</si>
  <si>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</si>
  <si>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</si>
  <si>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</si>
  <si>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</si>
  <si>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</si>
  <si>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</si>
  <si>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</si>
  <si>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</si>
  <si>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</si>
  <si>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</si>
  <si>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</si>
  <si>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</si>
  <si>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</si>
  <si>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</si>
  <si>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</si>
  <si>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</si>
  <si>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</si>
  <si>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</si>
  <si>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</si>
  <si>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</si>
  <si>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</si>
  <si>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</si>
  <si>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</si>
  <si>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</si>
  <si>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</si>
  <si>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</si>
  <si>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</si>
  <si>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</si>
  <si>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</si>
  <si>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</si>
  <si>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</si>
  <si>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</si>
  <si>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</si>
  <si>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</si>
  <si>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</si>
  <si>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</si>
  <si>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</si>
  <si>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</si>
  <si>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</si>
  <si>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</si>
  <si>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</si>
  <si>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</si>
  <si>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</si>
  <si>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</si>
  <si>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</si>
  <si>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</si>
  <si>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</si>
  <si>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</si>
  <si>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</si>
  <si>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</si>
  <si>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</si>
  <si>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</si>
  <si>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</si>
  <si>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</si>
  <si>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</si>
  <si>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</si>
  <si>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</si>
  <si>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</si>
  <si>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</si>
  <si>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</si>
  <si>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</si>
  <si>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</si>
  <si>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</si>
  <si>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</si>
  <si>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</si>
  <si>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</si>
  <si>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</si>
  <si>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</si>
  <si>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</si>
  <si>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</si>
  <si>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</si>
  <si>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</si>
  <si>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</si>
  <si>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</si>
  <si>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</si>
  <si>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</si>
  <si>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</si>
  <si>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</si>
  <si>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</si>
  <si>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</si>
  <si>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</si>
  <si>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</si>
  <si>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</si>
  <si>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</si>
  <si>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</si>
  <si>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</si>
  <si>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</si>
  <si>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</si>
  <si>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</si>
  <si>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</si>
  <si>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</si>
  <si>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</si>
  <si>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</si>
  <si>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</si>
  <si>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</si>
  <si>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</si>
  <si>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</si>
  <si>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</si>
  <si>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</si>
  <si>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</si>
  <si>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</si>
  <si>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</si>
  <si>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</si>
  <si>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</si>
  <si>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</si>
  <si>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</si>
  <si>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</si>
  <si>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</si>
  <si>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</si>
  <si>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</si>
  <si>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</si>
  <si>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</si>
  <si>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</si>
  <si>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</si>
  <si>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</si>
  <si>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</si>
  <si>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</si>
  <si>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</si>
  <si>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</si>
  <si>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</si>
  <si>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</si>
  <si>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</si>
  <si>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</si>
  <si>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</si>
  <si>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</si>
  <si>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</si>
  <si>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</si>
  <si>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</si>
  <si>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</si>
  <si>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</si>
  <si>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</si>
  <si>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</si>
  <si>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</si>
  <si>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</si>
  <si>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</si>
  <si>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</si>
  <si>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</si>
  <si>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</si>
  <si>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</si>
  <si>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</si>
  <si>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</si>
  <si>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</si>
  <si>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</si>
  <si>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</si>
  <si>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</si>
  <si>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</si>
  <si>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</si>
  <si>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</si>
  <si>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</si>
  <si>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</si>
  <si>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</si>
  <si>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</si>
  <si>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</si>
  <si>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</si>
  <si>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</si>
  <si>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</si>
  <si>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</si>
  <si>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</si>
  <si>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</si>
  <si>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</si>
  <si>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</si>
  <si>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</si>
  <si>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</si>
  <si>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</si>
  <si>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</si>
  <si>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</si>
  <si>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</si>
  <si>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</si>
  <si>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</si>
  <si>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</si>
  <si>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</si>
  <si>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</si>
  <si>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</si>
  <si>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</si>
  <si>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</si>
  <si>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</si>
  <si>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</si>
  <si>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</si>
  <si>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</si>
  <si>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</si>
  <si>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</si>
  <si>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</si>
  <si>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</si>
  <si>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</si>
  <si>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</si>
  <si>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</si>
  <si>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</si>
  <si>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</si>
  <si>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</si>
  <si>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</si>
  <si>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</si>
  <si>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</si>
  <si>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</si>
  <si>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</si>
  <si>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</si>
  <si>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</si>
  <si>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</si>
  <si>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</si>
  <si>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</si>
  <si>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</si>
  <si>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</si>
  <si>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</si>
  <si>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</si>
  <si>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</si>
  <si>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</si>
  <si>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</si>
  <si>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</si>
  <si>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</si>
  <si>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</si>
  <si>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</si>
  <si>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</si>
  <si>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</si>
  <si>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</si>
  <si>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</si>
  <si>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</si>
  <si>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</si>
  <si>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</si>
  <si>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</si>
  <si>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</si>
  <si>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</si>
  <si>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</si>
  <si>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</si>
  <si>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</si>
  <si>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</si>
  <si>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</si>
  <si>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</si>
  <si>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</si>
  <si>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</si>
  <si>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</si>
  <si>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</si>
  <si>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</si>
  <si>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</si>
  <si>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</si>
  <si>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</si>
  <si>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</si>
  <si>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</si>
  <si>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</si>
  <si>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</si>
  <si>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</si>
  <si>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</si>
  <si>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</si>
  <si>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</si>
  <si>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</si>
  <si>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</si>
  <si>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</si>
  <si>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</si>
  <si>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</si>
  <si>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</si>
  <si>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</si>
  <si>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</si>
  <si>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</si>
  <si>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</si>
  <si>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</si>
  <si>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</si>
  <si>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</si>
  <si>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</si>
  <si>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</si>
  <si>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</si>
  <si>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</si>
  <si>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</si>
  <si>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</si>
  <si>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</si>
  <si>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</si>
  <si>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</si>
  <si>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</si>
  <si>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</si>
  <si>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</si>
  <si>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</si>
  <si>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</si>
  <si>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</si>
  <si>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</si>
  <si>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</si>
  <si>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</si>
  <si>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</si>
  <si>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</si>
  <si>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</si>
  <si>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</si>
  <si>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</si>
  <si>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</si>
  <si>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</si>
  <si>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</si>
  <si>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</si>
  <si>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</si>
  <si>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</si>
  <si>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</si>
  <si>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</si>
  <si>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</si>
  <si>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</si>
  <si>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</si>
  <si>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</si>
  <si>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</si>
  <si>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</si>
  <si>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</si>
  <si>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</si>
  <si>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</si>
  <si>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</si>
  <si>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</si>
  <si>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</si>
  <si>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</si>
  <si>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</si>
  <si>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</si>
  <si>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</si>
  <si>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</si>
  <si>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</si>
  <si>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</si>
  <si>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</si>
  <si>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</si>
  <si>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</si>
  <si>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</si>
  <si>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</si>
  <si>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</si>
  <si>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</si>
  <si>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</si>
  <si>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</si>
  <si>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</si>
  <si>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</si>
  <si>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</si>
  <si>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</si>
  <si>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</si>
  <si>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</si>
  <si>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</si>
  <si>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</si>
  <si>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</si>
  <si>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</si>
  <si>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</si>
  <si>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</si>
  <si>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</si>
  <si>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</si>
  <si>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</si>
  <si>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</si>
  <si>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</si>
  <si>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</si>
  <si>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</si>
  <si>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</si>
  <si>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</si>
  <si>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</si>
  <si>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</si>
  <si>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</si>
  <si>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</si>
  <si>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</si>
  <si>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</si>
  <si>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</si>
  <si>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</si>
  <si>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</si>
  <si>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</si>
  <si>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</si>
  <si>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</si>
  <si>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</si>
  <si>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</si>
  <si>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</si>
  <si>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</si>
  <si>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</si>
  <si>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</si>
  <si>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</si>
  <si>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</si>
  <si>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</si>
  <si>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</si>
  <si>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</si>
  <si>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</si>
  <si>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</si>
  <si>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</si>
  <si>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</si>
  <si>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</si>
  <si>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</si>
  <si>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</si>
  <si>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</si>
  <si>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</si>
  <si>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</si>
  <si>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</si>
  <si>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</si>
  <si>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</si>
  <si>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</si>
  <si>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</si>
  <si>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</si>
  <si>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</si>
  <si>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</si>
  <si>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</si>
  <si>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</si>
  <si>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</si>
  <si>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</si>
  <si>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</si>
  <si>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</si>
  <si>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</si>
  <si>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</si>
  <si>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</si>
  <si>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</si>
  <si>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</si>
  <si>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</si>
  <si>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</si>
  <si>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</si>
  <si>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</si>
  <si>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</si>
  <si>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</si>
  <si>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</si>
  <si>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</si>
  <si>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</si>
  <si>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</si>
  <si>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</si>
  <si>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</si>
  <si>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</si>
  <si>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</si>
  <si>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</si>
  <si>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</si>
  <si>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</si>
  <si>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</si>
  <si>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</si>
  <si>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</si>
  <si>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</si>
  <si>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</si>
  <si>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</si>
  <si>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</si>
  <si>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</si>
  <si>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</si>
  <si>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</si>
  <si>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</si>
  <si>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</si>
  <si>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</si>
  <si>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</si>
  <si>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</si>
  <si>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</si>
  <si>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</si>
  <si>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</si>
  <si>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</si>
  <si>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</si>
  <si>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</si>
  <si>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</si>
  <si>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</si>
  <si>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</si>
  <si>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</si>
  <si>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</si>
  <si>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</si>
  <si>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</si>
  <si>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</si>
  <si>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</si>
  <si>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</si>
  <si>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</si>
  <si>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</si>
  <si>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</si>
  <si>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</si>
  <si>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</si>
  <si>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</si>
  <si>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</si>
  <si>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</si>
  <si>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</si>
  <si>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</si>
  <si>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</si>
  <si>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</si>
  <si>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</si>
  <si>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</si>
  <si>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</si>
  <si>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</si>
  <si>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</si>
  <si>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</si>
  <si>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</si>
  <si>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</si>
  <si>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</si>
  <si>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</si>
  <si>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</si>
  <si>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</si>
  <si>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</si>
  <si>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</si>
  <si>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</si>
  <si>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</si>
  <si>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</si>
  <si>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</si>
  <si>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</si>
  <si>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</si>
  <si>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</si>
  <si>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</si>
  <si>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</si>
  <si>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</si>
  <si>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</si>
  <si>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</si>
  <si>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</si>
  <si>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</si>
  <si>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</si>
  <si>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</si>
  <si>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</si>
  <si>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</si>
  <si>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</si>
  <si>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</si>
  <si>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</si>
  <si>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</si>
  <si>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</si>
  <si>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</si>
  <si>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</si>
  <si>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</si>
  <si>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</si>
  <si>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</si>
  <si>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</si>
  <si>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</si>
  <si>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</si>
  <si>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</si>
  <si>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</si>
  <si>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</si>
  <si>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</si>
  <si>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</si>
  <si>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</si>
  <si>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</si>
  <si>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</si>
  <si>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</si>
  <si>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</si>
  <si>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</si>
  <si>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</si>
  <si>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</si>
  <si>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</si>
  <si>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</si>
  <si>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</si>
  <si>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</si>
  <si>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</si>
  <si>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</si>
  <si>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</si>
  <si>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</si>
  <si>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</si>
  <si>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</si>
  <si>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</si>
  <si>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</si>
  <si>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</si>
  <si>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</si>
  <si>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</si>
  <si>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</si>
  <si>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</si>
  <si>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</si>
  <si>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</si>
  <si>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</si>
  <si>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</si>
  <si>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</si>
  <si>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</si>
  <si>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</si>
  <si>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</si>
  <si>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</si>
  <si>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</si>
  <si>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</si>
  <si>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</si>
  <si>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</si>
  <si>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</si>
  <si>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</si>
  <si>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</si>
  <si>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</si>
  <si>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</si>
  <si>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</si>
  <si>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</si>
  <si>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</si>
  <si>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</si>
  <si>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</si>
  <si>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</si>
  <si>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</si>
  <si>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</si>
  <si>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</si>
  <si>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</si>
  <si>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</si>
  <si>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</si>
  <si>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</si>
  <si>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</si>
  <si>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</si>
  <si>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</si>
  <si>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</si>
  <si>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</si>
  <si>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</si>
  <si>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</si>
  <si>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</si>
  <si>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</si>
  <si>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</si>
  <si>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</si>
  <si>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</si>
  <si>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</si>
  <si>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</si>
  <si>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</si>
  <si>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</si>
  <si>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</si>
  <si>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</si>
  <si>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</si>
  <si>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</si>
  <si>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</si>
  <si>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</si>
  <si>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</si>
  <si>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</si>
  <si>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</si>
  <si>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</si>
  <si>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</si>
  <si>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</si>
  <si>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</si>
  <si>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</si>
  <si>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</si>
  <si>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</si>
  <si>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</si>
  <si>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</si>
  <si>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</si>
  <si>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</si>
  <si>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</si>
  <si>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</si>
  <si>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</si>
  <si>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</si>
  <si>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</si>
  <si>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</si>
  <si>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</si>
  <si>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</si>
  <si>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</si>
  <si>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</si>
  <si>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</si>
  <si>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</si>
  <si>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</si>
  <si>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</si>
  <si>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</si>
  <si>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</si>
  <si>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</si>
  <si>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</si>
  <si>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</si>
  <si>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</si>
  <si>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</si>
  <si>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</si>
  <si>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</si>
  <si>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</si>
  <si>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</si>
  <si>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</si>
  <si>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</si>
  <si>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</si>
  <si>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</si>
  <si>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</si>
  <si>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</si>
  <si>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</si>
  <si>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</si>
  <si>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</si>
  <si>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</si>
  <si>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</si>
  <si>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</si>
  <si>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</si>
  <si>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</si>
  <si>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</si>
  <si>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</si>
  <si>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</si>
  <si>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</si>
  <si>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</si>
  <si>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</si>
  <si>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</si>
  <si>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</si>
  <si>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</si>
  <si>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</si>
  <si>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</si>
  <si>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</si>
  <si>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</si>
  <si>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</si>
  <si>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</si>
  <si>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</si>
  <si>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</si>
  <si>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</si>
  <si>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</si>
  <si>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</si>
  <si>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</si>
  <si>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</si>
  <si>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</si>
  <si>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</si>
  <si>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</si>
  <si>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</si>
  <si>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</si>
  <si>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</si>
  <si>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</si>
  <si>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</si>
  <si>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</si>
  <si>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</si>
  <si>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</si>
  <si>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</si>
  <si>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</si>
  <si>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</si>
  <si>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</si>
  <si>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</si>
  <si>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</si>
  <si>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</si>
  <si>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</si>
  <si>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</si>
  <si>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</si>
  <si>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</si>
  <si>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</si>
  <si>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</si>
  <si>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</si>
  <si>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</si>
  <si>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</si>
  <si>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</si>
  <si>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</si>
  <si>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</si>
  <si>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</si>
  <si>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</si>
  <si>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</si>
  <si>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</si>
  <si>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</si>
  <si>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</si>
  <si>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</si>
  <si>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</si>
  <si>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</si>
  <si>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</si>
  <si>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</si>
  <si>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</si>
  <si>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</si>
  <si>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</si>
  <si>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</si>
  <si>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</si>
  <si>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</si>
  <si>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</si>
  <si>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</si>
  <si>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</si>
  <si>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</si>
  <si>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</si>
  <si>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</si>
  <si>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</si>
  <si>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</si>
  <si>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</si>
  <si>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</si>
  <si>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</si>
  <si>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</si>
  <si>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</si>
  <si>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</si>
  <si>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</si>
  <si>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</si>
  <si>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</si>
  <si>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</si>
  <si>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</si>
  <si>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</si>
  <si>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</si>
  <si>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</si>
  <si>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</si>
  <si>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</si>
  <si>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</si>
  <si>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</si>
  <si>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</si>
  <si>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</si>
  <si>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</si>
  <si>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</si>
  <si>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</si>
  <si>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</si>
  <si>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</si>
  <si>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</si>
  <si>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</si>
  <si>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</si>
  <si>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</si>
  <si>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</si>
  <si>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</si>
  <si>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</si>
  <si>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</si>
  <si>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</si>
  <si>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</si>
  <si>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</si>
  <si>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</si>
  <si>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</si>
  <si>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</si>
  <si>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</si>
  <si>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</si>
  <si>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</si>
  <si>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</si>
  <si>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</si>
  <si>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</si>
  <si>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</si>
  <si>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</si>
  <si>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</si>
  <si>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</si>
  <si>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</si>
  <si>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</si>
  <si>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</si>
  <si>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</si>
  <si>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</si>
  <si>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</si>
  <si>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</si>
  <si>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</si>
  <si>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</si>
  <si>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</si>
  <si>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</si>
  <si>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</si>
  <si>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</si>
  <si>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</si>
  <si>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</si>
  <si>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</si>
  <si>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</si>
  <si>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</si>
  <si>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</si>
  <si>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</si>
  <si>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</si>
  <si>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</si>
  <si>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</si>
  <si>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</si>
  <si>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</si>
  <si>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</si>
  <si>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</si>
  <si>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</si>
  <si>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</si>
  <si>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</si>
  <si>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</si>
  <si>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</si>
  <si>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</si>
  <si>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</si>
  <si>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</si>
  <si>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</si>
  <si>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</si>
  <si>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</si>
  <si>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</si>
  <si>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</si>
  <si>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</si>
  <si>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</si>
  <si>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</si>
  <si>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</si>
  <si>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</si>
  <si>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</si>
  <si>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</si>
  <si>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</si>
  <si>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</si>
  <si>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</si>
  <si>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</si>
  <si>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</si>
  <si>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</si>
  <si>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</si>
  <si>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</si>
  <si>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</si>
  <si>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</si>
  <si>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</si>
  <si>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</si>
  <si>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</si>
  <si>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</si>
  <si>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</si>
  <si>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</si>
  <si>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</si>
  <si>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</si>
  <si>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</si>
  <si>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</si>
  <si>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</si>
  <si>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</si>
  <si>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</si>
  <si>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</si>
  <si>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</si>
  <si>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</si>
  <si>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</si>
  <si>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</si>
  <si>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</si>
  <si>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</si>
  <si>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</si>
  <si>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</si>
  <si>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</si>
  <si>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</si>
  <si>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</si>
  <si>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</si>
  <si>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</si>
  <si>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</si>
  <si>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</si>
  <si>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</si>
  <si>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</si>
  <si>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</si>
  <si>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</si>
  <si>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</si>
  <si>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</si>
  <si>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</si>
  <si>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</si>
  <si>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</si>
  <si>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</si>
  <si>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</si>
  <si>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</si>
  <si>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</si>
  <si>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</si>
  <si>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</si>
  <si>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</si>
  <si>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</si>
  <si>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</si>
  <si>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</si>
  <si>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</si>
  <si>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</si>
  <si>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</si>
  <si>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</si>
  <si>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</si>
  <si>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</si>
  <si>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</si>
  <si>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</si>
  <si>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</si>
  <si>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</si>
  <si>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</si>
  <si>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</si>
  <si>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</si>
  <si>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</si>
  <si>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</si>
  <si>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</si>
  <si>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</si>
  <si>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</si>
  <si>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</si>
  <si>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</si>
  <si>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</si>
  <si>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</si>
  <si>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</si>
  <si>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</si>
  <si>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</si>
  <si>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</si>
  <si>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</si>
  <si>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</si>
  <si>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</si>
  <si>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</si>
  <si>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</si>
  <si>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</si>
  <si>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</si>
  <si>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</si>
  <si>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</si>
  <si>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</si>
  <si>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</si>
  <si>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</si>
  <si>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</si>
  <si>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</si>
  <si>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</si>
  <si>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</si>
  <si>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</si>
  <si>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</si>
  <si>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</si>
  <si>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</si>
  <si>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</si>
  <si>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</si>
  <si>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</si>
  <si>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</si>
  <si>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</si>
  <si>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</si>
  <si>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</si>
  <si>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</si>
  <si>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</si>
  <si>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</si>
  <si>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</si>
  <si>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</si>
  <si>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</si>
  <si>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</si>
  <si>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</si>
  <si>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</si>
  <si>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</si>
  <si>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</si>
  <si>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</si>
  <si>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</si>
  <si>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</si>
  <si>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</si>
  <si>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</si>
  <si>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</si>
  <si>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</si>
  <si>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</si>
  <si>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</si>
  <si>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</si>
  <si>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</si>
  <si>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</si>
  <si>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</si>
  <si>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</si>
  <si>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</si>
  <si>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</si>
  <si>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</si>
  <si>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</si>
  <si>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</si>
  <si>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</si>
  <si>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</si>
  <si>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</si>
  <si>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</si>
  <si>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</si>
  <si>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</si>
  <si>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</si>
  <si>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</si>
  <si>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</si>
  <si>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</si>
  <si>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</si>
  <si>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</si>
  <si>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</si>
  <si>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</si>
  <si>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</si>
  <si>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</si>
  <si>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</si>
  <si>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</si>
  <si>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</si>
  <si>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</si>
  <si>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</si>
  <si>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</si>
  <si>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</si>
  <si>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</si>
  <si>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</si>
  <si>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</si>
  <si>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</si>
  <si>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</si>
  <si>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</si>
  <si>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</si>
  <si>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</si>
  <si>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</si>
  <si>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</si>
  <si>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</si>
  <si>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</si>
  <si>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</si>
  <si>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</si>
  <si>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</si>
  <si>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</si>
  <si>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</si>
  <si>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</si>
  <si>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</si>
  <si>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</si>
  <si>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</si>
  <si>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</si>
  <si>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</si>
  <si>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</si>
  <si>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</si>
  <si>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</si>
  <si>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</si>
  <si>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</si>
  <si>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</si>
  <si>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</si>
  <si>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</si>
  <si>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</si>
  <si>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</si>
  <si>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</si>
  <si>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</si>
  <si>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</si>
  <si>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</si>
  <si>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</si>
  <si>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</si>
  <si>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</si>
  <si>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</si>
  <si>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</si>
  <si>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</si>
  <si>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</si>
  <si>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</si>
  <si>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</si>
  <si>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</si>
  <si>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</si>
  <si>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</si>
  <si>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</si>
  <si>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</si>
  <si>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</si>
  <si>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</si>
  <si>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</si>
  <si>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</si>
  <si>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</si>
  <si>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</si>
  <si>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</si>
  <si>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</si>
  <si>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</si>
  <si>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</si>
  <si>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</si>
  <si>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</si>
  <si>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</si>
  <si>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</si>
  <si>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</si>
  <si>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</si>
  <si>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</si>
  <si>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</si>
  <si>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</si>
  <si>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</si>
  <si>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</si>
  <si>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</si>
  <si>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</si>
  <si>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</si>
  <si>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</si>
  <si>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</si>
  <si>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</si>
  <si>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</si>
  <si>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</si>
  <si>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</si>
  <si>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</si>
  <si>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</si>
  <si>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</si>
  <si>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</si>
  <si>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</si>
  <si>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</si>
  <si>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</si>
  <si>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</si>
  <si>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</si>
  <si>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</si>
  <si>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</si>
  <si>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</si>
  <si>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</si>
  <si>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</si>
  <si>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</si>
  <si>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</si>
  <si>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</si>
  <si>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</si>
  <si>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</si>
  <si>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</si>
  <si>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</si>
  <si>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</si>
  <si>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</si>
  <si>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</si>
  <si>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</si>
  <si>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</si>
  <si>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</si>
  <si>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</si>
  <si>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</si>
  <si>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</si>
  <si>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</si>
  <si>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</si>
  <si>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</si>
  <si>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</si>
  <si>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</si>
  <si>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</si>
  <si>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</si>
  <si>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</si>
  <si>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</si>
  <si>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</si>
  <si>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</si>
  <si>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</si>
  <si>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</si>
  <si>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</si>
  <si>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</si>
  <si>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</si>
  <si>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</si>
  <si>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</si>
  <si>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</si>
  <si>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</si>
  <si>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</si>
  <si>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</si>
  <si>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</si>
  <si>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</si>
  <si>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</si>
  <si>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</si>
  <si>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</si>
  <si>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</si>
  <si>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</si>
  <si>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</si>
  <si>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</si>
  <si>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</si>
  <si>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</si>
  <si>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</si>
  <si>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</si>
  <si>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</si>
  <si>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</si>
  <si>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</si>
  <si>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</si>
  <si>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</si>
  <si>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</si>
  <si>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</si>
  <si>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</si>
  <si>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</si>
  <si>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</si>
  <si>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</si>
  <si>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</si>
  <si>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</si>
  <si>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</si>
  <si>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</si>
  <si>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</si>
  <si>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</si>
  <si>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</si>
  <si>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</si>
  <si>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</si>
  <si>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</si>
  <si>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</si>
  <si>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</si>
  <si>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</si>
  <si>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</si>
  <si>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</si>
  <si>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</si>
  <si>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</si>
  <si>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</si>
  <si>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</si>
  <si>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</si>
  <si>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</si>
  <si>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</si>
  <si>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</si>
  <si>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</si>
  <si>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</si>
  <si>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</si>
  <si>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</si>
  <si>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</si>
  <si>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</si>
  <si>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</si>
  <si>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</si>
  <si>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</si>
  <si>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</si>
  <si>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</si>
  <si>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</si>
  <si>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</si>
  <si>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</si>
  <si>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</si>
  <si>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</si>
  <si>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</si>
  <si>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</si>
  <si>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</si>
  <si>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</si>
  <si>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</si>
  <si>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</si>
  <si>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</si>
  <si>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</si>
  <si>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</si>
  <si>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</si>
  <si>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</si>
  <si>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</si>
  <si>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</si>
  <si>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</si>
  <si>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</si>
  <si>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</si>
  <si>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</si>
  <si>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</si>
  <si>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</si>
  <si>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</si>
  <si>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</si>
  <si>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</si>
  <si>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</si>
  <si>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</si>
  <si>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</si>
  <si>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</si>
  <si>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</si>
  <si>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</si>
  <si>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</si>
  <si>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</si>
  <si>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</si>
  <si>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</si>
  <si>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</si>
  <si>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</si>
  <si>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</si>
  <si>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</si>
  <si>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</si>
  <si>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</si>
  <si>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</si>
  <si>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</si>
  <si>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</si>
  <si>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</si>
  <si>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</si>
  <si>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</si>
  <si>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</si>
  <si>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</si>
  <si>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</si>
  <si>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</si>
  <si>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</si>
  <si>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</si>
  <si>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</si>
  <si>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</si>
  <si>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</si>
  <si>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</si>
  <si>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</si>
  <si>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</si>
  <si>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</si>
  <si>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</si>
  <si>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</si>
  <si>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</si>
  <si>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</si>
  <si>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</si>
  <si>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</si>
  <si>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</si>
  <si>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</si>
  <si>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</si>
  <si>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</si>
  <si>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</si>
  <si>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</si>
  <si>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</si>
  <si>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</si>
  <si>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</si>
  <si>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</si>
  <si>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</si>
  <si>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</si>
  <si>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</si>
  <si>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</si>
  <si>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</si>
  <si>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</si>
  <si>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</si>
  <si>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</si>
  <si>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</si>
  <si>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</si>
  <si>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</si>
  <si>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</si>
  <si>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</si>
  <si>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</si>
  <si>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</si>
  <si>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</si>
  <si>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</si>
  <si>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</si>
  <si>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</si>
  <si>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</si>
  <si>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</si>
  <si>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</si>
  <si>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</si>
  <si>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</si>
  <si>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</si>
  <si>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</si>
  <si>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</si>
  <si>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</si>
  <si>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</si>
  <si>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</si>
  <si>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</si>
  <si>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</si>
  <si>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</si>
  <si>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</si>
  <si>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</si>
  <si>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</si>
  <si>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</si>
  <si>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</si>
  <si>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</si>
  <si>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</si>
  <si>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</si>
  <si>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</si>
  <si>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</si>
  <si>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</si>
  <si>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</si>
  <si>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</si>
  <si>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</si>
  <si>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</si>
  <si>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</si>
  <si>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</si>
  <si>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</si>
  <si>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</si>
  <si>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</si>
  <si>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</si>
  <si>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</si>
  <si>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</si>
  <si>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</si>
  <si>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</si>
  <si>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</si>
  <si>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</si>
  <si>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</si>
  <si>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</si>
  <si>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</si>
  <si>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</si>
  <si>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</si>
  <si>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</si>
  <si>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</si>
  <si>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</si>
  <si>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</si>
  <si>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</si>
  <si>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</si>
  <si>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</si>
  <si>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</si>
  <si>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</si>
  <si>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</si>
  <si>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</si>
  <si>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</si>
  <si>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</si>
  <si>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</si>
  <si>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</si>
  <si>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</si>
  <si>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</si>
  <si>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</si>
  <si>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</si>
  <si>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</si>
  <si>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</si>
  <si>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</si>
  <si>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</si>
  <si>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</si>
  <si>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</si>
  <si>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</si>
  <si>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</si>
  <si>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</si>
  <si>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</si>
  <si>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</si>
  <si>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</si>
  <si>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</si>
  <si>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</si>
  <si>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</si>
  <si>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</si>
  <si>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</si>
  <si>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</si>
  <si>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</si>
  <si>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</si>
  <si>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</si>
  <si>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</si>
  <si>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</si>
  <si>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</si>
  <si>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</si>
  <si>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</si>
  <si>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</si>
  <si>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</si>
  <si>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</si>
  <si>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</si>
  <si>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</si>
  <si>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</si>
  <si>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</si>
  <si>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</si>
  <si>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</si>
  <si>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</si>
  <si>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</si>
  <si>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</si>
  <si>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</si>
  <si>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</si>
  <si>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</si>
  <si>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</si>
  <si>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</si>
  <si>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</si>
  <si>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</si>
  <si>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</si>
  <si>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</si>
  <si>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</si>
  <si>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</si>
  <si>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</si>
  <si>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</si>
  <si>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</si>
  <si>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</si>
  <si>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</si>
  <si>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</si>
  <si>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</si>
  <si>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</si>
  <si>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</si>
  <si>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</si>
  <si>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</si>
  <si>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</si>
  <si>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</si>
  <si>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</si>
  <si>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</si>
  <si>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</si>
  <si>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</si>
  <si>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</si>
  <si>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</si>
  <si>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</si>
  <si>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</si>
  <si>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</si>
  <si>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</si>
  <si>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</si>
  <si>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</si>
  <si>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</si>
  <si>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</si>
  <si>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</si>
  <si>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</si>
  <si>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</si>
  <si>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</si>
  <si>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</si>
  <si>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</si>
  <si>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</si>
  <si>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</si>
  <si>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</si>
  <si>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</si>
  <si>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</si>
  <si>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</si>
  <si>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</si>
  <si>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</si>
  <si>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</si>
  <si>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</si>
  <si>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</si>
  <si>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</si>
  <si>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</si>
  <si>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</si>
  <si>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</si>
  <si>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</si>
  <si>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</si>
  <si>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</si>
  <si>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</si>
  <si>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</si>
  <si>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</si>
  <si>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</si>
  <si>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</si>
  <si>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</si>
  <si>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</si>
  <si>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</si>
  <si>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</si>
  <si>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</si>
  <si>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</si>
  <si>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</si>
  <si>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</si>
  <si>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</si>
  <si>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</si>
  <si>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</si>
  <si>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</si>
  <si>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</si>
  <si>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</si>
  <si>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</si>
  <si>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</si>
  <si>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</si>
  <si>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</si>
  <si>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</si>
  <si>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</si>
  <si>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</si>
  <si>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</si>
  <si>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</si>
  <si>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</si>
  <si>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</si>
  <si>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</si>
  <si>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</si>
  <si>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</si>
  <si>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</si>
  <si>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</si>
  <si>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</si>
  <si>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</si>
  <si>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</si>
  <si>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</si>
  <si>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</si>
  <si>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</si>
  <si>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</si>
  <si>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</si>
  <si>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</si>
  <si>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</si>
  <si>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</si>
  <si>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</si>
  <si>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</si>
  <si>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</si>
  <si>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</si>
  <si>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</si>
  <si>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</si>
  <si>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</si>
  <si>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</si>
  <si>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</si>
  <si>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</si>
  <si>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</si>
  <si>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</si>
  <si>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</si>
  <si>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</si>
  <si>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</si>
  <si>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</si>
  <si>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</si>
  <si>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</si>
  <si>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</si>
  <si>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</si>
  <si>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</si>
  <si>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</si>
  <si>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</si>
  <si>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</si>
  <si>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</si>
  <si>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</si>
  <si>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</si>
  <si>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</si>
  <si>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</si>
  <si>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</si>
  <si>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</si>
  <si>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</si>
  <si>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</si>
  <si>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</si>
  <si>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</si>
  <si>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</si>
  <si>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</si>
  <si>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</si>
  <si>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</si>
  <si>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</si>
  <si>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</si>
  <si>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</si>
  <si>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</si>
  <si>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</si>
  <si>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</si>
  <si>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</si>
  <si>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</si>
  <si>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</si>
  <si>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</si>
  <si>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</si>
  <si>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</si>
  <si>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</si>
  <si>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</si>
  <si>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</si>
  <si>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</si>
  <si>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</si>
  <si>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</si>
  <si>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</si>
  <si>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</si>
  <si>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</si>
  <si>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</si>
  <si>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</si>
  <si>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</si>
  <si>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</si>
  <si>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</si>
  <si>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</si>
  <si>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</si>
  <si>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</si>
  <si>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</si>
  <si>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</si>
  <si>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</si>
  <si>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</si>
  <si>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</si>
  <si>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</si>
  <si>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</si>
  <si>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</si>
  <si>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</si>
  <si>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</si>
  <si>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</si>
  <si>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</si>
  <si>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</si>
  <si>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</si>
  <si>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</si>
  <si>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</si>
  <si>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</si>
  <si>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</si>
  <si>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</si>
  <si>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</si>
  <si>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</si>
  <si>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</si>
  <si>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</si>
  <si>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</si>
  <si>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</si>
  <si>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</si>
  <si>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</si>
  <si>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</si>
  <si>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</si>
  <si>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</si>
  <si>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</si>
  <si>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</si>
  <si>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</si>
  <si>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</si>
  <si>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</si>
  <si>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</si>
  <si>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</si>
  <si>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</si>
  <si>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</si>
  <si>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</si>
  <si>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</si>
  <si>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</si>
  <si>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</si>
  <si>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</si>
  <si>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</si>
  <si>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</si>
  <si>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</si>
  <si>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</si>
  <si>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</si>
  <si>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</si>
  <si>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</si>
  <si>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</si>
  <si>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</si>
  <si>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</si>
  <si>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</si>
  <si>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</si>
  <si>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</si>
  <si>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</si>
  <si>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</si>
  <si>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</si>
  <si>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</si>
  <si>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</si>
  <si>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</si>
  <si>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</si>
  <si>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</si>
  <si>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</si>
  <si>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</si>
  <si>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</si>
  <si>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</si>
  <si>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</si>
  <si>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</si>
  <si>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</si>
  <si>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</si>
  <si>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</si>
  <si>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</si>
  <si>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</si>
  <si>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</si>
  <si>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</si>
  <si>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</si>
  <si>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</si>
  <si>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</si>
  <si>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</si>
  <si>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</si>
  <si>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</si>
  <si>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</si>
  <si>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</si>
  <si>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</si>
  <si>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</si>
  <si>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</si>
  <si>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</si>
  <si>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</si>
  <si>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</si>
  <si>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</si>
  <si>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</si>
  <si>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</si>
  <si>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</si>
  <si>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</si>
  <si>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</si>
  <si>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</si>
  <si>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</si>
  <si>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</si>
  <si>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</si>
  <si>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</si>
  <si>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</si>
  <si>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</si>
  <si>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</si>
  <si>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</si>
  <si>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</si>
  <si>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</si>
  <si>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</si>
  <si>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</si>
  <si>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</si>
  <si>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</si>
  <si>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</si>
  <si>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</si>
  <si>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</si>
  <si>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</si>
  <si>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</si>
  <si>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</si>
  <si>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</si>
  <si>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</si>
  <si>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</si>
  <si>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</si>
  <si>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</si>
  <si>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</si>
  <si>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</si>
  <si>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</si>
  <si>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</si>
  <si>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</si>
  <si>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</si>
  <si>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</si>
  <si>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</si>
  <si>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</si>
  <si>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</si>
  <si>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</si>
  <si>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</si>
  <si>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</si>
  <si>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</si>
  <si>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</si>
  <si>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</si>
  <si>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</si>
  <si>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</si>
  <si>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</si>
  <si>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</si>
  <si>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</si>
  <si>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</si>
  <si>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</si>
  <si>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</si>
  <si>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</si>
  <si>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</si>
  <si>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</si>
  <si>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</si>
  <si>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</si>
  <si>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</si>
  <si>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</si>
  <si>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</si>
  <si>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</si>
  <si>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</si>
  <si>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</si>
  <si>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</si>
  <si>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</si>
  <si>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</si>
  <si>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</si>
  <si>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</si>
  <si>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</si>
  <si>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</si>
  <si>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</si>
  <si>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</si>
  <si>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</si>
  <si>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</si>
  <si>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</si>
  <si>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</si>
  <si>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</si>
  <si>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</si>
  <si>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</si>
  <si>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</si>
  <si>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</si>
  <si>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</si>
  <si>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</si>
  <si>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</si>
  <si>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</si>
  <si>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</si>
  <si>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</si>
  <si>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</si>
  <si>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</si>
  <si>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</si>
  <si>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</si>
  <si>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</si>
  <si>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</si>
  <si>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</si>
  <si>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</si>
  <si>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</si>
  <si>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</si>
  <si>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</si>
  <si>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</si>
  <si>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</si>
  <si>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</si>
  <si>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</si>
  <si>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</si>
  <si>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</si>
  <si>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</si>
  <si>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</si>
  <si>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</si>
  <si>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</si>
  <si>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</si>
  <si>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</si>
  <si>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</si>
  <si>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</si>
  <si>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</si>
  <si>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</si>
  <si>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</si>
  <si>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</si>
  <si>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</si>
  <si>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</si>
  <si>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</si>
  <si>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</si>
  <si>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</si>
  <si>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</si>
  <si>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</si>
  <si>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</si>
  <si>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</si>
  <si>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</si>
  <si>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</si>
  <si>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</si>
  <si>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</si>
  <si>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</si>
  <si>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</si>
  <si>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</si>
  <si>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</si>
  <si>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</si>
  <si>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</si>
  <si>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</si>
  <si>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</si>
  <si>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</si>
  <si>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</si>
  <si>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</si>
  <si>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</si>
  <si>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</si>
  <si>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</si>
  <si>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</si>
  <si>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</si>
  <si>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</si>
  <si>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</si>
  <si>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</si>
  <si>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</si>
  <si>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</si>
  <si>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</si>
  <si>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</si>
  <si>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</si>
  <si>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</si>
  <si>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</si>
  <si>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</si>
  <si>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</si>
  <si>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</si>
  <si>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</si>
  <si>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</si>
  <si>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</si>
  <si>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</si>
  <si>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</si>
  <si>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</si>
  <si>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</si>
  <si>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</si>
  <si>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</si>
  <si>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</si>
  <si>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</si>
  <si>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</si>
  <si>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</si>
  <si>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</si>
  <si>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</si>
  <si>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</si>
  <si>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</si>
  <si>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</si>
  <si>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</si>
  <si>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</si>
  <si>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</si>
  <si>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</si>
  <si>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</si>
  <si>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</si>
  <si>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</si>
  <si>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</si>
  <si>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</si>
  <si>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</si>
  <si>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</si>
  <si>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</si>
  <si>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</si>
  <si>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</si>
  <si>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</si>
  <si>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</si>
  <si>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</si>
  <si>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</si>
  <si>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</si>
  <si>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</si>
  <si>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</si>
  <si>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</si>
  <si>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</si>
  <si>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</si>
  <si>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</si>
  <si>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</si>
  <si>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</si>
  <si>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</si>
  <si>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</si>
  <si>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</si>
  <si>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</si>
  <si>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</si>
  <si>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</si>
  <si>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</si>
  <si>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</si>
  <si>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</si>
  <si>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</si>
  <si>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</si>
  <si>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</si>
  <si>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</si>
  <si>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</si>
  <si>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</si>
  <si>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</si>
  <si>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</si>
  <si>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</si>
  <si>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</si>
  <si>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</si>
  <si>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</si>
  <si>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</si>
  <si>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</si>
  <si>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</si>
  <si>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</si>
  <si>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</si>
  <si>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</si>
  <si>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</si>
  <si>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</si>
  <si>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</si>
  <si>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</si>
  <si>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</si>
  <si>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</si>
  <si>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</si>
  <si>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</si>
  <si>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</si>
  <si>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</si>
  <si>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</si>
  <si>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</si>
  <si>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</si>
  <si>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</si>
  <si>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</si>
  <si>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</si>
  <si>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</si>
  <si>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</si>
  <si>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</si>
  <si>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</si>
  <si>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</si>
  <si>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</si>
  <si>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</si>
  <si>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</si>
  <si>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</si>
  <si>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</si>
  <si>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</si>
  <si>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</si>
  <si>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</si>
  <si>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</si>
  <si>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</si>
  <si>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</si>
  <si>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</si>
  <si>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</si>
  <si>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</si>
  <si>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</si>
  <si>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</si>
  <si>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</si>
  <si>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</si>
  <si>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</si>
  <si>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</si>
  <si>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</si>
  <si>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</si>
  <si>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</si>
  <si>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</si>
  <si>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</si>
  <si>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</si>
  <si>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</si>
  <si>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</si>
  <si>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</si>
  <si>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</si>
  <si>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</si>
  <si>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</si>
  <si>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</si>
  <si>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</si>
  <si>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</si>
  <si>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</si>
  <si>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</si>
  <si>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</si>
  <si>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</si>
  <si>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</si>
  <si>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</si>
  <si>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</si>
  <si>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</si>
  <si>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</si>
  <si>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</si>
  <si>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</si>
  <si>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</si>
  <si>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</si>
  <si>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</si>
  <si>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</si>
  <si>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</si>
  <si>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</si>
  <si>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</si>
  <si>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</si>
  <si>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</si>
  <si>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</si>
  <si>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</si>
  <si>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</si>
  <si>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</si>
  <si>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</si>
  <si>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</si>
  <si>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</si>
  <si>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</si>
  <si>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</si>
  <si>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</si>
  <si>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</si>
  <si>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</si>
  <si>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</si>
  <si>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</si>
  <si>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</si>
  <si>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</si>
  <si>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</si>
  <si>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</si>
  <si>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</si>
  <si>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</si>
  <si>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</si>
  <si>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</si>
  <si>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</si>
  <si>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</si>
  <si>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</si>
  <si>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</si>
  <si>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</si>
  <si>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</si>
  <si>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</si>
  <si>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</si>
  <si>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</si>
  <si>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</si>
  <si>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</si>
  <si>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</si>
  <si>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</si>
  <si>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</si>
  <si>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</si>
  <si>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</si>
  <si>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</si>
  <si>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</si>
  <si>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</si>
  <si>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</si>
  <si>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</si>
  <si>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</si>
  <si>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</si>
  <si>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</si>
  <si>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</si>
  <si>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</si>
  <si>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</si>
  <si>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</si>
  <si>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</si>
  <si>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</si>
  <si>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</si>
  <si>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</si>
  <si>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</si>
  <si>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</si>
  <si>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</si>
  <si>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</si>
  <si>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</si>
  <si>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</si>
  <si>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</si>
  <si>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</si>
  <si>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</si>
  <si>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</si>
  <si>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</si>
  <si>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</si>
  <si>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</si>
  <si>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</si>
  <si>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</si>
  <si>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</si>
  <si>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</si>
  <si>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</si>
  <si>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</si>
  <si>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</si>
  <si>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</si>
  <si>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</si>
  <si>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</si>
  <si>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</si>
  <si>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</si>
  <si>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</si>
  <si>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</si>
  <si>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</si>
  <si>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</si>
  <si>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</si>
  <si>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</si>
  <si>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</si>
  <si>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</si>
  <si>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</si>
  <si>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</si>
  <si>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</si>
  <si>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</si>
  <si>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</si>
  <si>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</si>
  <si>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</si>
  <si>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</si>
  <si>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</si>
  <si>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</si>
  <si>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</si>
  <si>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</si>
  <si>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</si>
  <si>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</si>
  <si>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</si>
  <si>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</si>
  <si>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</si>
  <si>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</si>
  <si>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</si>
  <si>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</si>
  <si>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</si>
  <si>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</si>
  <si>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</si>
  <si>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</si>
  <si>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</si>
  <si>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</si>
  <si>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</si>
  <si>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</si>
  <si>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</si>
  <si>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</si>
  <si>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</si>
  <si>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</si>
  <si>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</si>
  <si>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</si>
  <si>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</si>
  <si>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</si>
  <si>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</si>
  <si>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</si>
  <si>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</si>
  <si>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</si>
  <si>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</si>
  <si>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</si>
  <si>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</si>
  <si>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</si>
  <si>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</si>
  <si>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</si>
  <si>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</si>
  <si>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</si>
  <si>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</si>
  <si>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</si>
  <si>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</si>
  <si>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</si>
  <si>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</si>
  <si>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</si>
  <si>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</si>
  <si>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</si>
  <si>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</si>
  <si>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</si>
  <si>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</si>
  <si>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</si>
  <si>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</si>
  <si>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</si>
  <si>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</si>
  <si>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</si>
  <si>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</si>
  <si>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</si>
  <si>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</si>
  <si>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</si>
  <si>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</si>
  <si>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</si>
  <si>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</si>
  <si>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</si>
  <si>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</si>
  <si>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</si>
  <si>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</si>
  <si>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</si>
  <si>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</si>
  <si>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</si>
  <si>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</si>
  <si>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</si>
  <si>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</si>
  <si>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</si>
  <si>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</si>
  <si>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</si>
  <si>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</si>
  <si>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</si>
  <si>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</si>
  <si>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</si>
  <si>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</si>
  <si>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</si>
  <si>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</si>
  <si>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</si>
  <si>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</si>
  <si>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</si>
  <si>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</si>
  <si>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</si>
  <si>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</si>
  <si>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</si>
  <si>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</si>
  <si>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</si>
  <si>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</si>
  <si>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</si>
  <si>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</si>
  <si>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</si>
  <si>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</si>
  <si>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</si>
  <si>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</si>
  <si>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</si>
  <si>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</si>
  <si>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</si>
  <si>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</si>
  <si>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</si>
  <si>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</si>
  <si>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</si>
  <si>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</si>
  <si>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</si>
  <si>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</si>
  <si>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</si>
  <si>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</si>
  <si>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</si>
  <si>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</si>
  <si>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</si>
  <si>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</si>
  <si>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</si>
  <si>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</si>
  <si>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</si>
  <si>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</si>
  <si>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</si>
  <si>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</si>
  <si>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</si>
  <si>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</si>
  <si>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</si>
  <si>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</si>
  <si>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</si>
  <si>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</si>
  <si>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</si>
  <si>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</si>
  <si>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</si>
  <si>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</si>
  <si>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</si>
  <si>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</si>
  <si>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</si>
  <si>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</si>
  <si>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</si>
  <si>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</si>
  <si>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</si>
  <si>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</si>
  <si>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</si>
  <si>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</si>
  <si>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</si>
  <si>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</si>
  <si>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</si>
  <si>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</si>
  <si>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</si>
  <si>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</si>
  <si>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</si>
  <si>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</si>
  <si>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</si>
  <si>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</si>
  <si>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</si>
  <si>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</si>
  <si>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</si>
  <si>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</si>
  <si>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</si>
  <si>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</si>
  <si>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</si>
  <si>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</si>
  <si>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</si>
  <si>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</si>
  <si>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</si>
  <si>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</si>
  <si>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</si>
  <si>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</si>
  <si>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</si>
  <si>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</si>
  <si>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</si>
  <si>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</si>
  <si>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</si>
  <si>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</si>
  <si>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</si>
  <si>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</si>
  <si>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</si>
  <si>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</si>
  <si>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</si>
  <si>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</si>
  <si>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</si>
  <si>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</si>
  <si>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</si>
  <si>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</si>
  <si>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</si>
  <si>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</si>
  <si>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</si>
  <si>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</si>
  <si>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</si>
  <si>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</si>
  <si>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</si>
  <si>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</si>
  <si>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</si>
  <si>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</si>
  <si>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</si>
  <si>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</si>
  <si>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</si>
  <si>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</si>
  <si>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</si>
  <si>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</si>
  <si>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</si>
  <si>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</si>
  <si>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</si>
  <si>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</si>
  <si>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</si>
  <si>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</si>
  <si>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</si>
  <si>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</si>
  <si>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</si>
  <si>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</si>
  <si>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</si>
  <si>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</si>
  <si>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</si>
  <si>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</si>
  <si>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</si>
  <si>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</si>
  <si>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</si>
  <si>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</si>
  <si>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</si>
  <si>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</si>
  <si>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</si>
  <si>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</si>
  <si>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</si>
  <si>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</si>
  <si>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</si>
  <si>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</si>
  <si>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</si>
  <si>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</si>
  <si>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</si>
  <si>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</si>
  <si>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Average Donation</t>
  </si>
  <si>
    <t>Column Labels</t>
  </si>
  <si>
    <t>Row Labels</t>
  </si>
  <si>
    <t>Grand Total</t>
  </si>
  <si>
    <t>(All)</t>
  </si>
  <si>
    <t>Date Created Conversion</t>
  </si>
  <si>
    <t>Date Ended Conversion</t>
  </si>
  <si>
    <t>Count of state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</si>
  <si>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</si>
  <si>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</si>
  <si>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</si>
  <si>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</si>
  <si>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</si>
  <si>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</si>
  <si>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</si>
  <si>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</si>
  <si>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</si>
  <si>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</si>
  <si>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</si>
  <si>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</si>
  <si>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</si>
  <si>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</si>
  <si>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</si>
  <si>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</si>
  <si>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Less than 1000</t>
  </si>
  <si>
    <t>1000 to 4999</t>
  </si>
  <si>
    <t>5000 to 9999</t>
  </si>
  <si>
    <t>1000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</si>
  <si>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</si>
  <si>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</si>
  <si>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</si>
  <si>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</si>
  <si>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</si>
  <si>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</si>
  <si>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</si>
  <si>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</si>
  <si>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</si>
  <si>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</si>
  <si>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</si>
  <si>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</si>
  <si>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</si>
  <si>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</si>
  <si>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</si>
  <si>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Amount</t>
  </si>
  <si>
    <t>Currently In Flight</t>
  </si>
  <si>
    <t>Total Minus In Flight</t>
  </si>
  <si>
    <t>Average of Average Donation</t>
  </si>
  <si>
    <t>Average of goal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</si>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</sst>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10" fontId="0" fillId="0" borderId="0" xfId="2" applyNumberFormat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 patternType="solid">
          <fgColor indexed="64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6"/>
        </patternFill>
      </fill>
    </dxf>
    <dxf>
      <font>
        <color auto="1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Homework.xlsx]Scratch!PivotTable3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Scratch!$B$4</c:f>
              <c:strCache>
                <c:ptCount val="1"/>
                <c:pt idx="0">
                  <c:v>Average of Average Donation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Scratch!$A$5:$A$95</c:f>
              <c:multiLvlStrCache>
                <c:ptCount val="45"/>
                <c:lvl>
                  <c:pt idx="0">
                    <c:v>failed</c:v>
                  </c:pt>
                  <c:pt idx="1">
                    <c:v>successful</c:v>
                  </c:pt>
                  <c:pt idx="2">
                    <c:v>failed</c:v>
                  </c:pt>
                  <c:pt idx="3">
                    <c:v>successful</c:v>
                  </c:pt>
                  <c:pt idx="4">
                    <c:v>successful</c:v>
                  </c:pt>
                  <c:pt idx="5">
                    <c:v>failed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successful</c:v>
                  </c:pt>
                  <c:pt idx="10">
                    <c:v>failed</c:v>
                  </c:pt>
                  <c:pt idx="11">
                    <c:v>successful</c:v>
                  </c:pt>
                  <c:pt idx="12">
                    <c:v>successful</c:v>
                  </c:pt>
                  <c:pt idx="13">
                    <c:v>failed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failed</c:v>
                  </c:pt>
                  <c:pt idx="17">
                    <c:v>successful</c:v>
                  </c:pt>
                  <c:pt idx="18">
                    <c:v>successful</c:v>
                  </c:pt>
                  <c:pt idx="19">
                    <c:v>successful</c:v>
                  </c:pt>
                  <c:pt idx="20">
                    <c:v>failed</c:v>
                  </c:pt>
                  <c:pt idx="21">
                    <c:v>failed</c:v>
                  </c:pt>
                  <c:pt idx="22">
                    <c:v>failed</c:v>
                  </c:pt>
                  <c:pt idx="23">
                    <c:v>successful</c:v>
                  </c:pt>
                  <c:pt idx="24">
                    <c:v>failed</c:v>
                  </c:pt>
                  <c:pt idx="25">
                    <c:v>failed</c:v>
                  </c:pt>
                  <c:pt idx="26">
                    <c:v>failed</c:v>
                  </c:pt>
                  <c:pt idx="27">
                    <c:v>successful</c:v>
                  </c:pt>
                  <c:pt idx="28">
                    <c:v>successful</c:v>
                  </c:pt>
                  <c:pt idx="29">
                    <c:v>failed</c:v>
                  </c:pt>
                  <c:pt idx="30">
                    <c:v>failed</c:v>
                  </c:pt>
                  <c:pt idx="31">
                    <c:v>successful</c:v>
                  </c:pt>
                  <c:pt idx="32">
                    <c:v>failed</c:v>
                  </c:pt>
                  <c:pt idx="33">
                    <c:v>successful</c:v>
                  </c:pt>
                  <c:pt idx="34">
                    <c:v>failed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failed</c:v>
                  </c:pt>
                  <c:pt idx="39">
                    <c:v>failed</c:v>
                  </c:pt>
                  <c:pt idx="40">
                    <c:v>successful</c:v>
                  </c:pt>
                  <c:pt idx="41">
                    <c:v>failed</c:v>
                  </c:pt>
                  <c:pt idx="42">
                    <c:v>successful</c:v>
                  </c:pt>
                  <c:pt idx="43">
                    <c:v>failed</c:v>
                  </c:pt>
                  <c:pt idx="44">
                    <c:v>successful</c:v>
                  </c:pt>
                </c:lvl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shorts</c:v>
                  </c:pt>
                  <c:pt idx="4">
                    <c:v>television</c:v>
                  </c:pt>
                  <c:pt idx="5">
                    <c:v>food trucks</c:v>
                  </c:pt>
                  <c:pt idx="6">
                    <c:v>restaurants</c:v>
                  </c:pt>
                  <c:pt idx="7">
                    <c:v>small batch</c:v>
                  </c:pt>
                  <c:pt idx="8">
                    <c:v>mobile games</c:v>
                  </c:pt>
                  <c:pt idx="9">
                    <c:v>tabletop games</c:v>
                  </c:pt>
                  <c:pt idx="10">
                    <c:v>video games</c:v>
                  </c:pt>
                  <c:pt idx="11">
                    <c:v>classical music</c:v>
                  </c:pt>
                  <c:pt idx="12">
                    <c:v>electronic music</c:v>
                  </c:pt>
                  <c:pt idx="13">
                    <c:v>faith</c:v>
                  </c:pt>
                  <c:pt idx="14">
                    <c:v>indie rock</c:v>
                  </c:pt>
                  <c:pt idx="16">
                    <c:v>jazz</c:v>
                  </c:pt>
                  <c:pt idx="17">
                    <c:v>metal</c:v>
                  </c:pt>
                  <c:pt idx="18">
                    <c:v>pop</c:v>
                  </c:pt>
                  <c:pt idx="19">
                    <c:v>rock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4">
                    <c:v>places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radio &amp; podcasts</c:v>
                  </c:pt>
                  <c:pt idx="29">
                    <c:v>translations</c:v>
                  </c:pt>
                  <c:pt idx="30">
                    <c:v>gadgets</c:v>
                  </c:pt>
                  <c:pt idx="31">
                    <c:v>hardware</c:v>
                  </c:pt>
                  <c:pt idx="32">
                    <c:v>makerspaces</c:v>
                  </c:pt>
                  <c:pt idx="34">
                    <c:v>space exploration</c:v>
                  </c:pt>
                  <c:pt idx="36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1">
                    <c:v>plays</c:v>
                  </c:pt>
                  <c:pt idx="43">
                    <c:v>spaces</c:v>
                  </c:pt>
                </c:lvl>
                <c:lvl>
                  <c:pt idx="0">
                    <c:v>film &amp; video</c:v>
                  </c:pt>
                  <c:pt idx="5">
                    <c:v>food</c:v>
                  </c:pt>
                  <c:pt idx="8">
                    <c:v>games</c:v>
                  </c:pt>
                  <c:pt idx="11">
                    <c:v>music</c:v>
                  </c:pt>
                  <c:pt idx="20">
                    <c:v>photography</c:v>
                  </c:pt>
                  <c:pt idx="25">
                    <c:v>publishing</c:v>
                  </c:pt>
                  <c:pt idx="30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Scratch!$B$5:$B$95</c:f>
              <c:numCache>
                <c:formatCode>General</c:formatCode>
                <c:ptCount val="45"/>
                <c:pt idx="0">
                  <c:v>#N/A</c:v>
                </c:pt>
                <c:pt idx="1">
                  <c:v>108.86372838341789</c:v>
                </c:pt>
                <c:pt idx="2">
                  <c:v>#N/A</c:v>
                </c:pt>
                <c:pt idx="3">
                  <c:v>85.193990072538725</c:v>
                </c:pt>
                <c:pt idx="4">
                  <c:v>120.79907092565279</c:v>
                </c:pt>
                <c:pt idx="5">
                  <c:v>#N/A</c:v>
                </c:pt>
                <c:pt idx="6">
                  <c:v>#N/A</c:v>
                </c:pt>
                <c:pt idx="7">
                  <c:v>90.900965027171154</c:v>
                </c:pt>
                <c:pt idx="8">
                  <c:v>#N/A</c:v>
                </c:pt>
                <c:pt idx="9">
                  <c:v>66.790117628683504</c:v>
                </c:pt>
                <c:pt idx="10">
                  <c:v>#N/A</c:v>
                </c:pt>
                <c:pt idx="11">
                  <c:v>89.26313155091907</c:v>
                </c:pt>
                <c:pt idx="12">
                  <c:v>61.483745999829729</c:v>
                </c:pt>
                <c:pt idx="13">
                  <c:v>#N/A</c:v>
                </c:pt>
                <c:pt idx="14">
                  <c:v>#N/A</c:v>
                </c:pt>
                <c:pt idx="15">
                  <c:v>70.39041723275021</c:v>
                </c:pt>
                <c:pt idx="16">
                  <c:v>#N/A</c:v>
                </c:pt>
                <c:pt idx="17">
                  <c:v>41.139487203027258</c:v>
                </c:pt>
                <c:pt idx="18">
                  <c:v>79.099317401808747</c:v>
                </c:pt>
                <c:pt idx="19">
                  <c:v>77.745528337813624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115.37771416228323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81.246790707433803</c:v>
                </c:pt>
                <c:pt idx="28">
                  <c:v>59.092462100714407</c:v>
                </c:pt>
                <c:pt idx="29">
                  <c:v>#N/A</c:v>
                </c:pt>
                <c:pt idx="30">
                  <c:v>197.79221143907438</c:v>
                </c:pt>
                <c:pt idx="31">
                  <c:v>200.78441030200736</c:v>
                </c:pt>
                <c:pt idx="32">
                  <c:v>128.56222615497907</c:v>
                </c:pt>
                <c:pt idx="33">
                  <c:v>146.17293064553004</c:v>
                </c:pt>
                <c:pt idx="34">
                  <c:v>#N/A</c:v>
                </c:pt>
                <c:pt idx="35">
                  <c:v>65.116704578897</c:v>
                </c:pt>
                <c:pt idx="36">
                  <c:v>#N/A</c:v>
                </c:pt>
                <c:pt idx="37">
                  <c:v>178.879476485917</c:v>
                </c:pt>
                <c:pt idx="38">
                  <c:v>#N/A</c:v>
                </c:pt>
                <c:pt idx="39">
                  <c:v>#N/A</c:v>
                </c:pt>
                <c:pt idx="40">
                  <c:v>99.071818513070198</c:v>
                </c:pt>
                <c:pt idx="41">
                  <c:v>#N/A</c:v>
                </c:pt>
                <c:pt idx="42">
                  <c:v>80.738919973913127</c:v>
                </c:pt>
                <c:pt idx="43">
                  <c:v>#N/A</c:v>
                </c:pt>
                <c:pt idx="44">
                  <c:v>101.69405888778321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3-EE42-BAD9-52ECA95112F2}"/>
            </c:ext>
          </c:extLst>
        </c:ser>
        <c:ser>
          <c:idx val="1"/>
          <c:order val="1"/>
          <c:tx>
            <c:strRef>
              <c:f>Scratch!$C$4</c:f>
              <c:strCache>
                <c:ptCount val="1"/>
                <c:pt idx="0">
                  <c:v>Average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Scratch!$A$5:$A$95</c:f>
              <c:multiLvlStrCache>
                <c:ptCount val="45"/>
                <c:lvl>
                  <c:pt idx="0">
                    <c:v>failed</c:v>
                  </c:pt>
                  <c:pt idx="1">
                    <c:v>successful</c:v>
                  </c:pt>
                  <c:pt idx="2">
                    <c:v>failed</c:v>
                  </c:pt>
                  <c:pt idx="3">
                    <c:v>successful</c:v>
                  </c:pt>
                  <c:pt idx="4">
                    <c:v>successful</c:v>
                  </c:pt>
                  <c:pt idx="5">
                    <c:v>failed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successful</c:v>
                  </c:pt>
                  <c:pt idx="10">
                    <c:v>failed</c:v>
                  </c:pt>
                  <c:pt idx="11">
                    <c:v>successful</c:v>
                  </c:pt>
                  <c:pt idx="12">
                    <c:v>successful</c:v>
                  </c:pt>
                  <c:pt idx="13">
                    <c:v>failed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failed</c:v>
                  </c:pt>
                  <c:pt idx="17">
                    <c:v>successful</c:v>
                  </c:pt>
                  <c:pt idx="18">
                    <c:v>successful</c:v>
                  </c:pt>
                  <c:pt idx="19">
                    <c:v>successful</c:v>
                  </c:pt>
                  <c:pt idx="20">
                    <c:v>failed</c:v>
                  </c:pt>
                  <c:pt idx="21">
                    <c:v>failed</c:v>
                  </c:pt>
                  <c:pt idx="22">
                    <c:v>failed</c:v>
                  </c:pt>
                  <c:pt idx="23">
                    <c:v>successful</c:v>
                  </c:pt>
                  <c:pt idx="24">
                    <c:v>failed</c:v>
                  </c:pt>
                  <c:pt idx="25">
                    <c:v>failed</c:v>
                  </c:pt>
                  <c:pt idx="26">
                    <c:v>failed</c:v>
                  </c:pt>
                  <c:pt idx="27">
                    <c:v>successful</c:v>
                  </c:pt>
                  <c:pt idx="28">
                    <c:v>successful</c:v>
                  </c:pt>
                  <c:pt idx="29">
                    <c:v>failed</c:v>
                  </c:pt>
                  <c:pt idx="30">
                    <c:v>failed</c:v>
                  </c:pt>
                  <c:pt idx="31">
                    <c:v>successful</c:v>
                  </c:pt>
                  <c:pt idx="32">
                    <c:v>failed</c:v>
                  </c:pt>
                  <c:pt idx="33">
                    <c:v>successful</c:v>
                  </c:pt>
                  <c:pt idx="34">
                    <c:v>failed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failed</c:v>
                  </c:pt>
                  <c:pt idx="39">
                    <c:v>failed</c:v>
                  </c:pt>
                  <c:pt idx="40">
                    <c:v>successful</c:v>
                  </c:pt>
                  <c:pt idx="41">
                    <c:v>failed</c:v>
                  </c:pt>
                  <c:pt idx="42">
                    <c:v>successful</c:v>
                  </c:pt>
                  <c:pt idx="43">
                    <c:v>failed</c:v>
                  </c:pt>
                  <c:pt idx="44">
                    <c:v>successful</c:v>
                  </c:pt>
                </c:lvl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shorts</c:v>
                  </c:pt>
                  <c:pt idx="4">
                    <c:v>television</c:v>
                  </c:pt>
                  <c:pt idx="5">
                    <c:v>food trucks</c:v>
                  </c:pt>
                  <c:pt idx="6">
                    <c:v>restaurants</c:v>
                  </c:pt>
                  <c:pt idx="7">
                    <c:v>small batch</c:v>
                  </c:pt>
                  <c:pt idx="8">
                    <c:v>mobile games</c:v>
                  </c:pt>
                  <c:pt idx="9">
                    <c:v>tabletop games</c:v>
                  </c:pt>
                  <c:pt idx="10">
                    <c:v>video games</c:v>
                  </c:pt>
                  <c:pt idx="11">
                    <c:v>classical music</c:v>
                  </c:pt>
                  <c:pt idx="12">
                    <c:v>electronic music</c:v>
                  </c:pt>
                  <c:pt idx="13">
                    <c:v>faith</c:v>
                  </c:pt>
                  <c:pt idx="14">
                    <c:v>indie rock</c:v>
                  </c:pt>
                  <c:pt idx="16">
                    <c:v>jazz</c:v>
                  </c:pt>
                  <c:pt idx="17">
                    <c:v>metal</c:v>
                  </c:pt>
                  <c:pt idx="18">
                    <c:v>pop</c:v>
                  </c:pt>
                  <c:pt idx="19">
                    <c:v>rock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4">
                    <c:v>places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radio &amp; podcasts</c:v>
                  </c:pt>
                  <c:pt idx="29">
                    <c:v>translations</c:v>
                  </c:pt>
                  <c:pt idx="30">
                    <c:v>gadgets</c:v>
                  </c:pt>
                  <c:pt idx="31">
                    <c:v>hardware</c:v>
                  </c:pt>
                  <c:pt idx="32">
                    <c:v>makerspaces</c:v>
                  </c:pt>
                  <c:pt idx="34">
                    <c:v>space exploration</c:v>
                  </c:pt>
                  <c:pt idx="36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1">
                    <c:v>plays</c:v>
                  </c:pt>
                  <c:pt idx="43">
                    <c:v>spaces</c:v>
                  </c:pt>
                </c:lvl>
                <c:lvl>
                  <c:pt idx="0">
                    <c:v>film &amp; video</c:v>
                  </c:pt>
                  <c:pt idx="5">
                    <c:v>food</c:v>
                  </c:pt>
                  <c:pt idx="8">
                    <c:v>games</c:v>
                  </c:pt>
                  <c:pt idx="11">
                    <c:v>music</c:v>
                  </c:pt>
                  <c:pt idx="20">
                    <c:v>photography</c:v>
                  </c:pt>
                  <c:pt idx="25">
                    <c:v>publishing</c:v>
                  </c:pt>
                  <c:pt idx="30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Scratch!$C$5:$C$95</c:f>
              <c:numCache>
                <c:formatCode>General</c:formatCode>
                <c:ptCount val="45"/>
                <c:pt idx="0">
                  <c:v>130140.52</c:v>
                </c:pt>
                <c:pt idx="1">
                  <c:v>21039.655555555557</c:v>
                </c:pt>
                <c:pt idx="2">
                  <c:v>213740.41250000001</c:v>
                </c:pt>
                <c:pt idx="3">
                  <c:v>2835</c:v>
                </c:pt>
                <c:pt idx="4">
                  <c:v>9037.2833333333328</c:v>
                </c:pt>
                <c:pt idx="5">
                  <c:v>28700.933333333334</c:v>
                </c:pt>
                <c:pt idx="6">
                  <c:v>48950</c:v>
                </c:pt>
                <c:pt idx="7">
                  <c:v>14379.411764705883</c:v>
                </c:pt>
                <c:pt idx="8">
                  <c:v>26375.75</c:v>
                </c:pt>
                <c:pt idx="9">
                  <c:v>8405.3250000000007</c:v>
                </c:pt>
                <c:pt idx="10">
                  <c:v>60816.74</c:v>
                </c:pt>
                <c:pt idx="11">
                  <c:v>4557.875</c:v>
                </c:pt>
                <c:pt idx="12">
                  <c:v>5067.8500000000004</c:v>
                </c:pt>
                <c:pt idx="13">
                  <c:v>6017.375</c:v>
                </c:pt>
                <c:pt idx="14">
                  <c:v>5289</c:v>
                </c:pt>
                <c:pt idx="15">
                  <c:v>4386.881928571428</c:v>
                </c:pt>
                <c:pt idx="16">
                  <c:v>11065.866666666667</c:v>
                </c:pt>
                <c:pt idx="17">
                  <c:v>3980.5</c:v>
                </c:pt>
                <c:pt idx="18">
                  <c:v>3927</c:v>
                </c:pt>
                <c:pt idx="19">
                  <c:v>4999.4251923076927</c:v>
                </c:pt>
                <c:pt idx="20">
                  <c:v>4226</c:v>
                </c:pt>
                <c:pt idx="21">
                  <c:v>22355</c:v>
                </c:pt>
                <c:pt idx="22">
                  <c:v>15939.649122807017</c:v>
                </c:pt>
                <c:pt idx="23">
                  <c:v>14338.184466019418</c:v>
                </c:pt>
                <c:pt idx="24">
                  <c:v>12874.55</c:v>
                </c:pt>
                <c:pt idx="25">
                  <c:v>9075.7999999999993</c:v>
                </c:pt>
                <c:pt idx="26">
                  <c:v>6418.7250000000004</c:v>
                </c:pt>
                <c:pt idx="27">
                  <c:v>5730.4333333333334</c:v>
                </c:pt>
                <c:pt idx="28">
                  <c:v>18997.5</c:v>
                </c:pt>
                <c:pt idx="29">
                  <c:v>38250.48936170213</c:v>
                </c:pt>
                <c:pt idx="30">
                  <c:v>47258.3</c:v>
                </c:pt>
                <c:pt idx="31">
                  <c:v>41855.777071428573</c:v>
                </c:pt>
                <c:pt idx="32">
                  <c:v>751589.81818181823</c:v>
                </c:pt>
                <c:pt idx="33">
                  <c:v>8811.1111111111113</c:v>
                </c:pt>
                <c:pt idx="34">
                  <c:v>250750</c:v>
                </c:pt>
                <c:pt idx="35">
                  <c:v>11182.55</c:v>
                </c:pt>
                <c:pt idx="36">
                  <c:v>59134.775000000001</c:v>
                </c:pt>
                <c:pt idx="37">
                  <c:v>16437.900000000001</c:v>
                </c:pt>
                <c:pt idx="38">
                  <c:v>38309.800000000003</c:v>
                </c:pt>
                <c:pt idx="39">
                  <c:v>84728.333333333328</c:v>
                </c:pt>
                <c:pt idx="40">
                  <c:v>4340</c:v>
                </c:pt>
                <c:pt idx="41">
                  <c:v>9826.6883852691226</c:v>
                </c:pt>
                <c:pt idx="42">
                  <c:v>4100.8328530259369</c:v>
                </c:pt>
                <c:pt idx="43">
                  <c:v>227388.625</c:v>
                </c:pt>
                <c:pt idx="44">
                  <c:v>15772.635294117646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3-EE42-BAD9-52ECA9511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617616"/>
        <c:axId val="199764704"/>
      </c:barChart>
      <c:catAx>
        <c:axId val="19961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4704"/>
        <c:crosses val="autoZero"/>
        <c:auto val="1"/>
        <c:lblAlgn val="ctr"/>
        <c:lblOffset val="100"/>
        <c:noMultiLvlLbl val="0"/>
      </c:catAx>
      <c:valAx>
        <c:axId val="1997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1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Homework.xlsx]Scratch!PivotTable4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Scratch!$Q$1:$Q$2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Scratch!$P$3:$P$24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Scratch!$Q$3:$Q$24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D8-9246-B165-0867A0AF4DA5}"/>
            </c:ext>
          </c:extLst>
        </c:ser>
        <c:ser>
          <c:idx val="1"/>
          <c:order val="1"/>
          <c:tx>
            <c:strRef>
              <c:f>Scratch!$R$1:$R$2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Scratch!$P$3:$P$24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Scratch!$R$3:$R$24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8D8-9246-B165-0867A0AF4DA5}"/>
            </c:ext>
          </c:extLst>
        </c:ser>
        <c:ser>
          <c:idx val="2"/>
          <c:order val="2"/>
          <c:tx>
            <c:strRef>
              <c:f>Scratch!$S$1:$S$2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Scratch!$P$3:$P$24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Scratch!$S$3:$S$24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8D8-9246-B165-0867A0AF4DA5}"/>
            </c:ext>
          </c:extLst>
        </c:ser>
        <c:ser>
          <c:idx val="3"/>
          <c:order val="3"/>
          <c:tx>
            <c:strRef>
              <c:f>Scratch!$T$1:$T$2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Scratch!$P$3:$P$24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Scratch!$T$3:$T$24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D8-9246-B165-0867A0AF4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9600816"/>
        <c:axId val="193055648"/>
      </c:barChart>
      <c:catAx>
        <c:axId val="2396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55648"/>
        <c:crosses val="autoZero"/>
        <c:auto val="1"/>
        <c:lblAlgn val="ctr"/>
        <c:lblOffset val="100"/>
        <c:noMultiLvlLbl val="0"/>
      </c:catAx>
      <c:valAx>
        <c:axId val="19305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Homework.xlsx]Scratch2!PivotTable5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Scratch2!$B$3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Scratch2!$A$4:$A$13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Scratch2!$B$4:$B$13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1226</c:v>
                </c:pt>
                <c:pt idx="7">
                  <c:v>949</c:v>
                </c:pt>
                <c:pt idx="8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F-D24E-9BA0-691E1BBB51DD}"/>
            </c:ext>
          </c:extLst>
        </c:ser>
        <c:ser>
          <c:idx val="1"/>
          <c:order val="1"/>
          <c:tx>
            <c:strRef>
              <c:f>Scratch2!$C$3</c:f>
              <c:strCache>
                <c:ptCount val="1"/>
                <c:pt idx="0">
                  <c:v>Average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Scratch2!$A$4:$A$13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Scratch2!$C$4:$C$13</c:f>
              <c:numCache>
                <c:formatCode>General</c:formatCode>
                <c:ptCount val="9"/>
                <c:pt idx="0">
                  <c:v>5271.4285714285716</c:v>
                </c:pt>
                <c:pt idx="1">
                  <c:v>5424.8615384615387</c:v>
                </c:pt>
                <c:pt idx="2">
                  <c:v>11314.779766081872</c:v>
                </c:pt>
                <c:pt idx="3">
                  <c:v>12634.047765957448</c:v>
                </c:pt>
                <c:pt idx="4">
                  <c:v>16757.934306569343</c:v>
                </c:pt>
                <c:pt idx="5">
                  <c:v>84303.671106557376</c:v>
                </c:pt>
                <c:pt idx="6">
                  <c:v>49762.488580750411</c:v>
                </c:pt>
                <c:pt idx="7">
                  <c:v>144940.06322444679</c:v>
                </c:pt>
                <c:pt idx="8">
                  <c:v>33966.336448598129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8F-D24E-9BA0-691E1BBB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152720"/>
        <c:axId val="264154400"/>
      </c:barChart>
      <c:catAx>
        <c:axId val="26415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54400"/>
        <c:crosses val="autoZero"/>
        <c:auto val="1"/>
        <c:lblAlgn val="ctr"/>
        <c:lblOffset val="100"/>
        <c:noMultiLvlLbl val="0"/>
      </c:catAx>
      <c:valAx>
        <c:axId val="26415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5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Homework.xlsx]Sub-CategoryByCountry!PivotTable1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'Sub-CategoryByCountry'!$B$4:$B$5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'Sub-CategoryByCountry'!$A$6:$A$47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'Sub-CategoryByCountry'!$B$6:$B$47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2C-334C-BB8B-663FE623EAA6}"/>
            </c:ext>
          </c:extLst>
        </c:ser>
        <c:ser>
          <c:idx val="1"/>
          <c:order val="1"/>
          <c:tx>
            <c:strRef>
              <c:f>'Sub-CategoryByCountry'!$C$4:$C$5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'Sub-CategoryByCountry'!$A$6:$A$47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'Sub-CategoryByCountry'!$C$6:$C$47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4B-F748-9B55-8F0920E2C229}"/>
            </c:ext>
          </c:extLst>
        </c:ser>
        <c:ser>
          <c:idx val="2"/>
          <c:order val="2"/>
          <c:tx>
            <c:strRef>
              <c:f>'Sub-CategoryByCountry'!$D$4:$D$5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'Sub-CategoryByCountry'!$A$6:$A$47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'Sub-CategoryByCountry'!$D$6:$D$47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4B-F748-9B55-8F0920E2C229}"/>
            </c:ext>
          </c:extLst>
        </c:ser>
        <c:ser>
          <c:idx val="3"/>
          <c:order val="3"/>
          <c:tx>
            <c:strRef>
              <c:f>'Sub-CategoryByCountry'!$E$4:$E$5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'Sub-CategoryByCountry'!$A$6:$A$47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'Sub-CategoryByCountry'!$E$6:$E$47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64B-F748-9B55-8F0920E2C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517040"/>
        <c:axId val="1403974480"/>
      </c:barChart>
      <c:catAx>
        <c:axId val="14045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74480"/>
        <c:crosses val="autoZero"/>
        <c:auto val="1"/>
        <c:lblAlgn val="ctr"/>
        <c:lblOffset val="100"/>
        <c:noMultiLvlLbl val="0"/>
      </c:catAx>
      <c:valAx>
        <c:axId val="14039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Homework.xlsx]CategorybyCountry!PivotTable1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CategorybyCountry!$B$4:$B$5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CategorybyCountry!$A$6:$A$15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CategorybyCountry!$B$6:$B$15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6F-9544-BF8B-2DEB966897AA}"/>
            </c:ext>
          </c:extLst>
        </c:ser>
        <c:ser>
          <c:idx val="1"/>
          <c:order val="1"/>
          <c:tx>
            <c:strRef>
              <c:f>CategorybyCountry!$C$4:$C$5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CategorybyCountry!$A$6:$A$15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CategorybyCountry!$C$6:$C$15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6F-9544-BF8B-2DEB966897AA}"/>
            </c:ext>
          </c:extLst>
        </c:ser>
        <c:ser>
          <c:idx val="2"/>
          <c:order val="2"/>
          <c:tx>
            <c:strRef>
              <c:f>CategorybyCountry!$D$4:$D$5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CategorybyCountry!$A$6:$A$15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CategorybyCountry!$D$6:$D$15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6F-9544-BF8B-2DEB966897AA}"/>
            </c:ext>
          </c:extLst>
        </c:ser>
        <c:ser>
          <c:idx val="3"/>
          <c:order val="3"/>
          <c:tx>
            <c:strRef>
              <c:f>CategorybyCountry!$E$4:$E$5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CategorybyCountry!$A$6:$A$15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CategorybyCountry!$E$6:$E$15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6F-9544-BF8B-2DEB96689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517040"/>
        <c:axId val="1403974480"/>
      </c:barChart>
      <c:catAx>
        <c:axId val="14045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74480"/>
        <c:crosses val="autoZero"/>
        <c:auto val="1"/>
        <c:lblAlgn val="ctr"/>
        <c:lblOffset val="100"/>
        <c:noMultiLvlLbl val="0"/>
      </c:catAx>
      <c:valAx>
        <c:axId val="14039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Homework.xlsx]TimevsRates!PivotTable2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TimevsRates!$B$4:$B$5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TimevsRates!$A$6:$A$18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TimevsRates!$B$6:$B$18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E-6542-A69C-DA220AE30813}"/>
            </c:ext>
          </c:extLst>
        </c:ser>
        <c:ser>
          <c:idx val="1"/>
          <c:order val="1"/>
          <c:tx>
            <c:strRef>
              <c:f>TimevsRates!$C$4:$C$5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TimevsRates!$A$6:$A$18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TimevsRates!$C$6:$C$18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EA-9D41-953F-BA4A7C4DCDCE}"/>
            </c:ext>
          </c:extLst>
        </c:ser>
        <c:ser>
          <c:idx val="2"/>
          <c:order val="2"/>
          <c:tx>
            <c:strRef>
              <c:f>TimevsRates!$D$4:$D$5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TimevsRates!$A$6:$A$18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TimevsRates!$D$6:$D$18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EA-9D41-953F-BA4A7C4DCDCE}"/>
            </c:ext>
          </c:extLst>
        </c:ser>
        <c:ser>
          <c:idx val="3"/>
          <c:order val="3"/>
          <c:tx>
            <c:strRef>
              <c:f>TimevsRates!$E$4:$E$5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TimevsRates!$A$6:$A$18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TimevsRates!$E$6:$E$18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EA-9D41-953F-BA4A7C4D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348896"/>
        <c:axId val="1408770752"/>
      </c:lineChart>
      <c:catAx>
        <c:axId val="14343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770752"/>
        <c:crosses val="autoZero"/>
        <c:auto val="1"/>
        <c:lblAlgn val="ctr"/>
        <c:lblOffset val="100"/>
        <c:noMultiLvlLbl val="0"/>
      </c:catAx>
      <c:valAx>
        <c:axId val="14087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4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and Success/Fail/Cancel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AmountvsRates!$I$2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AmountvsRates!$B$3:$B$14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AmountvsRates!$I$3:$I$14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0.67238605898123327</c:v>
                </c:pt>
                <c:pt idx="2">
                  <c:v>0.63347539713289425</c:v>
                </c:pt>
                <c:pt idx="3">
                  <c:v>0.61472894647118992</c:v>
                </c:pt>
                <c:pt idx="4">
                  <c:v>0.60529674537332478</c:v>
                </c:pt>
                <c:pt idx="5">
                  <c:v>0.59689213893967097</c:v>
                </c:pt>
                <c:pt idx="6">
                  <c:v>0.58906112898508334</c:v>
                </c:pt>
                <c:pt idx="7">
                  <c:v>0.58440445586975154</c:v>
                </c:pt>
                <c:pt idx="8">
                  <c:v>0.58267716535433067</c:v>
                </c:pt>
                <c:pt idx="9">
                  <c:v>0.58155043067518752</c:v>
                </c:pt>
                <c:pt idx="10">
                  <c:v>0.57983425414364642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5-C346-8DEE-EC1397F48E8F}"/>
            </c:ext>
          </c:extLst>
        </c:ser>
        <c:ser>
          <c:idx val="1"/>
          <c:order val="1"/>
          <c:tx>
            <c:strRef>
              <c:f>AmountvsRates!$J$2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AmountvsRates!$B$3:$B$14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AmountvsRates!$J$3:$J$14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0.28579088471849867</c:v>
                </c:pt>
                <c:pt idx="2">
                  <c:v>0.31615652847733439</c:v>
                </c:pt>
                <c:pt idx="3">
                  <c:v>0.32730992158199795</c:v>
                </c:pt>
                <c:pt idx="4">
                  <c:v>0.33503509891512445</c:v>
                </c:pt>
                <c:pt idx="5">
                  <c:v>0.34186471663619744</c:v>
                </c:pt>
                <c:pt idx="6">
                  <c:v>0.34688505410938869</c:v>
                </c:pt>
                <c:pt idx="7">
                  <c:v>0.34932876321051126</c:v>
                </c:pt>
                <c:pt idx="8">
                  <c:v>0.35011248593925759</c:v>
                </c:pt>
                <c:pt idx="9">
                  <c:v>0.35037510419560991</c:v>
                </c:pt>
                <c:pt idx="10">
                  <c:v>0.35138121546961326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5-C346-8DEE-EC1397F48E8F}"/>
            </c:ext>
          </c:extLst>
        </c:ser>
        <c:ser>
          <c:idx val="2"/>
          <c:order val="2"/>
          <c:tx>
            <c:strRef>
              <c:f>AmountvsRates!$K$2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AmountvsRates!$B$3:$B$14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AmountvsRates!$K$3:$K$14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4.1823056300268099E-2</c:v>
                </c:pt>
                <c:pt idx="2">
                  <c:v>5.0368074389771408E-2</c:v>
                </c:pt>
                <c:pt idx="3">
                  <c:v>5.7961131946812135E-2</c:v>
                </c:pt>
                <c:pt idx="4">
                  <c:v>5.9668155711550735E-2</c:v>
                </c:pt>
                <c:pt idx="5">
                  <c:v>6.1243144424131625E-2</c:v>
                </c:pt>
                <c:pt idx="6">
                  <c:v>6.405381690552793E-2</c:v>
                </c:pt>
                <c:pt idx="7">
                  <c:v>6.6266780919737214E-2</c:v>
                </c:pt>
                <c:pt idx="8">
                  <c:v>6.7210348706411696E-2</c:v>
                </c:pt>
                <c:pt idx="9">
                  <c:v>6.8074465129202552E-2</c:v>
                </c:pt>
                <c:pt idx="10">
                  <c:v>6.8784530386740331E-2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5-C346-8DEE-EC1397F48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324592"/>
        <c:axId val="1463690912"/>
      </c:lineChart>
      <c:catAx>
        <c:axId val="144432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690912"/>
        <c:crosses val="autoZero"/>
        <c:auto val="1"/>
        <c:lblAlgn val="ctr"/>
        <c:lblOffset val="100"/>
        <c:noMultiLvlLbl val="0"/>
      </c:catAx>
      <c:valAx>
        <c:axId val="14636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2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444500</xdr:colOff>
      <xdr:row>1</xdr:row>
      <xdr:rowOff>139700</xdr:rowOff>
    </xdr:from>
    <xdr:to>
      <xdr:col>9</xdr:col>
      <xdr:colOff>63500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ABE8D-1A0A-9948-9496-216314D4E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241300</xdr:colOff>
      <xdr:row>8</xdr:row>
      <xdr:rowOff>63500</xdr:rowOff>
    </xdr:from>
    <xdr:to>
      <xdr:col>14</xdr:col>
      <xdr:colOff>685800</xdr:colOff>
      <xdr:row>22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9DA56-DFD2-1942-BD59-80CF198AC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0</xdr:row>
      <xdr:rowOff>127000</xdr:rowOff>
    </xdr:from>
    <xdr:to>
      <xdr:col>12</xdr:col>
      <xdr:colOff>152400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C35F5-0C15-E343-9BF2-68F5D63BA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101600</xdr:rowOff>
    </xdr:from>
    <xdr:to>
      <xdr:col>13</xdr:col>
      <xdr:colOff>330200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DF8EA-5794-8042-A1AE-F491736D3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9</xdr:row>
      <xdr:rowOff>165100</xdr:rowOff>
    </xdr:from>
    <xdr:to>
      <xdr:col>13</xdr:col>
      <xdr:colOff>330200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8BAE3-5FFB-A54D-95C3-DFE9EF35F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4</xdr:row>
      <xdr:rowOff>101600</xdr:rowOff>
    </xdr:from>
    <xdr:to>
      <xdr:col>10</xdr:col>
      <xdr:colOff>647700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E9C08-2366-9F40-8C0F-A67AE24CC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8</xdr:row>
      <xdr:rowOff>177800</xdr:rowOff>
    </xdr:from>
    <xdr:to>
      <xdr:col>9</xdr:col>
      <xdr:colOff>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8C783-9425-9C48-B093-794855D28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Rosenblum" refreshedDate="43417.924732060186" createdVersion="4" refreshedVersion="4" minRefreshableVersion="3" recordCount="4114" xr:uid="{00000000-000A-0000-FFFF-FFFF06000000}">
  <cacheSource type="worksheet">
    <worksheetSource ref="A1:R4115" sheet="Data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5661175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Rosenblum" refreshedDate="43417.945063425926" createdVersion="4" refreshedVersion="4" minRefreshableVersion="3" recordCount="4114" xr:uid="{00000000-000A-0000-FFFF-FFFF0C000000}">
  <cacheSource type="worksheet">
    <worksheetSource ref="A1:U4115" sheet="DataTable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b v="0"/>
    <n v="182"/>
    <b v="1"/>
    <s v="film &amp; video/television"/>
    <x v="0"/>
    <x v="0"/>
    <x v="0"/>
    <x v="0"/>
    <x v="0"/>
    <d v="2015-07-22T22:00:00"/>
  </r>
  <r>
    <x v="1"/>
    <s v="FannibalFest Fan Convention"/>
    <s v="A Hannibal TV Show Fan Convention and Art Collective"/>
    <x v="1"/>
    <n v="14653"/>
    <x v="0"/>
    <x v="0"/>
    <x v="0"/>
    <n v="1488464683"/>
    <n v="1485872683"/>
    <b v="0"/>
    <n v="79"/>
    <b v="1"/>
    <s v="film &amp; video/television"/>
    <x v="1"/>
    <x v="1"/>
    <x v="0"/>
    <x v="0"/>
    <x v="1"/>
    <d v="2017-03-02T09:24:43"/>
  </r>
  <r>
    <x v="2"/>
    <s v="Charlie teaser completion"/>
    <s v="Completion fund for post-production for teaser of British crime/drama tv series about a girl who sells morals for money"/>
    <x v="2"/>
    <n v="525"/>
    <x v="0"/>
    <x v="1"/>
    <x v="1"/>
    <n v="1455555083"/>
    <n v="1454691083"/>
    <b v="0"/>
    <n v="35"/>
    <b v="1"/>
    <s v="film &amp; video/television"/>
    <x v="2"/>
    <x v="2"/>
    <x v="0"/>
    <x v="0"/>
    <x v="2"/>
    <d v="2016-02-15T11:51:23"/>
  </r>
  <r>
    <x v="3"/>
    <s v="Unsure/Positive: A Dramedy Series About Life with HIV"/>
    <s v="We already produced the *very* beginning of this story. Help us to see it through?"/>
    <x v="3"/>
    <n v="10390"/>
    <x v="0"/>
    <x v="0"/>
    <x v="0"/>
    <n v="1407414107"/>
    <n v="1404822107"/>
    <b v="0"/>
    <n v="150"/>
    <b v="1"/>
    <s v="film &amp; video/television"/>
    <x v="3"/>
    <x v="3"/>
    <x v="0"/>
    <x v="0"/>
    <x v="3"/>
    <d v="2014-08-07T07:21:47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b v="0"/>
    <n v="284"/>
    <b v="1"/>
    <s v="film &amp; video/television"/>
    <x v="4"/>
    <x v="4"/>
    <x v="0"/>
    <x v="0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n v="1469770500"/>
    <n v="1468362207"/>
    <b v="0"/>
    <n v="47"/>
    <b v="1"/>
    <s v="film &amp; video/television"/>
    <x v="5"/>
    <x v="5"/>
    <x v="0"/>
    <x v="0"/>
    <x v="5"/>
    <d v="2016-07-29T00:35:0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b v="0"/>
    <n v="58"/>
    <b v="1"/>
    <s v="film &amp; video/television"/>
    <x v="6"/>
    <x v="6"/>
    <x v="0"/>
    <x v="0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b v="0"/>
    <n v="57"/>
    <b v="1"/>
    <s v="film &amp; video/television"/>
    <x v="7"/>
    <x v="7"/>
    <x v="0"/>
    <x v="0"/>
    <x v="7"/>
    <d v="2016-07-04T20:07:47"/>
  </r>
  <r>
    <x v="8"/>
    <s v="Sizzling in the Kitchen Flynn Style"/>
    <s v="Help us raise the funds to film our pilot episode!"/>
    <x v="8"/>
    <n v="3501.52"/>
    <x v="0"/>
    <x v="0"/>
    <x v="0"/>
    <n v="1460754000"/>
    <n v="1460155212"/>
    <b v="0"/>
    <n v="12"/>
    <b v="1"/>
    <s v="film &amp; video/television"/>
    <x v="8"/>
    <x v="8"/>
    <x v="0"/>
    <x v="0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b v="0"/>
    <n v="20"/>
    <b v="1"/>
    <s v="film &amp; video/television"/>
    <x v="9"/>
    <x v="9"/>
    <x v="0"/>
    <x v="0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b v="0"/>
    <n v="19"/>
    <b v="1"/>
    <s v="film &amp; video/television"/>
    <x v="10"/>
    <x v="10"/>
    <x v="0"/>
    <x v="0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b v="0"/>
    <n v="75"/>
    <b v="1"/>
    <s v="film &amp; video/television"/>
    <x v="11"/>
    <x v="11"/>
    <x v="0"/>
    <x v="0"/>
    <x v="11"/>
    <d v="2016-08-21T22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b v="0"/>
    <n v="827"/>
    <b v="1"/>
    <s v="film &amp; video/television"/>
    <x v="12"/>
    <x v="12"/>
    <x v="0"/>
    <x v="0"/>
    <x v="12"/>
    <d v="2014-07-15T22:00:00"/>
  </r>
  <r>
    <x v="13"/>
    <s v="Can't Go Home"/>
    <s v="A travel series hosted by touring musicians that profiles a different American city in each episode."/>
    <x v="8"/>
    <n v="5599"/>
    <x v="0"/>
    <x v="0"/>
    <x v="0"/>
    <n v="1466713620"/>
    <n v="1463588109"/>
    <b v="0"/>
    <n v="51"/>
    <b v="1"/>
    <s v="film &amp; video/television"/>
    <x v="13"/>
    <x v="13"/>
    <x v="0"/>
    <x v="0"/>
    <x v="13"/>
    <d v="2016-06-23T15:27:00"/>
  </r>
  <r>
    <x v="14"/>
    <s v="3010 | Sci-fi Series"/>
    <s v="A highly charged post apocalyptic sci fi series that pulls no punches!"/>
    <x v="12"/>
    <n v="6056"/>
    <x v="0"/>
    <x v="2"/>
    <x v="2"/>
    <n v="1405259940"/>
    <n v="1403051888"/>
    <b v="0"/>
    <n v="41"/>
    <b v="1"/>
    <s v="film &amp; video/television"/>
    <x v="14"/>
    <x v="14"/>
    <x v="0"/>
    <x v="0"/>
    <x v="14"/>
    <d v="2014-07-13T08:59:00"/>
  </r>
  <r>
    <x v="15"/>
    <s v="Cien&amp;Cia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b v="0"/>
    <n v="98"/>
    <b v="1"/>
    <s v="film &amp; video/television"/>
    <x v="15"/>
    <x v="15"/>
    <x v="0"/>
    <x v="0"/>
    <x v="15"/>
    <d v="2015-09-27T15:14:0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b v="0"/>
    <n v="70"/>
    <b v="1"/>
    <s v="film &amp; video/television"/>
    <x v="16"/>
    <x v="16"/>
    <x v="0"/>
    <x v="0"/>
    <x v="16"/>
    <d v="2014-06-16T00:30:00"/>
  </r>
  <r>
    <x v="17"/>
    <s v="Humble Pie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b v="0"/>
    <n v="36"/>
    <b v="1"/>
    <s v="film &amp; video/television"/>
    <x v="17"/>
    <x v="17"/>
    <x v="0"/>
    <x v="0"/>
    <x v="17"/>
    <d v="2014-11-04T13:33:42"/>
  </r>
  <r>
    <x v="18"/>
    <s v="Indian As Apple Pie TV"/>
    <s v="The Indian cooking show you crave: complete with cooking, travel to India, and loads of spicy inspiration with Anupy."/>
    <x v="11"/>
    <n v="31896.33"/>
    <x v="0"/>
    <x v="0"/>
    <x v="0"/>
    <n v="1410958856"/>
    <n v="1408366856"/>
    <b v="0"/>
    <n v="342"/>
    <b v="1"/>
    <s v="film &amp; video/television"/>
    <x v="18"/>
    <x v="18"/>
    <x v="0"/>
    <x v="0"/>
    <x v="18"/>
    <d v="2014-09-17T08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b v="0"/>
    <n v="22"/>
    <b v="1"/>
    <s v="film &amp; video/television"/>
    <x v="19"/>
    <x v="19"/>
    <x v="0"/>
    <x v="0"/>
    <x v="19"/>
    <d v="2015-07-20T14:35:34"/>
  </r>
  <r>
    <x v="20"/>
    <s v="Finding Kylie Hard Read Fund"/>
    <s v="Help us reach our goal &amp; pay the drama dept that is performing the hard read, which is set for October 2015."/>
    <x v="13"/>
    <n v="2004"/>
    <x v="0"/>
    <x v="0"/>
    <x v="0"/>
    <n v="1442167912"/>
    <n v="1436983912"/>
    <b v="0"/>
    <n v="25"/>
    <b v="1"/>
    <s v="film &amp; video/television"/>
    <x v="20"/>
    <x v="20"/>
    <x v="0"/>
    <x v="0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b v="0"/>
    <n v="101"/>
    <b v="1"/>
    <s v="film &amp; video/television"/>
    <x v="21"/>
    <x v="21"/>
    <x v="0"/>
    <x v="0"/>
    <x v="21"/>
    <d v="2014-09-26T10:03:09"/>
  </r>
  <r>
    <x v="22"/>
    <s v="CREATURES OF HABIT!"/>
    <s v="Meet Gary, and Troy: Two unlikely friends that investigate &quot;strange phenomenon&quot;."/>
    <x v="18"/>
    <n v="410"/>
    <x v="0"/>
    <x v="0"/>
    <x v="0"/>
    <n v="1420099140"/>
    <n v="1418766740"/>
    <b v="0"/>
    <n v="8"/>
    <b v="1"/>
    <s v="film &amp; video/television"/>
    <x v="22"/>
    <x v="22"/>
    <x v="0"/>
    <x v="0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n v="1430407200"/>
    <n v="1428086501"/>
    <b v="0"/>
    <n v="23"/>
    <b v="1"/>
    <s v="film &amp; video/television"/>
    <x v="23"/>
    <x v="23"/>
    <x v="0"/>
    <x v="0"/>
    <x v="23"/>
    <d v="2015-04-30T10:20:00"/>
  </r>
  <r>
    <x v="24"/>
    <s v="Bring STL Up Late to TV"/>
    <s v="STL Up Late is a weekly late night comedy talk show for St. Louis television."/>
    <x v="19"/>
    <n v="38082.69"/>
    <x v="0"/>
    <x v="0"/>
    <x v="0"/>
    <n v="1442345940"/>
    <n v="1439494863"/>
    <b v="0"/>
    <n v="574"/>
    <b v="1"/>
    <s v="film &amp; video/television"/>
    <x v="24"/>
    <x v="24"/>
    <x v="0"/>
    <x v="0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n v="1452299761"/>
    <n v="1447115761"/>
    <b v="0"/>
    <n v="14"/>
    <b v="1"/>
    <s v="film &amp; video/television"/>
    <x v="25"/>
    <x v="25"/>
    <x v="0"/>
    <x v="0"/>
    <x v="25"/>
    <d v="2016-01-08T19:36:01"/>
  </r>
  <r>
    <x v="26"/>
    <s v="You, Me &amp; Sicily:  Part I Editing"/>
    <s v="Highlighting Sicily's points of light: its extraordinary people. Editing phase is now underway!!!"/>
    <x v="21"/>
    <n v="1940"/>
    <x v="0"/>
    <x v="0"/>
    <x v="0"/>
    <n v="1408278144"/>
    <n v="1404822144"/>
    <b v="0"/>
    <n v="19"/>
    <b v="1"/>
    <s v="film &amp; video/television"/>
    <x v="26"/>
    <x v="26"/>
    <x v="0"/>
    <x v="0"/>
    <x v="26"/>
    <d v="2014-08-17T07:22:24"/>
  </r>
  <r>
    <x v="27"/>
    <s v="B-Rabbit TV Comedy Pilot"/>
    <s v="B-Rabbit is a hilarious depiction of immigrating to New Zealand and the life you desperately tried to leave behind."/>
    <x v="22"/>
    <n v="22345"/>
    <x v="0"/>
    <x v="4"/>
    <x v="4"/>
    <n v="1416113833"/>
    <n v="1413518233"/>
    <b v="0"/>
    <n v="150"/>
    <b v="1"/>
    <s v="film &amp; video/television"/>
    <x v="27"/>
    <x v="27"/>
    <x v="0"/>
    <x v="0"/>
    <x v="27"/>
    <d v="2014-11-15T23:57:13"/>
  </r>
  <r>
    <x v="28"/>
    <s v="John Earle Dog Training Concept Development Reel"/>
    <s v="John and Brian are on a quest to change people's lives and rehabilitate dogs."/>
    <x v="14"/>
    <n v="12042"/>
    <x v="0"/>
    <x v="0"/>
    <x v="0"/>
    <n v="1450307284"/>
    <n v="1447715284"/>
    <b v="0"/>
    <n v="71"/>
    <b v="1"/>
    <s v="film &amp; video/television"/>
    <x v="28"/>
    <x v="28"/>
    <x v="0"/>
    <x v="0"/>
    <x v="28"/>
    <d v="2015-12-16T18:08:04"/>
  </r>
  <r>
    <x v="29"/>
    <s v="The JOB Prelude.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b v="0"/>
    <n v="117"/>
    <b v="1"/>
    <s v="film &amp; video/television"/>
    <x v="29"/>
    <x v="29"/>
    <x v="0"/>
    <x v="0"/>
    <x v="29"/>
    <d v="2014-07-22T11:09:28"/>
  </r>
  <r>
    <x v="30"/>
    <s v="Introverts Web Series"/>
    <s v="Comedy series about three introverted roommates coping with single life, secret resentments, and loudmouthed extroverts."/>
    <x v="23"/>
    <n v="4051.99"/>
    <x v="0"/>
    <x v="0"/>
    <x v="0"/>
    <n v="1408604515"/>
    <n v="1406012515"/>
    <b v="0"/>
    <n v="53"/>
    <b v="1"/>
    <s v="film &amp; video/television"/>
    <x v="30"/>
    <x v="30"/>
    <x v="0"/>
    <x v="0"/>
    <x v="30"/>
    <d v="2014-08-21T02:01:55"/>
  </r>
  <r>
    <x v="31"/>
    <s v="The Alan Katz Show"/>
    <s v="After a two-year hiatus, The Alan Katz Show is coming back! But it can't unless we can get a 16gb flash drive valued at $12.71!"/>
    <x v="24"/>
    <n v="13"/>
    <x v="0"/>
    <x v="0"/>
    <x v="0"/>
    <n v="1453748434"/>
    <n v="1452193234"/>
    <b v="0"/>
    <n v="1"/>
    <b v="1"/>
    <s v="film &amp; video/television"/>
    <x v="31"/>
    <x v="31"/>
    <x v="0"/>
    <x v="0"/>
    <x v="31"/>
    <d v="2016-01-25T14:00:34"/>
  </r>
  <r>
    <x v="32"/>
    <s v="Over &amp; Out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b v="0"/>
    <n v="89"/>
    <b v="1"/>
    <s v="film &amp; video/television"/>
    <x v="32"/>
    <x v="32"/>
    <x v="0"/>
    <x v="0"/>
    <x v="32"/>
    <d v="2016-05-12T22:59:00"/>
  </r>
  <r>
    <x v="33"/>
    <s v="Imaginary Problems"/>
    <s v="3 best friends balance their work, personal and private lives while finding time for their imaginary friends (who are 3 puppets)."/>
    <x v="26"/>
    <n v="5360"/>
    <x v="0"/>
    <x v="0"/>
    <x v="0"/>
    <n v="1447001501"/>
    <n v="1444405901"/>
    <b v="0"/>
    <n v="64"/>
    <b v="1"/>
    <s v="film &amp; video/television"/>
    <x v="33"/>
    <x v="33"/>
    <x v="0"/>
    <x v="0"/>
    <x v="33"/>
    <d v="2015-11-08T11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b v="0"/>
    <n v="68"/>
    <b v="1"/>
    <s v="film &amp; video/television"/>
    <x v="34"/>
    <x v="34"/>
    <x v="0"/>
    <x v="0"/>
    <x v="34"/>
    <d v="2014-08-05T02:43:21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x v="0"/>
    <n v="1430179200"/>
    <n v="1428130814"/>
    <b v="0"/>
    <n v="28"/>
    <b v="1"/>
    <s v="film &amp; video/television"/>
    <x v="35"/>
    <x v="35"/>
    <x v="0"/>
    <x v="0"/>
    <x v="35"/>
    <d v="2015-04-27T19:00:00"/>
  </r>
  <r>
    <x v="36"/>
    <s v="THE LISTENING BOX"/>
    <s v="A modern day priest makes an unusual discovery, setting off a chain of events."/>
    <x v="12"/>
    <n v="8529"/>
    <x v="0"/>
    <x v="0"/>
    <x v="0"/>
    <n v="1428128525"/>
    <n v="1425540125"/>
    <b v="0"/>
    <n v="44"/>
    <b v="1"/>
    <s v="film &amp; video/television"/>
    <x v="36"/>
    <x v="36"/>
    <x v="0"/>
    <x v="0"/>
    <x v="36"/>
    <d v="2015-04-04T01:22:05"/>
  </r>
  <r>
    <x v="37"/>
    <s v="The Journey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b v="0"/>
    <n v="253"/>
    <b v="1"/>
    <s v="film &amp; video/television"/>
    <x v="37"/>
    <x v="37"/>
    <x v="0"/>
    <x v="0"/>
    <x v="37"/>
    <d v="2015-02-27T11:37:59"/>
  </r>
  <r>
    <x v="38"/>
    <s v="Brewz Brothers TV"/>
    <s v="A television show about three brothers from Chicago on a mission to discover and highlight the best breweries in America."/>
    <x v="30"/>
    <n v="2751"/>
    <x v="0"/>
    <x v="0"/>
    <x v="0"/>
    <n v="1368235344"/>
    <n v="1365643344"/>
    <b v="0"/>
    <n v="66"/>
    <b v="1"/>
    <s v="film &amp; video/television"/>
    <x v="38"/>
    <x v="38"/>
    <x v="0"/>
    <x v="0"/>
    <x v="38"/>
    <d v="2013-05-10T20:22:24"/>
  </r>
  <r>
    <x v="39"/>
    <s v="Deep Cuts - Series"/>
    <s v="Mystery-Drama Series. Following a shocking event, residents of a remote woodland community learn that some wounds never heal..."/>
    <x v="31"/>
    <n v="32745"/>
    <x v="0"/>
    <x v="1"/>
    <x v="1"/>
    <n v="1401058740"/>
    <n v="1398388068"/>
    <b v="0"/>
    <n v="217"/>
    <b v="1"/>
    <s v="film &amp; video/television"/>
    <x v="39"/>
    <x v="39"/>
    <x v="0"/>
    <x v="0"/>
    <x v="39"/>
    <d v="2014-05-25T17:59:0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b v="0"/>
    <n v="16"/>
    <b v="1"/>
    <s v="film &amp; video/television"/>
    <x v="40"/>
    <x v="40"/>
    <x v="0"/>
    <x v="0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b v="0"/>
    <n v="19"/>
    <b v="1"/>
    <s v="film &amp; video/television"/>
    <x v="31"/>
    <x v="41"/>
    <x v="0"/>
    <x v="0"/>
    <x v="41"/>
    <d v="2014-10-05T08:39:14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b v="0"/>
    <n v="169"/>
    <b v="1"/>
    <s v="film &amp; video/television"/>
    <x v="41"/>
    <x v="42"/>
    <x v="0"/>
    <x v="0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b v="0"/>
    <n v="263"/>
    <b v="1"/>
    <s v="film &amp; video/television"/>
    <x v="42"/>
    <x v="43"/>
    <x v="0"/>
    <x v="0"/>
    <x v="43"/>
    <d v="2014-07-12T19:00:0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b v="0"/>
    <n v="15"/>
    <b v="1"/>
    <s v="film &amp; video/television"/>
    <x v="31"/>
    <x v="44"/>
    <x v="0"/>
    <x v="0"/>
    <x v="44"/>
    <d v="2014-10-06T21:22:17"/>
  </r>
  <r>
    <x v="45"/>
    <s v="The Art of the Lift"/>
    <s v="The Art of the Lift is a crime drama that follows an expert crew of pick-pockets and their attempt at breaking in a new recruit."/>
    <x v="10"/>
    <n v="6000"/>
    <x v="0"/>
    <x v="0"/>
    <x v="0"/>
    <n v="1461769107"/>
    <n v="1459177107"/>
    <b v="0"/>
    <n v="61"/>
    <b v="1"/>
    <s v="film &amp; video/television"/>
    <x v="43"/>
    <x v="45"/>
    <x v="0"/>
    <x v="0"/>
    <x v="45"/>
    <d v="2016-04-27T09:58:27"/>
  </r>
  <r>
    <x v="46"/>
    <s v="New equipment for Joy's World!"/>
    <s v="The legendary community TV programme Joy's World is in dire need of new equipment! We are hoping you can help."/>
    <x v="33"/>
    <n v="8750"/>
    <x v="0"/>
    <x v="2"/>
    <x v="2"/>
    <n v="1450220974"/>
    <n v="1447628974"/>
    <b v="0"/>
    <n v="45"/>
    <b v="1"/>
    <s v="film &amp; video/television"/>
    <x v="44"/>
    <x v="46"/>
    <x v="0"/>
    <x v="0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b v="0"/>
    <n v="70"/>
    <b v="1"/>
    <s v="film &amp; video/television"/>
    <x v="45"/>
    <x v="47"/>
    <x v="0"/>
    <x v="0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n v="1425211200"/>
    <n v="1422534260"/>
    <b v="0"/>
    <n v="38"/>
    <b v="1"/>
    <s v="film &amp; video/television"/>
    <x v="46"/>
    <x v="48"/>
    <x v="0"/>
    <x v="0"/>
    <x v="48"/>
    <d v="2015-03-01T07:00:00"/>
  </r>
  <r>
    <x v="49"/>
    <s v="Driving Jersey - Season Five"/>
    <s v="Driving Jersey is real people telling real stories."/>
    <x v="14"/>
    <n v="12000"/>
    <x v="0"/>
    <x v="0"/>
    <x v="0"/>
    <n v="1445660045"/>
    <n v="1443068045"/>
    <b v="0"/>
    <n v="87"/>
    <b v="1"/>
    <s v="film &amp; video/television"/>
    <x v="31"/>
    <x v="49"/>
    <x v="0"/>
    <x v="0"/>
    <x v="49"/>
    <d v="2015-10-23T23:14:05"/>
  </r>
  <r>
    <x v="50"/>
    <s v="The Love Lounge"/>
    <s v="A brand new dating show which helps one lucky lady find her Mr Right with difficult decisions to make along the way."/>
    <x v="20"/>
    <n v="600"/>
    <x v="0"/>
    <x v="1"/>
    <x v="1"/>
    <n v="1422637200"/>
    <n v="1419271458"/>
    <b v="0"/>
    <n v="22"/>
    <b v="1"/>
    <s v="film &amp; video/television"/>
    <x v="31"/>
    <x v="50"/>
    <x v="0"/>
    <x v="0"/>
    <x v="50"/>
    <d v="2015-01-30T12:00:0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b v="0"/>
    <n v="119"/>
    <b v="1"/>
    <s v="film &amp; video/television"/>
    <x v="47"/>
    <x v="51"/>
    <x v="0"/>
    <x v="0"/>
    <x v="51"/>
    <d v="2015-08-10T17:17:17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b v="0"/>
    <n v="52"/>
    <b v="1"/>
    <s v="film &amp; video/television"/>
    <x v="48"/>
    <x v="52"/>
    <x v="0"/>
    <x v="0"/>
    <x v="52"/>
    <d v="2014-07-17T11:50:46"/>
  </r>
  <r>
    <x v="53"/>
    <s v="Rolling out Vegan Mashup's Season 2"/>
    <s v="Delicious TV's Vegan Mashup launching season two on public television"/>
    <x v="9"/>
    <n v="3289"/>
    <x v="0"/>
    <x v="0"/>
    <x v="0"/>
    <n v="1396648800"/>
    <n v="1395407445"/>
    <b v="0"/>
    <n v="117"/>
    <b v="1"/>
    <s v="film &amp; video/television"/>
    <x v="49"/>
    <x v="53"/>
    <x v="0"/>
    <x v="0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b v="0"/>
    <n v="52"/>
    <b v="1"/>
    <s v="film &amp; video/television"/>
    <x v="50"/>
    <x v="54"/>
    <x v="0"/>
    <x v="0"/>
    <x v="54"/>
    <d v="2015-12-25T12:07:01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b v="0"/>
    <n v="86"/>
    <b v="1"/>
    <s v="film &amp; video/television"/>
    <x v="51"/>
    <x v="55"/>
    <x v="0"/>
    <x v="0"/>
    <x v="55"/>
    <d v="2016-05-27T18:15:16"/>
  </r>
  <r>
    <x v="56"/>
    <s v="Voxwomen Cycling Show"/>
    <s v="We want to see more women's cycling on TV - and we need your help to make it happen!"/>
    <x v="6"/>
    <n v="8581"/>
    <x v="0"/>
    <x v="1"/>
    <x v="1"/>
    <n v="1433779200"/>
    <n v="1432559424"/>
    <b v="0"/>
    <n v="174"/>
    <b v="1"/>
    <s v="film &amp; video/television"/>
    <x v="52"/>
    <x v="56"/>
    <x v="0"/>
    <x v="0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n v="1429991962"/>
    <n v="1427399962"/>
    <b v="0"/>
    <n v="69"/>
    <b v="1"/>
    <s v="film &amp; video/television"/>
    <x v="53"/>
    <x v="57"/>
    <x v="0"/>
    <x v="0"/>
    <x v="57"/>
    <d v="2015-04-25T14:59:22"/>
  </r>
  <r>
    <x v="58"/>
    <s v="Gloaming"/>
    <s v="Alex thought he knew how the world worked. You live, you die and it's over. He was very, very wrong."/>
    <x v="3"/>
    <n v="10291"/>
    <x v="0"/>
    <x v="0"/>
    <x v="0"/>
    <n v="1416423172"/>
    <n v="1413827572"/>
    <b v="0"/>
    <n v="75"/>
    <b v="1"/>
    <s v="film &amp; video/television"/>
    <x v="54"/>
    <x v="58"/>
    <x v="0"/>
    <x v="0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b v="0"/>
    <n v="33"/>
    <b v="1"/>
    <s v="film &amp; video/television"/>
    <x v="55"/>
    <x v="59"/>
    <x v="0"/>
    <x v="0"/>
    <x v="59"/>
    <d v="2015-09-14T16:00:00"/>
  </r>
  <r>
    <x v="60"/>
    <s v="Ever Since - Short Film"/>
    <s v="Set in a beautiful but desolate world, we see how loneliness can lead to friendship in unconventional ways."/>
    <x v="37"/>
    <n v="4648.33"/>
    <x v="0"/>
    <x v="1"/>
    <x v="1"/>
    <n v="1395532800"/>
    <n v="1393882717"/>
    <b v="0"/>
    <n v="108"/>
    <b v="1"/>
    <s v="film &amp; video/shorts"/>
    <x v="56"/>
    <x v="60"/>
    <x v="0"/>
    <x v="1"/>
    <x v="60"/>
    <d v="2014-03-22T19:00:00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b v="0"/>
    <n v="23"/>
    <b v="1"/>
    <s v="film &amp; video/shorts"/>
    <x v="57"/>
    <x v="61"/>
    <x v="0"/>
    <x v="1"/>
    <x v="61"/>
    <d v="2013-06-06T14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b v="0"/>
    <n v="48"/>
    <b v="1"/>
    <s v="film &amp; video/shorts"/>
    <x v="58"/>
    <x v="62"/>
    <x v="0"/>
    <x v="1"/>
    <x v="62"/>
    <d v="2013-03-03T14:11:18"/>
  </r>
  <r>
    <x v="63"/>
    <s v="The Attic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b v="0"/>
    <n v="64"/>
    <b v="1"/>
    <s v="film &amp; video/shorts"/>
    <x v="59"/>
    <x v="63"/>
    <x v="0"/>
    <x v="1"/>
    <x v="63"/>
    <d v="2013-12-27T23:59:00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x v="0"/>
    <n v="1373243181"/>
    <n v="1370651181"/>
    <b v="0"/>
    <n v="24"/>
    <b v="1"/>
    <s v="film &amp; video/shorts"/>
    <x v="60"/>
    <x v="64"/>
    <x v="0"/>
    <x v="1"/>
    <x v="64"/>
    <d v="2013-07-07T19:26:21"/>
  </r>
  <r>
    <x v="65"/>
    <s v="Hello World - Post Production Funds"/>
    <s v="Help finish the short film Hello World. The story of an android in the broken home of a father &amp; son."/>
    <x v="39"/>
    <n v="7527"/>
    <x v="0"/>
    <x v="5"/>
    <x v="5"/>
    <n v="1407736740"/>
    <n v="1405453354"/>
    <b v="0"/>
    <n v="57"/>
    <b v="1"/>
    <s v="film &amp; video/shorts"/>
    <x v="61"/>
    <x v="65"/>
    <x v="0"/>
    <x v="1"/>
    <x v="65"/>
    <d v="2014-08-11T00:59:00"/>
  </r>
  <r>
    <x v="66"/>
    <s v="A Stagnant Fever: Short Film"/>
    <s v="A dark comedy set in the '60s about clinical depression and one night stands."/>
    <x v="13"/>
    <n v="2372"/>
    <x v="0"/>
    <x v="0"/>
    <x v="0"/>
    <n v="1468873420"/>
    <n v="1466281420"/>
    <b v="0"/>
    <n v="26"/>
    <b v="1"/>
    <s v="film &amp; video/shorts"/>
    <x v="62"/>
    <x v="66"/>
    <x v="0"/>
    <x v="1"/>
    <x v="66"/>
    <d v="2016-07-18T15:23:40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x v="0"/>
    <n v="1342360804"/>
    <n v="1339768804"/>
    <b v="0"/>
    <n v="20"/>
    <b v="1"/>
    <s v="film &amp; video/shorts"/>
    <x v="63"/>
    <x v="67"/>
    <x v="0"/>
    <x v="1"/>
    <x v="67"/>
    <d v="2012-07-15T09:00:04"/>
  </r>
  <r>
    <x v="68"/>
    <s v="King Eider: Short Film"/>
    <s v="Black Comedy by final year students at Leeds University. _x000d_'Bird watching, tea, seaside and murder. Just your average British holiday.'"/>
    <x v="20"/>
    <n v="763"/>
    <x v="0"/>
    <x v="1"/>
    <x v="1"/>
    <n v="1393162791"/>
    <n v="1390570791"/>
    <b v="0"/>
    <n v="36"/>
    <b v="1"/>
    <s v="film &amp; video/shorts"/>
    <x v="64"/>
    <x v="68"/>
    <x v="0"/>
    <x v="1"/>
    <x v="68"/>
    <d v="2014-02-23T08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b v="0"/>
    <n v="178"/>
    <b v="1"/>
    <s v="film &amp; video/shorts"/>
    <x v="65"/>
    <x v="69"/>
    <x v="0"/>
    <x v="1"/>
    <x v="69"/>
    <d v="2011-10-02T01:59:00"/>
  </r>
  <r>
    <x v="70"/>
    <s v="Scraps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b v="0"/>
    <n v="17"/>
    <b v="1"/>
    <s v="film &amp; video/shorts"/>
    <x v="66"/>
    <x v="70"/>
    <x v="0"/>
    <x v="1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b v="0"/>
    <n v="32"/>
    <b v="1"/>
    <s v="film &amp; video/shorts"/>
    <x v="67"/>
    <x v="71"/>
    <x v="0"/>
    <x v="1"/>
    <x v="71"/>
    <d v="2012-05-28T01:30:57"/>
  </r>
  <r>
    <x v="72"/>
    <s v="Trickle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b v="0"/>
    <n v="41"/>
    <b v="1"/>
    <s v="film &amp; video/shorts"/>
    <x v="68"/>
    <x v="72"/>
    <x v="0"/>
    <x v="1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b v="0"/>
    <n v="18"/>
    <b v="1"/>
    <s v="film &amp; video/shorts"/>
    <x v="31"/>
    <x v="73"/>
    <x v="0"/>
    <x v="1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b v="0"/>
    <n v="29"/>
    <b v="1"/>
    <s v="film &amp; video/shorts"/>
    <x v="69"/>
    <x v="74"/>
    <x v="0"/>
    <x v="1"/>
    <x v="74"/>
    <d v="2016-01-21T06:41:35"/>
  </r>
  <r>
    <x v="75"/>
    <s v="&quot;DAD&quot; - A USC Short Film"/>
    <s v="A teenager named Charlie discovers something new about himself while coping with the loss of his father."/>
    <x v="8"/>
    <n v="4040"/>
    <x v="0"/>
    <x v="0"/>
    <x v="0"/>
    <n v="1366693272"/>
    <n v="1364101272"/>
    <b v="0"/>
    <n v="47"/>
    <b v="1"/>
    <s v="film &amp; video/shorts"/>
    <x v="70"/>
    <x v="75"/>
    <x v="0"/>
    <x v="1"/>
    <x v="75"/>
    <d v="2013-04-23T00:01:12"/>
  </r>
  <r>
    <x v="76"/>
    <s v="Star Wars: Insidious"/>
    <s v="Karn A'Mor has awoken bloodied on a distant battlefield with no memory of his past! JOIN THE RESISTANCE and find out more..."/>
    <x v="43"/>
    <n v="460"/>
    <x v="0"/>
    <x v="0"/>
    <x v="0"/>
    <n v="1325007358"/>
    <n v="1319819758"/>
    <b v="0"/>
    <n v="15"/>
    <b v="1"/>
    <s v="film &amp; video/shorts"/>
    <x v="71"/>
    <x v="76"/>
    <x v="0"/>
    <x v="1"/>
    <x v="76"/>
    <d v="2011-12-27T12:35:58"/>
  </r>
  <r>
    <x v="77"/>
    <s v="Jonah and the Crab"/>
    <s v="A short film about a boy searching for companionship in a hermit crab he finds on the beach."/>
    <x v="44"/>
    <n v="1570"/>
    <x v="0"/>
    <x v="0"/>
    <x v="0"/>
    <n v="1337569140"/>
    <n v="1332991717"/>
    <b v="0"/>
    <n v="26"/>
    <b v="1"/>
    <s v="film &amp; video/shorts"/>
    <x v="72"/>
    <x v="77"/>
    <x v="0"/>
    <x v="1"/>
    <x v="77"/>
    <d v="2012-05-20T21:59:00"/>
  </r>
  <r>
    <x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x v="6"/>
    <x v="3"/>
    <n v="1472751121"/>
    <n v="1471887121"/>
    <b v="0"/>
    <n v="35"/>
    <b v="1"/>
    <s v="film &amp; video/shorts"/>
    <x v="73"/>
    <x v="78"/>
    <x v="0"/>
    <x v="1"/>
    <x v="78"/>
    <d v="2016-09-01T12:32:0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x v="1"/>
    <n v="1398451093"/>
    <n v="1395859093"/>
    <b v="0"/>
    <n v="41"/>
    <b v="1"/>
    <s v="film &amp; video/shorts"/>
    <x v="74"/>
    <x v="79"/>
    <x v="0"/>
    <x v="1"/>
    <x v="79"/>
    <d v="2014-04-25T13:38:13"/>
  </r>
  <r>
    <x v="80"/>
    <s v="Swingers Anonymous"/>
    <s v="What would you do if you ended up at a swingers party with two dead bodies and $20,000 in drug money?"/>
    <x v="14"/>
    <n v="12870"/>
    <x v="0"/>
    <x v="0"/>
    <x v="0"/>
    <n v="1386640856"/>
    <n v="1383616856"/>
    <b v="0"/>
    <n v="47"/>
    <b v="1"/>
    <s v="film &amp; video/shorts"/>
    <x v="75"/>
    <x v="80"/>
    <x v="0"/>
    <x v="1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n v="1342234920"/>
    <n v="1341892127"/>
    <b v="0"/>
    <n v="28"/>
    <b v="1"/>
    <s v="film &amp; video/shorts"/>
    <x v="76"/>
    <x v="81"/>
    <x v="0"/>
    <x v="1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b v="0"/>
    <n v="100"/>
    <b v="1"/>
    <s v="film &amp; video/shorts"/>
    <x v="77"/>
    <x v="82"/>
    <x v="0"/>
    <x v="1"/>
    <x v="82"/>
    <d v="2011-10-09T14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n v="1424604600"/>
    <n v="1423320389"/>
    <b v="0"/>
    <n v="13"/>
    <b v="1"/>
    <s v="film &amp; video/shorts"/>
    <x v="78"/>
    <x v="83"/>
    <x v="0"/>
    <x v="1"/>
    <x v="83"/>
    <d v="2015-02-22T06:30:00"/>
  </r>
  <r>
    <x v="84"/>
    <s v="Redemption - Short Film"/>
    <s v="&quot;A sociopath crosses paths with the person he must confront about his wife's murder, it might be himself&quot;"/>
    <x v="2"/>
    <n v="500"/>
    <x v="0"/>
    <x v="0"/>
    <x v="0"/>
    <n v="1305483086"/>
    <n v="1302891086"/>
    <b v="0"/>
    <n v="7"/>
    <b v="1"/>
    <s v="film &amp; video/shorts"/>
    <x v="31"/>
    <x v="84"/>
    <x v="0"/>
    <x v="1"/>
    <x v="84"/>
    <d v="2011-05-15T13:11:26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x v="0"/>
    <n v="1316746837"/>
    <n v="1314154837"/>
    <b v="0"/>
    <n v="21"/>
    <b v="1"/>
    <s v="film &amp; video/shorts"/>
    <x v="79"/>
    <x v="85"/>
    <x v="0"/>
    <x v="1"/>
    <x v="85"/>
    <d v="2011-09-22T22:00:37"/>
  </r>
  <r>
    <x v="86"/>
    <s v="SECOND CHANCE - DEUXIÃˆME CHANCE"/>
    <s v="Two women, two destinies connected by a letter. _x000d_Between Paris and Skopje a poetic outstanding story of true courage, love and hope."/>
    <x v="12"/>
    <n v="6388"/>
    <x v="0"/>
    <x v="6"/>
    <x v="3"/>
    <n v="1451226045"/>
    <n v="1444828845"/>
    <b v="0"/>
    <n v="17"/>
    <b v="1"/>
    <s v="film &amp; video/shorts"/>
    <x v="80"/>
    <x v="86"/>
    <x v="0"/>
    <x v="1"/>
    <x v="86"/>
    <d v="2015-12-27T09:20:45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x v="0"/>
    <n v="1275529260"/>
    <n v="1274705803"/>
    <b v="0"/>
    <n v="25"/>
    <b v="1"/>
    <s v="film &amp; video/shorts"/>
    <x v="81"/>
    <x v="87"/>
    <x v="0"/>
    <x v="1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b v="0"/>
    <n v="60"/>
    <b v="1"/>
    <s v="film &amp; video/shorts"/>
    <x v="82"/>
    <x v="88"/>
    <x v="0"/>
    <x v="1"/>
    <x v="88"/>
    <d v="2014-06-22T10:48:51"/>
  </r>
  <r>
    <x v="89"/>
    <s v="The Southwest Chronicles"/>
    <s v="A chronicle of four very different stories concerning racism to the power of love, all set in the beauty of the Southwest."/>
    <x v="12"/>
    <n v="6904"/>
    <x v="0"/>
    <x v="0"/>
    <x v="0"/>
    <n v="1370196192"/>
    <n v="1368036192"/>
    <b v="0"/>
    <n v="56"/>
    <b v="1"/>
    <s v="film &amp; video/shorts"/>
    <x v="83"/>
    <x v="89"/>
    <x v="0"/>
    <x v="1"/>
    <x v="89"/>
    <d v="2013-06-02T13:03:12"/>
  </r>
  <r>
    <x v="90"/>
    <s v="Help Get the Short Film Interior Design into Film Festivals!"/>
    <s v="We're looking for funding to help submit a short film to film festivals."/>
    <x v="2"/>
    <n v="502"/>
    <x v="0"/>
    <x v="0"/>
    <x v="0"/>
    <n v="1310454499"/>
    <n v="1307862499"/>
    <b v="0"/>
    <n v="16"/>
    <b v="1"/>
    <s v="film &amp; video/shorts"/>
    <x v="84"/>
    <x v="90"/>
    <x v="0"/>
    <x v="1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b v="0"/>
    <n v="46"/>
    <b v="1"/>
    <s v="film &amp; video/shorts"/>
    <x v="43"/>
    <x v="91"/>
    <x v="0"/>
    <x v="1"/>
    <x v="91"/>
    <d v="2011-05-17T04:39:24"/>
  </r>
  <r>
    <x v="92"/>
    <s v="Euphoria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b v="0"/>
    <n v="43"/>
    <b v="1"/>
    <s v="film &amp; video/shorts"/>
    <x v="85"/>
    <x v="92"/>
    <x v="0"/>
    <x v="1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b v="0"/>
    <n v="15"/>
    <b v="1"/>
    <s v="film &amp; video/shorts"/>
    <x v="86"/>
    <x v="93"/>
    <x v="0"/>
    <x v="1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n v="1396890822"/>
    <n v="1395162822"/>
    <b v="0"/>
    <n v="12"/>
    <b v="1"/>
    <s v="film &amp; video/shorts"/>
    <x v="87"/>
    <x v="94"/>
    <x v="0"/>
    <x v="1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b v="0"/>
    <n v="21"/>
    <b v="1"/>
    <s v="film &amp; video/shorts"/>
    <x v="88"/>
    <x v="95"/>
    <x v="0"/>
    <x v="1"/>
    <x v="95"/>
    <d v="2012-02-25T19:07:2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b v="0"/>
    <n v="34"/>
    <b v="1"/>
    <s v="film &amp; video/shorts"/>
    <x v="89"/>
    <x v="96"/>
    <x v="0"/>
    <x v="1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b v="0"/>
    <n v="8"/>
    <b v="1"/>
    <s v="film &amp; video/shorts"/>
    <x v="90"/>
    <x v="97"/>
    <x v="0"/>
    <x v="1"/>
    <x v="97"/>
    <d v="2011-07-11T22:14:42"/>
  </r>
  <r>
    <x v="98"/>
    <s v="CUT OUT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b v="0"/>
    <n v="60"/>
    <b v="1"/>
    <s v="film &amp; video/shorts"/>
    <x v="90"/>
    <x v="98"/>
    <x v="0"/>
    <x v="1"/>
    <x v="98"/>
    <d v="2012-12-07T18:30:00"/>
  </r>
  <r>
    <x v="99"/>
    <s v="BEAT: An Original Short Film"/>
    <s v="A feminist tale of two girls finally giving a &quot;Nice Guy&quot; what he truly deserves. Also, dancing!"/>
    <x v="15"/>
    <n v="1590.29"/>
    <x v="0"/>
    <x v="0"/>
    <x v="0"/>
    <n v="1390426799"/>
    <n v="1387834799"/>
    <b v="0"/>
    <n v="39"/>
    <b v="1"/>
    <s v="film &amp; video/shorts"/>
    <x v="91"/>
    <x v="99"/>
    <x v="0"/>
    <x v="1"/>
    <x v="99"/>
    <d v="2014-01-22T16:39:59"/>
  </r>
  <r>
    <x v="100"/>
    <s v="Two Sisters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b v="0"/>
    <n v="26"/>
    <b v="1"/>
    <s v="film &amp; video/shorts"/>
    <x v="31"/>
    <x v="100"/>
    <x v="0"/>
    <x v="1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b v="0"/>
    <n v="35"/>
    <b v="1"/>
    <s v="film &amp; video/shorts"/>
    <x v="31"/>
    <x v="101"/>
    <x v="0"/>
    <x v="1"/>
    <x v="101"/>
    <d v="2013-01-24T13:38:30"/>
  </r>
  <r>
    <x v="102"/>
    <s v="Dear God No!"/>
    <s v="A gang of outlaw bikers pull a home invasion on a disgraced Anthropologist hiding a secret locked in his cabin basement."/>
    <x v="12"/>
    <n v="7665"/>
    <x v="0"/>
    <x v="0"/>
    <x v="0"/>
    <n v="1293073733"/>
    <n v="1290481733"/>
    <b v="0"/>
    <n v="65"/>
    <b v="1"/>
    <s v="film &amp; video/shorts"/>
    <x v="92"/>
    <x v="102"/>
    <x v="0"/>
    <x v="1"/>
    <x v="102"/>
    <d v="2010-12-22T22:08:53"/>
  </r>
  <r>
    <x v="103"/>
    <s v="I'M TWENTY SOMETHING"/>
    <s v="Three friends in their twenties are trying to do the impossible - have fun on a casual Friday night."/>
    <x v="46"/>
    <n v="1367"/>
    <x v="0"/>
    <x v="1"/>
    <x v="1"/>
    <n v="1394220030"/>
    <n v="1392232830"/>
    <b v="0"/>
    <n v="49"/>
    <b v="1"/>
    <s v="film &amp; video/shorts"/>
    <x v="93"/>
    <x v="103"/>
    <x v="0"/>
    <x v="1"/>
    <x v="103"/>
    <d v="2014-03-07T14:20:30"/>
  </r>
  <r>
    <x v="104"/>
    <s v="Good 'Ol Trumpet"/>
    <s v="UCF short film about an old man, his love for music, and his misplaced trumpet.  "/>
    <x v="2"/>
    <n v="600"/>
    <x v="0"/>
    <x v="0"/>
    <x v="0"/>
    <n v="1301792400"/>
    <n v="1299775266"/>
    <b v="0"/>
    <n v="10"/>
    <b v="1"/>
    <s v="film &amp; video/shorts"/>
    <x v="43"/>
    <x v="88"/>
    <x v="0"/>
    <x v="1"/>
    <x v="104"/>
    <d v="2011-04-02T20:00:00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x v="0"/>
    <n v="1463184000"/>
    <n v="1461605020"/>
    <b v="0"/>
    <n v="60"/>
    <b v="1"/>
    <s v="film &amp; video/shorts"/>
    <x v="94"/>
    <x v="104"/>
    <x v="0"/>
    <x v="1"/>
    <x v="105"/>
    <d v="2016-05-13T19:00:00"/>
  </r>
  <r>
    <x v="106"/>
    <s v="LOST WEEKEND"/>
    <s v="A Boy. A Girl. A Car. A Serial Killer."/>
    <x v="10"/>
    <n v="5025"/>
    <x v="0"/>
    <x v="0"/>
    <x v="0"/>
    <n v="1333391901"/>
    <n v="1332182301"/>
    <b v="0"/>
    <n v="27"/>
    <b v="1"/>
    <s v="film &amp; video/shorts"/>
    <x v="10"/>
    <x v="105"/>
    <x v="0"/>
    <x v="1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n v="1303688087"/>
    <n v="1301787287"/>
    <b v="0"/>
    <n v="69"/>
    <b v="1"/>
    <s v="film &amp; video/shorts"/>
    <x v="95"/>
    <x v="106"/>
    <x v="0"/>
    <x v="1"/>
    <x v="107"/>
    <d v="2011-04-24T18:34:47"/>
  </r>
  <r>
    <x v="108"/>
    <s v="GLASS: A Love Story"/>
    <s v="When a man can't find love, his Google GLASS does the searching for him. A short film shot with Google Glass."/>
    <x v="15"/>
    <n v="3700"/>
    <x v="0"/>
    <x v="0"/>
    <x v="0"/>
    <n v="1370011370"/>
    <n v="1364827370"/>
    <b v="0"/>
    <n v="47"/>
    <b v="1"/>
    <s v="film &amp; video/shorts"/>
    <x v="96"/>
    <x v="107"/>
    <x v="0"/>
    <x v="1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n v="1298680630"/>
    <n v="1296088630"/>
    <b v="0"/>
    <n v="47"/>
    <b v="1"/>
    <s v="film &amp; video/shorts"/>
    <x v="97"/>
    <x v="108"/>
    <x v="0"/>
    <x v="1"/>
    <x v="109"/>
    <d v="2011-02-25T19:37:10"/>
  </r>
  <r>
    <x v="110"/>
    <s v="Earlids"/>
    <s v="Lee, an awkward teenager with sound-blocking earlids, must confront his self-isolation after a girl moves in next door."/>
    <x v="46"/>
    <n v="1700"/>
    <x v="0"/>
    <x v="0"/>
    <x v="0"/>
    <n v="1384408740"/>
    <n v="1381445253"/>
    <b v="0"/>
    <n v="26"/>
    <b v="1"/>
    <s v="film &amp; video/shorts"/>
    <x v="98"/>
    <x v="109"/>
    <x v="0"/>
    <x v="1"/>
    <x v="110"/>
    <d v="2013-11-14T00:59:00"/>
  </r>
  <r>
    <x v="111"/>
    <s v="Judi Dench is Cool in Person"/>
    <s v="Two actors, one bookie and a very bad day.  Judi Dench is Cool in Person is fast, funny and only a little bit nasty."/>
    <x v="8"/>
    <n v="5410"/>
    <x v="0"/>
    <x v="2"/>
    <x v="2"/>
    <n v="1433059187"/>
    <n v="1430467187"/>
    <b v="0"/>
    <n v="53"/>
    <b v="1"/>
    <s v="film &amp; video/shorts"/>
    <x v="99"/>
    <x v="110"/>
    <x v="0"/>
    <x v="1"/>
    <x v="111"/>
    <d v="2015-05-31T02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b v="0"/>
    <n v="81"/>
    <b v="1"/>
    <s v="film &amp; video/shorts"/>
    <x v="87"/>
    <x v="111"/>
    <x v="0"/>
    <x v="1"/>
    <x v="112"/>
    <d v="2014-04-12T21:00:00"/>
  </r>
  <r>
    <x v="113"/>
    <s v="&quot;The First Day&quot; by Julia Othmer- Music Video"/>
    <s v="A living memorial for all those dealing with trauma, grief and loss."/>
    <x v="10"/>
    <n v="7050"/>
    <x v="0"/>
    <x v="0"/>
    <x v="0"/>
    <n v="1312642800"/>
    <n v="1311963128"/>
    <b v="0"/>
    <n v="78"/>
    <b v="1"/>
    <s v="film &amp; video/shorts"/>
    <x v="100"/>
    <x v="112"/>
    <x v="0"/>
    <x v="1"/>
    <x v="113"/>
    <d v="2011-08-06T10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n v="1326436488"/>
    <n v="1321252488"/>
    <b v="0"/>
    <n v="35"/>
    <b v="1"/>
    <s v="film &amp; video/shorts"/>
    <x v="101"/>
    <x v="113"/>
    <x v="0"/>
    <x v="1"/>
    <x v="114"/>
    <d v="2012-01-13T01:34:48"/>
  </r>
  <r>
    <x v="115"/>
    <s v="The World's Greatest Lover"/>
    <s v="Never judge a book (or a lover) by their cover."/>
    <x v="52"/>
    <n v="632"/>
    <x v="0"/>
    <x v="0"/>
    <x v="0"/>
    <n v="1328377444"/>
    <n v="1326217444"/>
    <b v="0"/>
    <n v="22"/>
    <b v="1"/>
    <s v="film &amp; video/shorts"/>
    <x v="102"/>
    <x v="114"/>
    <x v="0"/>
    <x v="1"/>
    <x v="115"/>
    <d v="2012-02-04T12:44:04"/>
  </r>
  <r>
    <x v="116"/>
    <s v="Villanelle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b v="0"/>
    <n v="57"/>
    <b v="1"/>
    <s v="film &amp; video/shorts"/>
    <x v="103"/>
    <x v="115"/>
    <x v="0"/>
    <x v="1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b v="0"/>
    <n v="27"/>
    <b v="1"/>
    <s v="film &amp; video/shorts"/>
    <x v="104"/>
    <x v="116"/>
    <x v="0"/>
    <x v="1"/>
    <x v="117"/>
    <d v="2010-06-09T14:00:00"/>
  </r>
  <r>
    <x v="118"/>
    <s v="DENOUNCED - A Short Film"/>
    <s v="When a ruthless hit-man is 'denounced' from the mafia, his old enemies declare war."/>
    <x v="10"/>
    <n v="5651.58"/>
    <x v="0"/>
    <x v="0"/>
    <x v="0"/>
    <n v="1311902236"/>
    <n v="1309310236"/>
    <b v="0"/>
    <n v="39"/>
    <b v="1"/>
    <s v="film &amp; video/shorts"/>
    <x v="105"/>
    <x v="117"/>
    <x v="0"/>
    <x v="1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b v="0"/>
    <n v="37"/>
    <b v="1"/>
    <s v="film &amp; video/shorts"/>
    <x v="106"/>
    <x v="118"/>
    <x v="0"/>
    <x v="1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b v="0"/>
    <n v="1"/>
    <b v="0"/>
    <s v="film &amp; video/science fiction"/>
    <x v="107"/>
    <x v="119"/>
    <x v="0"/>
    <x v="2"/>
    <x v="120"/>
    <d v="2016-10-02T20:11:47"/>
  </r>
  <r>
    <x v="121"/>
    <s v="MICRO-MISSION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b v="0"/>
    <n v="1"/>
    <b v="0"/>
    <s v="film &amp; video/science fiction"/>
    <x v="108"/>
    <x v="120"/>
    <x v="0"/>
    <x v="2"/>
    <x v="121"/>
    <d v="2015-04-18T05:16:00"/>
  </r>
  <r>
    <x v="122"/>
    <s v="The Time Jumper (Canceled)"/>
    <s v="My ambition for this knows no bounds.  Seeing Sephoria in a live-action is a dream of mine."/>
    <x v="55"/>
    <n v="0"/>
    <x v="1"/>
    <x v="0"/>
    <x v="0"/>
    <n v="1476094907"/>
    <n v="1470910907"/>
    <b v="0"/>
    <n v="0"/>
    <b v="0"/>
    <s v="film &amp; video/science fiction"/>
    <x v="109"/>
    <x v="121"/>
    <x v="0"/>
    <x v="2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b v="0"/>
    <n v="6"/>
    <b v="0"/>
    <s v="film &amp; video/science fiction"/>
    <x v="110"/>
    <x v="122"/>
    <x v="0"/>
    <x v="2"/>
    <x v="123"/>
    <d v="2014-10-28T17:00:00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x v="0"/>
    <n v="1431728242"/>
    <n v="1429568242"/>
    <b v="0"/>
    <n v="0"/>
    <b v="0"/>
    <s v="film &amp; video/science fiction"/>
    <x v="109"/>
    <x v="121"/>
    <x v="0"/>
    <x v="2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b v="0"/>
    <n v="6"/>
    <b v="0"/>
    <s v="film &amp; video/science fiction"/>
    <x v="111"/>
    <x v="123"/>
    <x v="0"/>
    <x v="2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b v="0"/>
    <n v="13"/>
    <b v="0"/>
    <s v="film &amp; video/science fiction"/>
    <x v="112"/>
    <x v="124"/>
    <x v="0"/>
    <x v="2"/>
    <x v="126"/>
    <d v="2015-06-10T21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b v="0"/>
    <n v="4"/>
    <b v="0"/>
    <s v="film &amp; video/science fiction"/>
    <x v="113"/>
    <x v="125"/>
    <x v="0"/>
    <x v="2"/>
    <x v="127"/>
    <d v="2015-04-03T08:59:01"/>
  </r>
  <r>
    <x v="128"/>
    <s v="Ralphi3 (Canceled)"/>
    <s v="A Science Fiction film filled with entertainment and Excitement"/>
    <x v="57"/>
    <n v="1867"/>
    <x v="1"/>
    <x v="0"/>
    <x v="0"/>
    <n v="1476941293"/>
    <n v="1473917293"/>
    <b v="0"/>
    <n v="6"/>
    <b v="0"/>
    <s v="film &amp; video/science fiction"/>
    <x v="114"/>
    <x v="126"/>
    <x v="0"/>
    <x v="2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b v="0"/>
    <n v="0"/>
    <b v="0"/>
    <s v="film &amp; video/science fiction"/>
    <x v="109"/>
    <x v="121"/>
    <x v="0"/>
    <x v="2"/>
    <x v="129"/>
    <d v="2014-10-30T17:29:43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n v="1402949760"/>
    <n v="1400536692"/>
    <b v="0"/>
    <n v="0"/>
    <b v="0"/>
    <s v="film &amp; video/science fiction"/>
    <x v="109"/>
    <x v="121"/>
    <x v="0"/>
    <x v="2"/>
    <x v="130"/>
    <d v="2014-06-16T15:16:00"/>
  </r>
  <r>
    <x v="131"/>
    <s v="I (Canceled)"/>
    <s v="I"/>
    <x v="38"/>
    <n v="0"/>
    <x v="1"/>
    <x v="0"/>
    <x v="0"/>
    <n v="1467763200"/>
    <n v="1466453161"/>
    <b v="0"/>
    <n v="0"/>
    <b v="0"/>
    <s v="film &amp; video/science fiction"/>
    <x v="109"/>
    <x v="121"/>
    <x v="0"/>
    <x v="2"/>
    <x v="131"/>
    <d v="2016-07-05T19:00:00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b v="0"/>
    <n v="81"/>
    <b v="0"/>
    <s v="film &amp; video/science fiction"/>
    <x v="115"/>
    <x v="127"/>
    <x v="0"/>
    <x v="2"/>
    <x v="132"/>
    <d v="2014-11-07T15:30:07"/>
  </r>
  <r>
    <x v="133"/>
    <s v="Demon Women from outer space (Canceled)"/>
    <s v="Invasion from outer space sights, to weird to imagine destruction too monstrous to escape"/>
    <x v="59"/>
    <n v="0"/>
    <x v="1"/>
    <x v="0"/>
    <x v="0"/>
    <n v="1464715860"/>
    <n v="1462130584"/>
    <b v="0"/>
    <n v="0"/>
    <b v="0"/>
    <s v="film &amp; video/science fiction"/>
    <x v="109"/>
    <x v="121"/>
    <x v="0"/>
    <x v="2"/>
    <x v="133"/>
    <d v="2016-05-31T12:31:00"/>
  </r>
  <r>
    <x v="134"/>
    <s v="MARLEY'S GHOST (AMBASSADORS OF STEAM) (Canceled)"/>
    <s v="steampunk  remake of &quot;a Christmas carol&quot;"/>
    <x v="10"/>
    <n v="0"/>
    <x v="1"/>
    <x v="0"/>
    <x v="0"/>
    <n v="1441386000"/>
    <n v="1438811418"/>
    <b v="0"/>
    <n v="0"/>
    <b v="0"/>
    <s v="film &amp; video/science fiction"/>
    <x v="109"/>
    <x v="121"/>
    <x v="0"/>
    <x v="2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n v="1404241200"/>
    <n v="1401354597"/>
    <b v="0"/>
    <n v="5"/>
    <b v="0"/>
    <s v="film &amp; video/science fiction"/>
    <x v="116"/>
    <x v="128"/>
    <x v="0"/>
    <x v="2"/>
    <x v="135"/>
    <d v="2014-07-01T14:00:00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b v="0"/>
    <n v="0"/>
    <b v="0"/>
    <s v="film &amp; video/science fiction"/>
    <x v="109"/>
    <x v="121"/>
    <x v="0"/>
    <x v="2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n v="1444657593"/>
    <n v="1440337593"/>
    <b v="0"/>
    <n v="0"/>
    <b v="0"/>
    <s v="film &amp; video/science fiction"/>
    <x v="109"/>
    <x v="121"/>
    <x v="0"/>
    <x v="2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b v="0"/>
    <n v="58"/>
    <b v="0"/>
    <s v="film &amp; video/science fiction"/>
    <x v="117"/>
    <x v="129"/>
    <x v="0"/>
    <x v="2"/>
    <x v="138"/>
    <d v="2015-07-31T23:59:00"/>
  </r>
  <r>
    <x v="139"/>
    <s v="Roman Dead (Canceled)"/>
    <s v="When  Rome is infected with a zombie plague, Lucius Agrippa and a small group fights for survival"/>
    <x v="2"/>
    <n v="500"/>
    <x v="1"/>
    <x v="0"/>
    <x v="0"/>
    <n v="1436738772"/>
    <n v="1435874772"/>
    <b v="0"/>
    <n v="1"/>
    <b v="0"/>
    <s v="film &amp; video/science fiction"/>
    <x v="31"/>
    <x v="130"/>
    <x v="0"/>
    <x v="2"/>
    <x v="139"/>
    <d v="2015-07-12T17:06:1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x v="0"/>
    <n v="1426823132"/>
    <n v="1424234732"/>
    <b v="0"/>
    <n v="0"/>
    <b v="0"/>
    <s v="film &amp; video/science fiction"/>
    <x v="109"/>
    <x v="121"/>
    <x v="0"/>
    <x v="2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n v="1433043623"/>
    <n v="1429155623"/>
    <b v="0"/>
    <n v="28"/>
    <b v="0"/>
    <s v="film &amp; video/science fiction"/>
    <x v="118"/>
    <x v="131"/>
    <x v="0"/>
    <x v="2"/>
    <x v="141"/>
    <d v="2015-05-30T22:40:23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x v="0"/>
    <n v="1416176778"/>
    <n v="1414358778"/>
    <b v="0"/>
    <n v="1"/>
    <b v="0"/>
    <s v="film &amp; video/science fiction"/>
    <x v="119"/>
    <x v="119"/>
    <x v="0"/>
    <x v="2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n v="1472882100"/>
    <n v="1467941542"/>
    <b v="0"/>
    <n v="0"/>
    <b v="0"/>
    <s v="film &amp; video/science fiction"/>
    <x v="109"/>
    <x v="121"/>
    <x v="0"/>
    <x v="2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n v="1428945472"/>
    <n v="1423765072"/>
    <b v="0"/>
    <n v="37"/>
    <b v="0"/>
    <s v="film &amp; video/science fiction"/>
    <x v="120"/>
    <x v="132"/>
    <x v="0"/>
    <x v="2"/>
    <x v="144"/>
    <d v="2015-04-13T12:17:5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b v="0"/>
    <n v="9"/>
    <b v="0"/>
    <s v="film &amp; video/science fiction"/>
    <x v="121"/>
    <x v="133"/>
    <x v="0"/>
    <x v="2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b v="0"/>
    <n v="3"/>
    <b v="0"/>
    <s v="film &amp; video/science fiction"/>
    <x v="122"/>
    <x v="134"/>
    <x v="0"/>
    <x v="2"/>
    <x v="146"/>
    <d v="2017-01-17T19:23:18"/>
  </r>
  <r>
    <x v="147"/>
    <s v="Consumed (Static Air) (Canceled)"/>
    <s v="Film makers catch live footage beyond their wildest dreams."/>
    <x v="39"/>
    <n v="0"/>
    <x v="1"/>
    <x v="1"/>
    <x v="1"/>
    <n v="1420741080"/>
    <n v="1417026340"/>
    <b v="0"/>
    <n v="0"/>
    <b v="0"/>
    <s v="film &amp; video/science fiction"/>
    <x v="109"/>
    <x v="121"/>
    <x v="0"/>
    <x v="2"/>
    <x v="147"/>
    <d v="2015-01-08T13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b v="0"/>
    <n v="2"/>
    <b v="0"/>
    <s v="film &amp; video/science fiction"/>
    <x v="123"/>
    <x v="135"/>
    <x v="0"/>
    <x v="2"/>
    <x v="148"/>
    <d v="2016-02-27T01:45:36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x v="0"/>
    <n v="1419494400"/>
    <n v="1416888470"/>
    <b v="0"/>
    <n v="6"/>
    <b v="0"/>
    <s v="film &amp; video/science fiction"/>
    <x v="124"/>
    <x v="136"/>
    <x v="0"/>
    <x v="2"/>
    <x v="149"/>
    <d v="2014-12-25T03:00:00"/>
  </r>
  <r>
    <x v="150"/>
    <s v="Star Trek First Frontier (Canceled)"/>
    <s v="The untold story of Captain Robert April and the first launching of the starship U.S.S. Enterprise,  NCC-1701"/>
    <x v="64"/>
    <n v="30112"/>
    <x v="1"/>
    <x v="0"/>
    <x v="0"/>
    <n v="1432612382"/>
    <n v="1427428382"/>
    <b v="0"/>
    <n v="67"/>
    <b v="0"/>
    <s v="film &amp; video/science fiction"/>
    <x v="125"/>
    <x v="137"/>
    <x v="0"/>
    <x v="2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b v="0"/>
    <n v="5"/>
    <b v="0"/>
    <s v="film &amp; video/science fiction"/>
    <x v="126"/>
    <x v="138"/>
    <x v="0"/>
    <x v="2"/>
    <x v="151"/>
    <d v="2015-06-18T08:13:11"/>
  </r>
  <r>
    <x v="152"/>
    <s v="The Great Dark (Canceled)"/>
    <s v="The Great Dark is a journey through the unimaginable...and un foreseeable..."/>
    <x v="66"/>
    <n v="30"/>
    <x v="1"/>
    <x v="0"/>
    <x v="0"/>
    <n v="1411437100"/>
    <n v="1408845100"/>
    <b v="0"/>
    <n v="2"/>
    <b v="0"/>
    <s v="film &amp; video/science fiction"/>
    <x v="127"/>
    <x v="2"/>
    <x v="0"/>
    <x v="2"/>
    <x v="152"/>
    <d v="2014-09-22T20:51:40"/>
  </r>
  <r>
    <x v="153"/>
    <s v="Awakening (Canceled)"/>
    <s v="What would you do if you face something beyond your understanding? If someone you loved disappeared without a trace?"/>
    <x v="63"/>
    <n v="359"/>
    <x v="1"/>
    <x v="0"/>
    <x v="0"/>
    <n v="1417532644"/>
    <n v="1413900244"/>
    <b v="0"/>
    <n v="10"/>
    <b v="0"/>
    <s v="film &amp; video/science fiction"/>
    <x v="128"/>
    <x v="139"/>
    <x v="0"/>
    <x v="2"/>
    <x v="153"/>
    <d v="2014-12-02T10:04:04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x v="0"/>
    <n v="1433336895"/>
    <n v="1429621695"/>
    <b v="0"/>
    <n v="3"/>
    <b v="0"/>
    <s v="film &amp; video/science fiction"/>
    <x v="129"/>
    <x v="140"/>
    <x v="0"/>
    <x v="2"/>
    <x v="154"/>
    <d v="2015-06-03T08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b v="0"/>
    <n v="4"/>
    <b v="0"/>
    <s v="film &amp; video/science fiction"/>
    <x v="130"/>
    <x v="141"/>
    <x v="0"/>
    <x v="2"/>
    <x v="155"/>
    <d v="2015-07-23T08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b v="0"/>
    <n v="15"/>
    <b v="0"/>
    <s v="film &amp; video/science fiction"/>
    <x v="131"/>
    <x v="142"/>
    <x v="0"/>
    <x v="2"/>
    <x v="156"/>
    <d v="2014-08-02T21:59:56"/>
  </r>
  <r>
    <x v="157"/>
    <s v="Forever Man (short film) (Canceled)"/>
    <s v="Man's cryogenic chamber and his soulmate's time travel from the distant future allows them to meet in the middle."/>
    <x v="68"/>
    <n v="8"/>
    <x v="1"/>
    <x v="0"/>
    <x v="0"/>
    <n v="1456523572"/>
    <n v="1453931572"/>
    <b v="0"/>
    <n v="2"/>
    <b v="0"/>
    <s v="film &amp; video/science fiction"/>
    <x v="132"/>
    <x v="143"/>
    <x v="0"/>
    <x v="2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b v="0"/>
    <n v="0"/>
    <b v="0"/>
    <s v="film &amp; video/science fiction"/>
    <x v="109"/>
    <x v="121"/>
    <x v="0"/>
    <x v="2"/>
    <x v="158"/>
    <d v="2014-10-21T20:50:28"/>
  </r>
  <r>
    <x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x v="0"/>
    <x v="0"/>
    <n v="1467541545"/>
    <n v="1464085545"/>
    <b v="0"/>
    <n v="1"/>
    <b v="0"/>
    <s v="film &amp; video/science fiction"/>
    <x v="133"/>
    <x v="119"/>
    <x v="0"/>
    <x v="2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b v="0"/>
    <n v="0"/>
    <b v="0"/>
    <s v="film &amp; video/drama"/>
    <x v="109"/>
    <x v="121"/>
    <x v="0"/>
    <x v="3"/>
    <x v="160"/>
    <d v="2015-08-15T16:54:51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x v="0"/>
    <n v="1404318595"/>
    <n v="1401726595"/>
    <b v="0"/>
    <n v="1"/>
    <b v="0"/>
    <s v="film &amp; video/drama"/>
    <x v="134"/>
    <x v="144"/>
    <x v="0"/>
    <x v="3"/>
    <x v="161"/>
    <d v="2014-07-02T11:29:55"/>
  </r>
  <r>
    <x v="162"/>
    <s v="See It My Way"/>
    <s v="This film follows a young man who has had only a troubled family life. He turns to all the wrong things and life falls apart."/>
    <x v="70"/>
    <n v="435"/>
    <x v="2"/>
    <x v="0"/>
    <x v="0"/>
    <n v="1408232520"/>
    <n v="1405393356"/>
    <b v="0"/>
    <n v="10"/>
    <b v="0"/>
    <s v="film &amp; video/drama"/>
    <x v="135"/>
    <x v="145"/>
    <x v="0"/>
    <x v="3"/>
    <x v="162"/>
    <d v="2014-08-16T18:42:00"/>
  </r>
  <r>
    <x v="163"/>
    <s v="UNDIVIDED (Working Title)"/>
    <s v="Over 2.5 million Black men registered for the draft in World War II. _x000d_This will be the most comprehensive portrayal EVER of US. THEN."/>
    <x v="71"/>
    <n v="0"/>
    <x v="2"/>
    <x v="0"/>
    <x v="0"/>
    <n v="1443657600"/>
    <n v="1440716654"/>
    <b v="0"/>
    <n v="0"/>
    <b v="0"/>
    <s v="film &amp; video/drama"/>
    <x v="109"/>
    <x v="121"/>
    <x v="0"/>
    <x v="3"/>
    <x v="163"/>
    <d v="2015-09-30T19:00:00"/>
  </r>
  <r>
    <x v="164"/>
    <s v="Angelix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b v="0"/>
    <n v="7"/>
    <b v="0"/>
    <s v="film &amp; video/drama"/>
    <x v="136"/>
    <x v="146"/>
    <x v="0"/>
    <x v="3"/>
    <x v="164"/>
    <d v="2014-09-19T13:18:21"/>
  </r>
  <r>
    <x v="165"/>
    <s v="NET"/>
    <s v="A teacher. A boy. The beach and a heatwave that drove them all insane."/>
    <x v="73"/>
    <n v="0"/>
    <x v="2"/>
    <x v="1"/>
    <x v="1"/>
    <n v="1452613724"/>
    <n v="1450021724"/>
    <b v="0"/>
    <n v="0"/>
    <b v="0"/>
    <s v="film &amp; video/drama"/>
    <x v="109"/>
    <x v="121"/>
    <x v="0"/>
    <x v="3"/>
    <x v="165"/>
    <d v="2016-01-12T10:48:44"/>
  </r>
  <r>
    <x v="166"/>
    <s v="Pressure"/>
    <s v="A young teen makes a bad decision after joining gang and the film expresses his choices that led him to that point."/>
    <x v="10"/>
    <n v="3000"/>
    <x v="2"/>
    <x v="0"/>
    <x v="0"/>
    <n v="1484531362"/>
    <n v="1481939362"/>
    <b v="0"/>
    <n v="1"/>
    <b v="0"/>
    <s v="film &amp; video/drama"/>
    <x v="137"/>
    <x v="147"/>
    <x v="0"/>
    <x v="3"/>
    <x v="166"/>
    <d v="2017-01-15T20:49:22"/>
  </r>
  <r>
    <x v="167"/>
    <s v="Past"/>
    <s v="A young man experiences a tragedy and has the opportunity to go back and learn from his mistakes and find out his true self."/>
    <x v="74"/>
    <n v="11"/>
    <x v="2"/>
    <x v="0"/>
    <x v="0"/>
    <n v="1438726535"/>
    <n v="1433542535"/>
    <b v="0"/>
    <n v="2"/>
    <b v="0"/>
    <s v="film &amp; video/drama"/>
    <x v="134"/>
    <x v="148"/>
    <x v="0"/>
    <x v="3"/>
    <x v="167"/>
    <d v="2015-08-04T17:15:35"/>
  </r>
  <r>
    <x v="168"/>
    <s v="Moving On"/>
    <s v="A homeless Gulf War 2 vet, and Congressional Medal of Honor recipient fights for his sanity on the mean streets of Albuquerque."/>
    <x v="6"/>
    <n v="325"/>
    <x v="2"/>
    <x v="0"/>
    <x v="0"/>
    <n v="1426791770"/>
    <n v="1424203370"/>
    <b v="0"/>
    <n v="3"/>
    <b v="0"/>
    <s v="film &amp; video/drama"/>
    <x v="138"/>
    <x v="149"/>
    <x v="0"/>
    <x v="3"/>
    <x v="168"/>
    <d v="2015-03-19T14:02:50"/>
  </r>
  <r>
    <x v="169"/>
    <s v="Family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b v="0"/>
    <n v="10"/>
    <b v="0"/>
    <s v="film &amp; video/drama"/>
    <x v="139"/>
    <x v="150"/>
    <x v="0"/>
    <x v="3"/>
    <x v="169"/>
    <d v="2014-10-18T07:07:39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b v="0"/>
    <n v="10"/>
    <b v="0"/>
    <s v="film &amp; video/drama"/>
    <x v="140"/>
    <x v="151"/>
    <x v="0"/>
    <x v="3"/>
    <x v="170"/>
    <d v="2015-08-30T00:28:00"/>
  </r>
  <r>
    <x v="171"/>
    <s v="IRL: Gamers Unite"/>
    <s v="Team Mayhem, a local small town gang of gamers who are enlisted   to save the world from the new great evil known as Prowler."/>
    <x v="63"/>
    <n v="1"/>
    <x v="2"/>
    <x v="0"/>
    <x v="0"/>
    <n v="1470975614"/>
    <n v="1465791614"/>
    <b v="0"/>
    <n v="1"/>
    <b v="0"/>
    <s v="film &amp; video/drama"/>
    <x v="133"/>
    <x v="120"/>
    <x v="0"/>
    <x v="3"/>
    <x v="171"/>
    <d v="2016-08-11T23:20:14"/>
  </r>
  <r>
    <x v="172"/>
    <s v="The Blind Dolphin Story"/>
    <s v="A short film on the rarest mammal and the second most endangered freshwater river dolphin, in Pakistan."/>
    <x v="75"/>
    <n v="0"/>
    <x v="2"/>
    <x v="0"/>
    <x v="0"/>
    <n v="1426753723"/>
    <n v="1423733323"/>
    <b v="0"/>
    <n v="0"/>
    <b v="0"/>
    <s v="film &amp; video/drama"/>
    <x v="109"/>
    <x v="121"/>
    <x v="0"/>
    <x v="3"/>
    <x v="172"/>
    <d v="2015-03-19T03:28:43"/>
  </r>
  <r>
    <x v="173"/>
    <s v="7 Sins"/>
    <s v="This is a film inspired by Quentin Tarantino, I want to make a film thats entertaining yet gritty. 7 Sins is in pre-production."/>
    <x v="76"/>
    <n v="0"/>
    <x v="2"/>
    <x v="1"/>
    <x v="1"/>
    <n v="1425131108"/>
    <n v="1422539108"/>
    <b v="0"/>
    <n v="0"/>
    <b v="0"/>
    <s v="film &amp; video/drama"/>
    <x v="109"/>
    <x v="121"/>
    <x v="0"/>
    <x v="3"/>
    <x v="173"/>
    <d v="2015-02-28T08:45:08"/>
  </r>
  <r>
    <x v="174"/>
    <s v="I Am Forgotten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b v="0"/>
    <n v="0"/>
    <b v="0"/>
    <s v="film &amp; video/drama"/>
    <x v="109"/>
    <x v="121"/>
    <x v="0"/>
    <x v="3"/>
    <x v="174"/>
    <d v="2015-05-08T13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b v="0"/>
    <n v="26"/>
    <b v="0"/>
    <s v="film &amp; video/drama"/>
    <x v="141"/>
    <x v="152"/>
    <x v="0"/>
    <x v="3"/>
    <x v="175"/>
    <d v="2014-08-29T13:40:11"/>
  </r>
  <r>
    <x v="176"/>
    <s v="Silent Monster"/>
    <s v="I'm seeking funding to finish my short film, Silent Monster, to bring awareness to teenage bullying as well as teenage violence."/>
    <x v="15"/>
    <n v="0"/>
    <x v="2"/>
    <x v="0"/>
    <x v="0"/>
    <n v="1438803999"/>
    <n v="1436211999"/>
    <b v="0"/>
    <n v="0"/>
    <b v="0"/>
    <s v="film &amp; video/drama"/>
    <x v="109"/>
    <x v="121"/>
    <x v="0"/>
    <x v="3"/>
    <x v="176"/>
    <d v="2015-08-05T14:46:39"/>
  </r>
  <r>
    <x v="177"/>
    <s v="The Good Samaritan"/>
    <s v="I'm making a modern day version of the bible story &quot; The Good Samaritan&quot;"/>
    <x v="52"/>
    <n v="180"/>
    <x v="2"/>
    <x v="0"/>
    <x v="0"/>
    <n v="1427155726"/>
    <n v="1425690526"/>
    <b v="0"/>
    <n v="7"/>
    <b v="0"/>
    <s v="film &amp; video/drama"/>
    <x v="142"/>
    <x v="153"/>
    <x v="0"/>
    <x v="3"/>
    <x v="177"/>
    <d v="2015-03-23T19:08:46"/>
  </r>
  <r>
    <x v="178"/>
    <s v="El viaje de LucÃ­a"/>
    <s v="El viaje de LucÃ­a es un largometraje de ficciÃ³n con temÃ¡tica sobre el cÃ¡ncer infantil."/>
    <x v="69"/>
    <n v="0"/>
    <x v="2"/>
    <x v="3"/>
    <x v="3"/>
    <n v="1448582145"/>
    <n v="1445986545"/>
    <b v="0"/>
    <n v="0"/>
    <b v="0"/>
    <s v="film &amp; video/drama"/>
    <x v="109"/>
    <x v="121"/>
    <x v="0"/>
    <x v="3"/>
    <x v="178"/>
    <d v="2015-11-26T18:55:45"/>
  </r>
  <r>
    <x v="179"/>
    <s v="Sustain: A Film About Survival"/>
    <s v="A feature-length film about how three people survive in a diseased world."/>
    <x v="28"/>
    <n v="200"/>
    <x v="2"/>
    <x v="0"/>
    <x v="0"/>
    <n v="1457056555"/>
    <n v="1454464555"/>
    <b v="0"/>
    <n v="2"/>
    <b v="0"/>
    <s v="film &amp; video/drama"/>
    <x v="143"/>
    <x v="101"/>
    <x v="0"/>
    <x v="3"/>
    <x v="179"/>
    <d v="2016-03-03T20:55:55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x v="1"/>
    <n v="1428951600"/>
    <n v="1425512843"/>
    <b v="0"/>
    <n v="13"/>
    <b v="0"/>
    <s v="film &amp; video/drama"/>
    <x v="144"/>
    <x v="154"/>
    <x v="0"/>
    <x v="3"/>
    <x v="180"/>
    <d v="2015-04-13T14:00:00"/>
  </r>
  <r>
    <x v="181"/>
    <s v="Immemorial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b v="0"/>
    <n v="4"/>
    <b v="0"/>
    <s v="film &amp; video/drama"/>
    <x v="145"/>
    <x v="155"/>
    <x v="0"/>
    <x v="3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b v="0"/>
    <n v="0"/>
    <b v="0"/>
    <s v="film &amp; video/drama"/>
    <x v="109"/>
    <x v="121"/>
    <x v="0"/>
    <x v="3"/>
    <x v="182"/>
    <d v="2017-01-06T19:17:12"/>
  </r>
  <r>
    <x v="183"/>
    <s v="Three Little Words"/>
    <s v="Don't kill me until I meet my Dad"/>
    <x v="78"/>
    <n v="4482"/>
    <x v="2"/>
    <x v="1"/>
    <x v="1"/>
    <n v="1417033610"/>
    <n v="1414438010"/>
    <b v="0"/>
    <n v="12"/>
    <b v="0"/>
    <s v="film &amp; video/drama"/>
    <x v="146"/>
    <x v="156"/>
    <x v="0"/>
    <x v="3"/>
    <x v="183"/>
    <d v="2014-11-26T15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b v="0"/>
    <n v="2"/>
    <b v="0"/>
    <s v="film &amp; video/drama"/>
    <x v="147"/>
    <x v="157"/>
    <x v="0"/>
    <x v="3"/>
    <x v="184"/>
    <d v="2014-08-31T22:59:00"/>
  </r>
  <r>
    <x v="185"/>
    <s v="BLANK Short Movie"/>
    <s v="Love has no boundaries!"/>
    <x v="79"/>
    <n v="2200"/>
    <x v="2"/>
    <x v="10"/>
    <x v="8"/>
    <n v="1471557139"/>
    <n v="1468965139"/>
    <b v="0"/>
    <n v="10"/>
    <b v="0"/>
    <s v="film &amp; video/drama"/>
    <x v="148"/>
    <x v="158"/>
    <x v="0"/>
    <x v="3"/>
    <x v="185"/>
    <d v="2016-08-18T16:52:19"/>
  </r>
  <r>
    <x v="186"/>
    <s v="Feature Film: The Wolfes"/>
    <s v="My film is about a boy who discovers the truth about his fathers dissapearance through the dark secrets of his mothers past."/>
    <x v="10"/>
    <n v="0"/>
    <x v="2"/>
    <x v="0"/>
    <x v="0"/>
    <n v="1488571200"/>
    <n v="1485977434"/>
    <b v="0"/>
    <n v="0"/>
    <b v="0"/>
    <s v="film &amp; video/drama"/>
    <x v="109"/>
    <x v="121"/>
    <x v="0"/>
    <x v="3"/>
    <x v="186"/>
    <d v="2017-03-03T15:00:00"/>
  </r>
  <r>
    <x v="187"/>
    <s v="The Imbalanced Heart of a Symmetric Mind (film)"/>
    <s v="A young man suffering from a severe case of OCD embarks on a road trip to find peace of mind."/>
    <x v="10"/>
    <n v="800"/>
    <x v="2"/>
    <x v="0"/>
    <x v="0"/>
    <n v="1437461940"/>
    <n v="1435383457"/>
    <b v="0"/>
    <n v="5"/>
    <b v="0"/>
    <s v="film &amp; video/drama"/>
    <x v="149"/>
    <x v="159"/>
    <x v="0"/>
    <x v="3"/>
    <x v="187"/>
    <d v="2015-07-21T01:59:00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b v="0"/>
    <n v="0"/>
    <b v="0"/>
    <s v="film &amp; video/drama"/>
    <x v="109"/>
    <x v="121"/>
    <x v="0"/>
    <x v="3"/>
    <x v="188"/>
    <d v="2014-09-04T23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b v="0"/>
    <n v="5"/>
    <b v="0"/>
    <s v="film &amp; video/drama"/>
    <x v="150"/>
    <x v="160"/>
    <x v="0"/>
    <x v="3"/>
    <x v="189"/>
    <d v="2016-09-03T11:34:37"/>
  </r>
  <r>
    <x v="190"/>
    <s v="REGIONRAT, the movie"/>
    <s v="Because hope can be a 4 letter word"/>
    <x v="14"/>
    <n v="50"/>
    <x v="2"/>
    <x v="0"/>
    <x v="0"/>
    <n v="1466091446"/>
    <n v="1465227446"/>
    <b v="0"/>
    <n v="1"/>
    <b v="0"/>
    <s v="film &amp; video/drama"/>
    <x v="151"/>
    <x v="73"/>
    <x v="0"/>
    <x v="3"/>
    <x v="190"/>
    <d v="2016-06-16T10:37:26"/>
  </r>
  <r>
    <x v="191"/>
    <s v="Trillion: Feature Film"/>
    <s v="A young boy passionate about Astronomy and Chemistry tracks down an astroid that scientists said would never hit earth."/>
    <x v="10"/>
    <n v="250"/>
    <x v="2"/>
    <x v="2"/>
    <x v="2"/>
    <n v="1443782138"/>
    <n v="1440326138"/>
    <b v="0"/>
    <n v="3"/>
    <b v="0"/>
    <s v="film &amp; video/drama"/>
    <x v="152"/>
    <x v="161"/>
    <x v="0"/>
    <x v="3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b v="0"/>
    <n v="3"/>
    <b v="0"/>
    <s v="film &amp; video/drama"/>
    <x v="153"/>
    <x v="162"/>
    <x v="0"/>
    <x v="3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b v="0"/>
    <n v="0"/>
    <b v="0"/>
    <s v="film &amp; video/drama"/>
    <x v="109"/>
    <x v="121"/>
    <x v="0"/>
    <x v="3"/>
    <x v="193"/>
    <d v="2014-11-28T18:26:06"/>
  </r>
  <r>
    <x v="194"/>
    <s v="Desperation Short Film"/>
    <s v="Northern Irish Original Short Film based on the desperation of love and survival and taking a risk that may change everything."/>
    <x v="30"/>
    <n v="3"/>
    <x v="2"/>
    <x v="1"/>
    <x v="1"/>
    <n v="1457308531"/>
    <n v="1452124531"/>
    <b v="0"/>
    <n v="3"/>
    <b v="0"/>
    <s v="film &amp; video/drama"/>
    <x v="154"/>
    <x v="120"/>
    <x v="0"/>
    <x v="3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n v="1436544332"/>
    <n v="1431360332"/>
    <b v="0"/>
    <n v="0"/>
    <b v="0"/>
    <s v="film &amp; video/drama"/>
    <x v="109"/>
    <x v="121"/>
    <x v="0"/>
    <x v="3"/>
    <x v="195"/>
    <d v="2015-07-10T11:05:32"/>
  </r>
  <r>
    <x v="196"/>
    <s v="Thunder Under Control"/>
    <s v="A moving short film about a retired female boxer who develops a relationship with a young journalist who idolises her"/>
    <x v="8"/>
    <n v="1465"/>
    <x v="2"/>
    <x v="1"/>
    <x v="1"/>
    <n v="1444510800"/>
    <n v="1442062898"/>
    <b v="0"/>
    <n v="19"/>
    <b v="0"/>
    <s v="film &amp; video/drama"/>
    <x v="155"/>
    <x v="163"/>
    <x v="0"/>
    <x v="3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b v="0"/>
    <n v="8"/>
    <b v="0"/>
    <s v="film &amp; video/drama"/>
    <x v="156"/>
    <x v="164"/>
    <x v="0"/>
    <x v="3"/>
    <x v="197"/>
    <d v="2017-02-17T16:00:00"/>
  </r>
  <r>
    <x v="198"/>
    <s v="Nine Lives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b v="0"/>
    <n v="6"/>
    <b v="0"/>
    <s v="film &amp; video/drama"/>
    <x v="157"/>
    <x v="165"/>
    <x v="0"/>
    <x v="3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b v="0"/>
    <n v="0"/>
    <b v="0"/>
    <s v="film &amp; video/drama"/>
    <x v="109"/>
    <x v="121"/>
    <x v="0"/>
    <x v="3"/>
    <x v="199"/>
    <d v="2016-08-31T21:58:22"/>
  </r>
  <r>
    <x v="200"/>
    <s v="The Crossing Shore"/>
    <s v="A film dedicated to an AAF Pilot's struggle to survive behind enemy lines during WWII."/>
    <x v="12"/>
    <n v="1571.55"/>
    <x v="2"/>
    <x v="0"/>
    <x v="0"/>
    <n v="1410746403"/>
    <n v="1408154403"/>
    <b v="0"/>
    <n v="18"/>
    <b v="0"/>
    <s v="film &amp; video/drama"/>
    <x v="158"/>
    <x v="166"/>
    <x v="0"/>
    <x v="3"/>
    <x v="200"/>
    <d v="2014-09-14T21:00:03"/>
  </r>
  <r>
    <x v="201"/>
    <s v="Life of Change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b v="0"/>
    <n v="7"/>
    <b v="0"/>
    <s v="film &amp; video/drama"/>
    <x v="159"/>
    <x v="167"/>
    <x v="0"/>
    <x v="3"/>
    <x v="201"/>
    <d v="2015-02-08T14:38:49"/>
  </r>
  <r>
    <x v="202"/>
    <s v="Modern Gangsters"/>
    <s v="new web series created by jonney terry"/>
    <x v="12"/>
    <n v="0"/>
    <x v="2"/>
    <x v="0"/>
    <x v="0"/>
    <n v="1444337940"/>
    <n v="1441750564"/>
    <b v="0"/>
    <n v="0"/>
    <b v="0"/>
    <s v="film &amp; video/drama"/>
    <x v="109"/>
    <x v="121"/>
    <x v="0"/>
    <x v="3"/>
    <x v="202"/>
    <d v="2015-10-08T15:59:00"/>
  </r>
  <r>
    <x v="203"/>
    <s v="TheM"/>
    <s v="We are aiming to make a Web Series based on Youth Culture and the misrepresentation of socially stereotyped people."/>
    <x v="30"/>
    <n v="746"/>
    <x v="2"/>
    <x v="1"/>
    <x v="1"/>
    <n v="1422562864"/>
    <n v="1417378864"/>
    <b v="0"/>
    <n v="8"/>
    <b v="0"/>
    <s v="film &amp; video/drama"/>
    <x v="160"/>
    <x v="168"/>
    <x v="0"/>
    <x v="3"/>
    <x v="203"/>
    <d v="2015-01-29T15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n v="1470319203"/>
    <n v="1467727203"/>
    <b v="0"/>
    <n v="1293"/>
    <b v="0"/>
    <s v="film &amp; video/drama"/>
    <x v="161"/>
    <x v="169"/>
    <x v="0"/>
    <x v="3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n v="1444144222"/>
    <n v="1441120222"/>
    <b v="0"/>
    <n v="17"/>
    <b v="0"/>
    <s v="film &amp; video/drama"/>
    <x v="162"/>
    <x v="170"/>
    <x v="0"/>
    <x v="3"/>
    <x v="205"/>
    <d v="2015-10-06T10:10:22"/>
  </r>
  <r>
    <x v="206"/>
    <s v="Blood Bond Movie Development"/>
    <s v="A love story featuring adoption,struggle,dysfunction,grace, healing, and restoration."/>
    <x v="83"/>
    <n v="0"/>
    <x v="2"/>
    <x v="0"/>
    <x v="0"/>
    <n v="1470441983"/>
    <n v="1468627583"/>
    <b v="0"/>
    <n v="0"/>
    <b v="0"/>
    <s v="film &amp; video/drama"/>
    <x v="109"/>
    <x v="121"/>
    <x v="0"/>
    <x v="3"/>
    <x v="206"/>
    <d v="2016-08-05T19:06:2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x v="5"/>
    <n v="1420346638"/>
    <n v="1417754638"/>
    <b v="0"/>
    <n v="13"/>
    <b v="0"/>
    <s v="film &amp; video/drama"/>
    <x v="163"/>
    <x v="171"/>
    <x v="0"/>
    <x v="3"/>
    <x v="207"/>
    <d v="2015-01-03T23:43:58"/>
  </r>
  <r>
    <x v="208"/>
    <s v="OLIVIA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b v="0"/>
    <n v="0"/>
    <b v="0"/>
    <s v="film &amp; video/drama"/>
    <x v="109"/>
    <x v="121"/>
    <x v="0"/>
    <x v="3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b v="0"/>
    <n v="0"/>
    <b v="0"/>
    <s v="film &amp; video/drama"/>
    <x v="109"/>
    <x v="121"/>
    <x v="0"/>
    <x v="3"/>
    <x v="209"/>
    <d v="2015-07-10T17:08:55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x v="0"/>
    <n v="1443675600"/>
    <n v="1441157592"/>
    <b v="0"/>
    <n v="33"/>
    <b v="0"/>
    <s v="film &amp; video/drama"/>
    <x v="164"/>
    <x v="172"/>
    <x v="0"/>
    <x v="3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b v="0"/>
    <n v="12"/>
    <b v="0"/>
    <s v="film &amp; video/drama"/>
    <x v="165"/>
    <x v="173"/>
    <x v="0"/>
    <x v="3"/>
    <x v="211"/>
    <d v="2015-09-18T22:50:17"/>
  </r>
  <r>
    <x v="212"/>
    <s v="The Ecstasy of Vengeance - Feature Length Film"/>
    <s v="This film is a fictional crime drama following the events of a heist that ended in bloodshed."/>
    <x v="84"/>
    <n v="1"/>
    <x v="2"/>
    <x v="0"/>
    <x v="0"/>
    <n v="1460837320"/>
    <n v="1455656920"/>
    <b v="0"/>
    <n v="1"/>
    <b v="0"/>
    <s v="film &amp; video/drama"/>
    <x v="166"/>
    <x v="120"/>
    <x v="0"/>
    <x v="3"/>
    <x v="212"/>
    <d v="2016-04-16T15:08:40"/>
  </r>
  <r>
    <x v="213"/>
    <s v="Hart Blvd. A feature film by Andrew Greve"/>
    <s v="A family dramedy about a grandfather  and grandson who are both on their path to redemption."/>
    <x v="63"/>
    <n v="20"/>
    <x v="2"/>
    <x v="0"/>
    <x v="0"/>
    <n v="1439734001"/>
    <n v="1437142547"/>
    <b v="0"/>
    <n v="1"/>
    <b v="0"/>
    <s v="film &amp; video/drama"/>
    <x v="167"/>
    <x v="135"/>
    <x v="0"/>
    <x v="3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n v="1425655349"/>
    <n v="1420471349"/>
    <b v="0"/>
    <n v="1"/>
    <b v="0"/>
    <s v="film &amp; video/drama"/>
    <x v="168"/>
    <x v="120"/>
    <x v="0"/>
    <x v="3"/>
    <x v="214"/>
    <d v="2015-03-06T10:22:29"/>
  </r>
  <r>
    <x v="215"/>
    <s v="Invisible Scars"/>
    <s v="A short drama based on a true events. Story of a British Soldier who comes back home suffering from Post Traumatic Stress Disorder."/>
    <x v="85"/>
    <n v="10"/>
    <x v="2"/>
    <x v="1"/>
    <x v="1"/>
    <n v="1455753540"/>
    <n v="1452058282"/>
    <b v="0"/>
    <n v="1"/>
    <b v="0"/>
    <s v="film &amp; video/drama"/>
    <x v="169"/>
    <x v="119"/>
    <x v="0"/>
    <x v="3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b v="0"/>
    <n v="84"/>
    <b v="0"/>
    <s v="film &amp; video/drama"/>
    <x v="170"/>
    <x v="174"/>
    <x v="0"/>
    <x v="3"/>
    <x v="216"/>
    <d v="2015-04-22T17:00:37"/>
  </r>
  <r>
    <x v="217"/>
    <s v="Bitch"/>
    <s v="A roadmovie by paw"/>
    <x v="57"/>
    <n v="11943"/>
    <x v="2"/>
    <x v="11"/>
    <x v="9"/>
    <n v="1419780149"/>
    <n v="1417101749"/>
    <b v="0"/>
    <n v="38"/>
    <b v="0"/>
    <s v="film &amp; video/drama"/>
    <x v="171"/>
    <x v="175"/>
    <x v="0"/>
    <x v="3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b v="0"/>
    <n v="1"/>
    <b v="0"/>
    <s v="film &amp; video/drama"/>
    <x v="172"/>
    <x v="101"/>
    <x v="0"/>
    <x v="3"/>
    <x v="218"/>
    <d v="2015-05-15T10:04:49"/>
  </r>
  <r>
    <x v="219"/>
    <s v="True Colors"/>
    <s v="An hour-long pilot about a group of suburban LGBT teens coming of age in the early 90's."/>
    <x v="63"/>
    <n v="8815"/>
    <x v="2"/>
    <x v="0"/>
    <x v="0"/>
    <n v="1459493940"/>
    <n v="1456732225"/>
    <b v="0"/>
    <n v="76"/>
    <b v="0"/>
    <s v="film &amp; video/drama"/>
    <x v="173"/>
    <x v="176"/>
    <x v="0"/>
    <x v="3"/>
    <x v="219"/>
    <d v="2016-04-01T01:59:00"/>
  </r>
  <r>
    <x v="220"/>
    <s v="LA VIE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b v="0"/>
    <n v="3"/>
    <b v="0"/>
    <s v="film &amp; video/drama"/>
    <x v="174"/>
    <x v="177"/>
    <x v="0"/>
    <x v="3"/>
    <x v="220"/>
    <d v="2015-08-20T15:06:00"/>
  </r>
  <r>
    <x v="221"/>
    <s v="Archetypes"/>
    <s v="Film about Schizophrenia with Surreal Twists!"/>
    <x v="63"/>
    <n v="0"/>
    <x v="2"/>
    <x v="0"/>
    <x v="0"/>
    <n v="1427569564"/>
    <n v="1422389164"/>
    <b v="0"/>
    <n v="0"/>
    <b v="0"/>
    <s v="film &amp; video/drama"/>
    <x v="109"/>
    <x v="121"/>
    <x v="0"/>
    <x v="3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n v="1427423940"/>
    <n v="1422383318"/>
    <b v="0"/>
    <n v="2"/>
    <b v="0"/>
    <s v="film &amp; video/drama"/>
    <x v="175"/>
    <x v="178"/>
    <x v="0"/>
    <x v="3"/>
    <x v="222"/>
    <d v="2015-03-26T21:39:00"/>
  </r>
  <r>
    <x v="223"/>
    <s v="The Pass"/>
    <s v="An old man, a U.S Marine Corps veteran remembers his combat experience in the battle of Toktong Pass 1950, during the Korean War."/>
    <x v="86"/>
    <n v="0"/>
    <x v="2"/>
    <x v="0"/>
    <x v="0"/>
    <n v="1463879100"/>
    <n v="1461287350"/>
    <b v="0"/>
    <n v="0"/>
    <b v="0"/>
    <s v="film &amp; video/drama"/>
    <x v="109"/>
    <x v="121"/>
    <x v="0"/>
    <x v="3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b v="0"/>
    <n v="0"/>
    <b v="0"/>
    <s v="film &amp; video/drama"/>
    <x v="109"/>
    <x v="121"/>
    <x v="0"/>
    <x v="3"/>
    <x v="224"/>
    <d v="2015-07-10T00:38:46"/>
  </r>
  <r>
    <x v="225"/>
    <s v="Backpage Shawty"/>
    <s v="I'm creating a &quot;Lifetime&quot; type drama film about a girl who uses backpage for money, but trying to turn her life around."/>
    <x v="48"/>
    <n v="0"/>
    <x v="2"/>
    <x v="0"/>
    <x v="0"/>
    <n v="1460153054"/>
    <n v="1457564654"/>
    <b v="0"/>
    <n v="0"/>
    <b v="0"/>
    <s v="film &amp; video/drama"/>
    <x v="109"/>
    <x v="121"/>
    <x v="0"/>
    <x v="3"/>
    <x v="225"/>
    <d v="2016-04-08T17:04:14"/>
  </r>
  <r>
    <x v="226"/>
    <s v="MAGGIE Film"/>
    <s v="A TRUE STORY OF DOMESTIC VILOLENCE THAT SEEKS TO OFFER THE VIEWER OUTLEST OF SUPPORT."/>
    <x v="88"/>
    <n v="250"/>
    <x v="2"/>
    <x v="1"/>
    <x v="1"/>
    <n v="1433064540"/>
    <n v="1428854344"/>
    <b v="0"/>
    <n v="2"/>
    <b v="0"/>
    <s v="film &amp; video/drama"/>
    <x v="176"/>
    <x v="179"/>
    <x v="0"/>
    <x v="3"/>
    <x v="226"/>
    <d v="2015-05-31T04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n v="1436477241"/>
    <n v="1433885241"/>
    <b v="0"/>
    <n v="0"/>
    <b v="0"/>
    <s v="film &amp; video/drama"/>
    <x v="109"/>
    <x v="121"/>
    <x v="0"/>
    <x v="3"/>
    <x v="227"/>
    <d v="2015-07-09T16:27:21"/>
  </r>
  <r>
    <x v="228"/>
    <s v="Facets of a Geek life"/>
    <s v="I am making a film from one one of my books called facets of a Geek life."/>
    <x v="6"/>
    <n v="0"/>
    <x v="2"/>
    <x v="1"/>
    <x v="1"/>
    <n v="1433176105"/>
    <n v="1427992105"/>
    <b v="0"/>
    <n v="0"/>
    <b v="0"/>
    <s v="film &amp; video/drama"/>
    <x v="109"/>
    <x v="121"/>
    <x v="0"/>
    <x v="3"/>
    <x v="228"/>
    <d v="2015-06-01T11:28:25"/>
  </r>
  <r>
    <x v="229"/>
    <s v="The Perfect Plan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b v="0"/>
    <n v="0"/>
    <b v="0"/>
    <s v="film &amp; video/drama"/>
    <x v="109"/>
    <x v="121"/>
    <x v="0"/>
    <x v="3"/>
    <x v="229"/>
    <d v="2016-02-13T17:24:57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b v="0"/>
    <n v="2"/>
    <b v="0"/>
    <s v="film &amp; video/drama"/>
    <x v="177"/>
    <x v="180"/>
    <x v="0"/>
    <x v="3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n v="1451775651"/>
    <n v="1449183651"/>
    <b v="0"/>
    <n v="0"/>
    <b v="0"/>
    <s v="film &amp; video/drama"/>
    <x v="109"/>
    <x v="121"/>
    <x v="0"/>
    <x v="3"/>
    <x v="231"/>
    <d v="2016-01-02T18:00:51"/>
  </r>
  <r>
    <x v="232"/>
    <s v="#noblurredlines"/>
    <s v="A high-impact, high-quality resource to address, for young people and youth-related professionals, the issue of sexual consent."/>
    <x v="23"/>
    <n v="110"/>
    <x v="2"/>
    <x v="1"/>
    <x v="1"/>
    <n v="1425066546"/>
    <n v="1422474546"/>
    <b v="0"/>
    <n v="7"/>
    <b v="0"/>
    <s v="film &amp; video/drama"/>
    <x v="178"/>
    <x v="181"/>
    <x v="0"/>
    <x v="3"/>
    <x v="232"/>
    <d v="2015-02-27T14:49:06"/>
  </r>
  <r>
    <x v="233"/>
    <s v="Area 4 - The Film"/>
    <s v="â€œArea 4â€ revolves around Frank Hammond, a counselor at a high school, who discovers the scandals that took place."/>
    <x v="90"/>
    <n v="0"/>
    <x v="2"/>
    <x v="0"/>
    <x v="0"/>
    <n v="1475185972"/>
    <n v="1472593972"/>
    <b v="0"/>
    <n v="0"/>
    <b v="0"/>
    <s v="film &amp; video/drama"/>
    <x v="109"/>
    <x v="121"/>
    <x v="0"/>
    <x v="3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b v="0"/>
    <n v="5"/>
    <b v="0"/>
    <s v="film &amp; video/drama"/>
    <x v="179"/>
    <x v="182"/>
    <x v="0"/>
    <x v="3"/>
    <x v="234"/>
    <d v="2015-06-20T19:50:59"/>
  </r>
  <r>
    <x v="235"/>
    <s v="Film about help homeless child to live a better life."/>
    <s v="Taking people on a deep emotional trip with a story about sometimes those who have less, give more."/>
    <x v="3"/>
    <n v="0"/>
    <x v="2"/>
    <x v="0"/>
    <x v="0"/>
    <n v="1436478497"/>
    <n v="1433886497"/>
    <b v="0"/>
    <n v="0"/>
    <b v="0"/>
    <s v="film &amp; video/drama"/>
    <x v="109"/>
    <x v="121"/>
    <x v="0"/>
    <x v="3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n v="1451952000"/>
    <n v="1447380099"/>
    <b v="0"/>
    <n v="0"/>
    <b v="0"/>
    <s v="film &amp; video/drama"/>
    <x v="109"/>
    <x v="121"/>
    <x v="0"/>
    <x v="3"/>
    <x v="236"/>
    <d v="2016-01-04T19:00:00"/>
  </r>
  <r>
    <x v="237"/>
    <s v="Making The Choice"/>
    <s v="Making The Choice is a christian short film series."/>
    <x v="36"/>
    <n v="50"/>
    <x v="2"/>
    <x v="0"/>
    <x v="0"/>
    <n v="1457445069"/>
    <n v="1452261069"/>
    <b v="0"/>
    <n v="1"/>
    <b v="0"/>
    <s v="film &amp; video/drama"/>
    <x v="119"/>
    <x v="73"/>
    <x v="0"/>
    <x v="3"/>
    <x v="237"/>
    <d v="2016-03-08T08:51:09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b v="0"/>
    <n v="0"/>
    <b v="0"/>
    <s v="film &amp; video/drama"/>
    <x v="109"/>
    <x v="121"/>
    <x v="0"/>
    <x v="3"/>
    <x v="238"/>
    <d v="2016-12-30T04:00:00"/>
  </r>
  <r>
    <x v="239"/>
    <s v="Filthy - Short Film"/>
    <s v="Lovers Clint and Eli convey their conflicting perspectives of guilt and remorse while in the desolate Australian bush."/>
    <x v="28"/>
    <n v="250"/>
    <x v="2"/>
    <x v="2"/>
    <x v="2"/>
    <n v="1446984000"/>
    <n v="1445308730"/>
    <b v="0"/>
    <n v="5"/>
    <b v="0"/>
    <s v="film &amp; video/drama"/>
    <x v="180"/>
    <x v="73"/>
    <x v="0"/>
    <x v="3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b v="1"/>
    <n v="137"/>
    <b v="1"/>
    <s v="film &amp; video/documentary"/>
    <x v="181"/>
    <x v="183"/>
    <x v="0"/>
    <x v="4"/>
    <x v="240"/>
    <d v="2013-05-05T12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b v="1"/>
    <n v="376"/>
    <b v="1"/>
    <s v="film &amp; video/documentary"/>
    <x v="182"/>
    <x v="184"/>
    <x v="0"/>
    <x v="4"/>
    <x v="241"/>
    <d v="2014-12-21T11:45:04"/>
  </r>
  <r>
    <x v="242"/>
    <s v="Hardwater"/>
    <s v="An unprecedented feature-length documentary film about Maine's tribal, oft-misunderstood ice fishing sub-culture."/>
    <x v="93"/>
    <n v="14750"/>
    <x v="0"/>
    <x v="0"/>
    <x v="0"/>
    <n v="1324381790"/>
    <n v="1321357790"/>
    <b v="1"/>
    <n v="202"/>
    <b v="1"/>
    <s v="film &amp; video/documentary"/>
    <x v="183"/>
    <x v="185"/>
    <x v="0"/>
    <x v="4"/>
    <x v="242"/>
    <d v="2011-12-20T06:49:50"/>
  </r>
  <r>
    <x v="243"/>
    <s v="Following Boruch"/>
    <s v="A Hasidic man reaches a turning point in his recovery from mental illness and addiction, and is determined to start a new life."/>
    <x v="31"/>
    <n v="25648"/>
    <x v="0"/>
    <x v="0"/>
    <x v="0"/>
    <n v="1393031304"/>
    <n v="1390439304"/>
    <b v="1"/>
    <n v="328"/>
    <b v="1"/>
    <s v="film &amp; video/documentary"/>
    <x v="184"/>
    <x v="186"/>
    <x v="0"/>
    <x v="4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b v="1"/>
    <n v="84"/>
    <b v="1"/>
    <s v="film &amp; video/documentary"/>
    <x v="185"/>
    <x v="187"/>
    <x v="0"/>
    <x v="4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b v="1"/>
    <n v="96"/>
    <b v="1"/>
    <s v="film &amp; video/documentary"/>
    <x v="186"/>
    <x v="188"/>
    <x v="0"/>
    <x v="4"/>
    <x v="245"/>
    <d v="2012-08-15T20:16:25"/>
  </r>
  <r>
    <x v="246"/>
    <s v="LEAVING ATLANTA THE FILM"/>
    <s v="From 1979 to 1981 twenty-nine Black children in Atlanta were murdered and the others terrified. This is our story..."/>
    <x v="10"/>
    <n v="15273"/>
    <x v="0"/>
    <x v="0"/>
    <x v="0"/>
    <n v="1292665405"/>
    <n v="1288341805"/>
    <b v="1"/>
    <n v="223"/>
    <b v="1"/>
    <s v="film &amp; video/documentary"/>
    <x v="187"/>
    <x v="189"/>
    <x v="0"/>
    <x v="4"/>
    <x v="246"/>
    <d v="2010-12-18T04:43:25"/>
  </r>
  <r>
    <x v="247"/>
    <s v="Deja-Vu: Dissecting Memory on Camera"/>
    <s v="A young neuroscientist attempts to reconnect with his ailing father by obsessively studying old family footage._x000d_"/>
    <x v="10"/>
    <n v="6705"/>
    <x v="0"/>
    <x v="0"/>
    <x v="0"/>
    <n v="1287200340"/>
    <n v="1284042614"/>
    <b v="1"/>
    <n v="62"/>
    <b v="1"/>
    <s v="film &amp; video/documentary"/>
    <x v="188"/>
    <x v="190"/>
    <x v="0"/>
    <x v="4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b v="1"/>
    <n v="146"/>
    <b v="1"/>
    <s v="film &amp; video/documentary"/>
    <x v="189"/>
    <x v="191"/>
    <x v="0"/>
    <x v="4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b v="1"/>
    <n v="235"/>
    <b v="1"/>
    <s v="film &amp; video/documentary"/>
    <x v="190"/>
    <x v="192"/>
    <x v="0"/>
    <x v="4"/>
    <x v="249"/>
    <d v="2010-08-22T12:40:00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x v="0"/>
    <n v="1370525691"/>
    <n v="1367933691"/>
    <b v="1"/>
    <n v="437"/>
    <b v="1"/>
    <s v="film &amp; video/documentary"/>
    <x v="191"/>
    <x v="193"/>
    <x v="0"/>
    <x v="4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n v="1337194800"/>
    <n v="1334429646"/>
    <b v="1"/>
    <n v="77"/>
    <b v="1"/>
    <s v="film &amp; video/documentary"/>
    <x v="192"/>
    <x v="194"/>
    <x v="0"/>
    <x v="4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n v="1275364740"/>
    <n v="1269878058"/>
    <b v="1"/>
    <n v="108"/>
    <b v="1"/>
    <s v="film &amp; video/documentary"/>
    <x v="193"/>
    <x v="195"/>
    <x v="0"/>
    <x v="4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b v="1"/>
    <n v="7"/>
    <b v="1"/>
    <s v="film &amp; video/documentary"/>
    <x v="194"/>
    <x v="196"/>
    <x v="0"/>
    <x v="4"/>
    <x v="253"/>
    <d v="2012-02-15T10:37:15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x v="0"/>
    <n v="1445047200"/>
    <n v="1442443910"/>
    <b v="1"/>
    <n v="314"/>
    <b v="1"/>
    <s v="film &amp; video/documentary"/>
    <x v="195"/>
    <x v="197"/>
    <x v="0"/>
    <x v="4"/>
    <x v="254"/>
    <d v="2015-10-16T21:00:00"/>
  </r>
  <r>
    <x v="255"/>
    <s v="xoxosms: a documentary about love in the 21st century"/>
    <s v="xoxosms is a documentary about first love, long distance and Skype."/>
    <x v="6"/>
    <n v="8538.66"/>
    <x v="0"/>
    <x v="0"/>
    <x v="0"/>
    <n v="1300275482"/>
    <n v="1297687082"/>
    <b v="1"/>
    <n v="188"/>
    <b v="1"/>
    <s v="film &amp; video/documentary"/>
    <x v="196"/>
    <x v="198"/>
    <x v="0"/>
    <x v="4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n v="1363458467"/>
    <n v="1360866467"/>
    <b v="1"/>
    <n v="275"/>
    <b v="1"/>
    <s v="film &amp; video/documentary"/>
    <x v="197"/>
    <x v="199"/>
    <x v="0"/>
    <x v="4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b v="1"/>
    <n v="560"/>
    <b v="1"/>
    <s v="film &amp; video/documentary"/>
    <x v="198"/>
    <x v="200"/>
    <x v="0"/>
    <x v="4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b v="1"/>
    <n v="688"/>
    <b v="1"/>
    <s v="film &amp; video/documentary"/>
    <x v="199"/>
    <x v="201"/>
    <x v="0"/>
    <x v="4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b v="1"/>
    <n v="942"/>
    <b v="1"/>
    <s v="film &amp; video/documentary"/>
    <x v="200"/>
    <x v="202"/>
    <x v="0"/>
    <x v="4"/>
    <x v="259"/>
    <d v="2015-04-08T12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n v="1279360740"/>
    <n v="1275415679"/>
    <b v="1"/>
    <n v="88"/>
    <b v="1"/>
    <s v="film &amp; video/documentary"/>
    <x v="201"/>
    <x v="203"/>
    <x v="0"/>
    <x v="4"/>
    <x v="260"/>
    <d v="2010-07-17T04:59:00"/>
  </r>
  <r>
    <x v="261"/>
    <s v="Empires: The Film"/>
    <s v="Empires explores the impact of networks on histories and philosophies of political thought."/>
    <x v="22"/>
    <n v="21480"/>
    <x v="0"/>
    <x v="0"/>
    <x v="0"/>
    <n v="1339080900"/>
    <n v="1334783704"/>
    <b v="1"/>
    <n v="220"/>
    <b v="1"/>
    <s v="film &amp; video/documentary"/>
    <x v="202"/>
    <x v="204"/>
    <x v="0"/>
    <x v="4"/>
    <x v="261"/>
    <d v="2012-06-07T09:55:00"/>
  </r>
  <r>
    <x v="262"/>
    <s v="The Last Cosmonaut"/>
    <s v="He can never die. He will live forever. He is the last cosmonaut, and this is his story."/>
    <x v="30"/>
    <n v="6000"/>
    <x v="0"/>
    <x v="0"/>
    <x v="0"/>
    <n v="1298699828"/>
    <n v="1294811828"/>
    <b v="1"/>
    <n v="145"/>
    <b v="1"/>
    <s v="film &amp; video/documentary"/>
    <x v="203"/>
    <x v="205"/>
    <x v="0"/>
    <x v="4"/>
    <x v="262"/>
    <d v="2011-02-26T00:57:08"/>
  </r>
  <r>
    <x v="263"/>
    <s v="AMERICAN WINTER: A Documentary Film"/>
    <s v="We need $75,000 to finish this film on families struggling in the worst_x000d_economy in 80 years, while facing huge cuts to social services."/>
    <x v="31"/>
    <n v="29520.27"/>
    <x v="0"/>
    <x v="0"/>
    <x v="0"/>
    <n v="1348786494"/>
    <n v="1346194494"/>
    <b v="1"/>
    <n v="963"/>
    <b v="1"/>
    <s v="film &amp; video/documentary"/>
    <x v="204"/>
    <x v="206"/>
    <x v="0"/>
    <x v="4"/>
    <x v="263"/>
    <d v="2012-09-27T17:54:54"/>
  </r>
  <r>
    <x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x v="0"/>
    <x v="0"/>
    <n v="1336747995"/>
    <n v="1334155995"/>
    <b v="1"/>
    <n v="91"/>
    <b v="1"/>
    <s v="film &amp; video/documentary"/>
    <x v="205"/>
    <x v="207"/>
    <x v="0"/>
    <x v="4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b v="1"/>
    <n v="58"/>
    <b v="1"/>
    <s v="film &amp; video/documentary"/>
    <x v="206"/>
    <x v="208"/>
    <x v="0"/>
    <x v="4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b v="1"/>
    <n v="36"/>
    <b v="1"/>
    <s v="film &amp; video/documentary"/>
    <x v="207"/>
    <x v="209"/>
    <x v="0"/>
    <x v="4"/>
    <x v="266"/>
    <d v="2010-04-22T22:51:00"/>
  </r>
  <r>
    <x v="267"/>
    <s v="Uncharted Amazon"/>
    <s v="A visually stunning, feature length film chronicling life's challenges in the remote depths of the Amazon rainforest."/>
    <x v="97"/>
    <n v="12965.44"/>
    <x v="0"/>
    <x v="1"/>
    <x v="1"/>
    <n v="1403693499"/>
    <n v="1401101499"/>
    <b v="1"/>
    <n v="165"/>
    <b v="1"/>
    <s v="film &amp; video/documentary"/>
    <x v="208"/>
    <x v="210"/>
    <x v="0"/>
    <x v="4"/>
    <x v="267"/>
    <d v="2014-06-25T05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b v="1"/>
    <n v="111"/>
    <b v="1"/>
    <s v="film &amp; video/documentary"/>
    <x v="209"/>
    <x v="211"/>
    <x v="0"/>
    <x v="4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b v="1"/>
    <n v="1596"/>
    <b v="1"/>
    <s v="film &amp; video/documentary"/>
    <x v="210"/>
    <x v="212"/>
    <x v="0"/>
    <x v="4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n v="1306296000"/>
    <n v="1301950070"/>
    <b v="1"/>
    <n v="61"/>
    <b v="1"/>
    <s v="film &amp; video/documentary"/>
    <x v="211"/>
    <x v="213"/>
    <x v="0"/>
    <x v="4"/>
    <x v="270"/>
    <d v="2011-05-24T23:00:00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b v="1"/>
    <n v="287"/>
    <b v="1"/>
    <s v="film &amp; video/documentary"/>
    <x v="212"/>
    <x v="214"/>
    <x v="0"/>
    <x v="4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b v="1"/>
    <n v="65"/>
    <b v="1"/>
    <s v="film &amp; video/documentary"/>
    <x v="213"/>
    <x v="215"/>
    <x v="0"/>
    <x v="4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b v="1"/>
    <n v="118"/>
    <b v="1"/>
    <s v="film &amp; video/documentary"/>
    <x v="214"/>
    <x v="216"/>
    <x v="0"/>
    <x v="4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n v="1333609140"/>
    <n v="1330638829"/>
    <b v="1"/>
    <n v="113"/>
    <b v="1"/>
    <s v="film &amp; video/documentary"/>
    <x v="215"/>
    <x v="217"/>
    <x v="0"/>
    <x v="4"/>
    <x v="274"/>
    <d v="2012-04-05T01:59:00"/>
  </r>
  <r>
    <x v="275"/>
    <s v="Finding the Funk"/>
    <s v="A journey through the origins and influence of funk music from James Brown to D'Angelo we are FINDING THE FUNK!"/>
    <x v="22"/>
    <n v="21679"/>
    <x v="0"/>
    <x v="0"/>
    <x v="0"/>
    <n v="1352511966"/>
    <n v="1349916366"/>
    <b v="1"/>
    <n v="332"/>
    <b v="1"/>
    <s v="film &amp; video/documentary"/>
    <x v="216"/>
    <x v="218"/>
    <x v="0"/>
    <x v="4"/>
    <x v="275"/>
    <d v="2012-11-09T20:46:06"/>
  </r>
  <r>
    <x v="276"/>
    <s v="Abalimi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b v="1"/>
    <n v="62"/>
    <b v="1"/>
    <s v="film &amp; video/documentary"/>
    <x v="217"/>
    <x v="219"/>
    <x v="0"/>
    <x v="4"/>
    <x v="276"/>
    <d v="2012-04-27T19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n v="1432416219"/>
    <n v="1429824219"/>
    <b v="1"/>
    <n v="951"/>
    <b v="1"/>
    <s v="film &amp; video/documentary"/>
    <x v="218"/>
    <x v="220"/>
    <x v="0"/>
    <x v="4"/>
    <x v="277"/>
    <d v="2015-05-23T16:23:39"/>
  </r>
  <r>
    <x v="278"/>
    <s v="The Babushkas of Chernobyl"/>
    <s v="An unlikely story of spirit, defiance and beauty from the most contaminated place on Earth"/>
    <x v="100"/>
    <n v="40594"/>
    <x v="0"/>
    <x v="0"/>
    <x v="0"/>
    <n v="1350003539"/>
    <n v="1347411539"/>
    <b v="1"/>
    <n v="415"/>
    <b v="1"/>
    <s v="film &amp; video/documentary"/>
    <x v="219"/>
    <x v="221"/>
    <x v="0"/>
    <x v="4"/>
    <x v="278"/>
    <d v="2012-10-11T19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b v="1"/>
    <n v="305"/>
    <b v="1"/>
    <s v="film &amp; video/documentary"/>
    <x v="220"/>
    <x v="222"/>
    <x v="0"/>
    <x v="4"/>
    <x v="279"/>
    <d v="2017-02-26T21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b v="1"/>
    <n v="2139"/>
    <b v="1"/>
    <s v="film &amp; video/documentary"/>
    <x v="221"/>
    <x v="223"/>
    <x v="0"/>
    <x v="4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b v="1"/>
    <n v="79"/>
    <b v="1"/>
    <s v="film &amp; video/documentary"/>
    <x v="222"/>
    <x v="224"/>
    <x v="0"/>
    <x v="4"/>
    <x v="281"/>
    <d v="2009-08-10T14:26:00"/>
  </r>
  <r>
    <x v="282"/>
    <s v="Greenlight the PATROL BASE JAKER Movie"/>
    <s v="See US Marines make counter-insurgency work in Helmand Province--the Taliban's stronghold in Afghanistan."/>
    <x v="101"/>
    <n v="45535"/>
    <x v="0"/>
    <x v="0"/>
    <x v="0"/>
    <n v="1266876000"/>
    <n v="1263679492"/>
    <b v="1"/>
    <n v="179"/>
    <b v="1"/>
    <s v="film &amp; video/documentary"/>
    <x v="223"/>
    <x v="225"/>
    <x v="0"/>
    <x v="4"/>
    <x v="282"/>
    <d v="2010-02-22T17:00:00"/>
  </r>
  <r>
    <x v="283"/>
    <s v="SOLE SURVIVOR"/>
    <s v="What is the impact of survivorship on the human condition?"/>
    <x v="102"/>
    <n v="20569.05"/>
    <x v="0"/>
    <x v="0"/>
    <x v="0"/>
    <n v="1306904340"/>
    <n v="1305219744"/>
    <b v="1"/>
    <n v="202"/>
    <b v="1"/>
    <s v="film &amp; video/documentary"/>
    <x v="224"/>
    <x v="226"/>
    <x v="0"/>
    <x v="4"/>
    <x v="283"/>
    <d v="2011-05-31T23:59:00"/>
  </r>
  <r>
    <x v="284"/>
    <s v="Wisconsin Rising"/>
    <s v="A film documenting WI Gov.Scott Walker's attack on working families and how it is reanimating the American labor movement."/>
    <x v="79"/>
    <n v="41850.46"/>
    <x v="0"/>
    <x v="0"/>
    <x v="0"/>
    <n v="1327167780"/>
    <n v="1325007780"/>
    <b v="1"/>
    <n v="760"/>
    <b v="1"/>
    <s v="film &amp; video/documentary"/>
    <x v="225"/>
    <x v="227"/>
    <x v="0"/>
    <x v="4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n v="1379614128"/>
    <n v="1377022128"/>
    <b v="1"/>
    <n v="563"/>
    <b v="1"/>
    <s v="film &amp; video/documentary"/>
    <x v="226"/>
    <x v="228"/>
    <x v="0"/>
    <x v="4"/>
    <x v="285"/>
    <d v="2013-09-19T13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n v="1364236524"/>
    <n v="1360352124"/>
    <b v="1"/>
    <n v="135"/>
    <b v="1"/>
    <s v="film &amp; video/documentary"/>
    <x v="227"/>
    <x v="229"/>
    <x v="0"/>
    <x v="4"/>
    <x v="286"/>
    <d v="2013-03-25T13:35:24"/>
  </r>
  <r>
    <x v="287"/>
    <s v="In Country: A Documentary Film (POSTPRODUCTION)"/>
    <s v="War is hell. Why would anyone want to spend their weekends there?"/>
    <x v="36"/>
    <n v="26445"/>
    <x v="0"/>
    <x v="0"/>
    <x v="0"/>
    <n v="1351828800"/>
    <n v="1349160018"/>
    <b v="1"/>
    <n v="290"/>
    <b v="1"/>
    <s v="film &amp; video/documentary"/>
    <x v="228"/>
    <x v="230"/>
    <x v="0"/>
    <x v="4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b v="1"/>
    <n v="447"/>
    <b v="1"/>
    <s v="film &amp; video/documentary"/>
    <x v="229"/>
    <x v="231"/>
    <x v="0"/>
    <x v="4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n v="1383389834"/>
    <n v="1380797834"/>
    <b v="1"/>
    <n v="232"/>
    <b v="1"/>
    <s v="film &amp; video/documentary"/>
    <x v="230"/>
    <x v="232"/>
    <x v="0"/>
    <x v="4"/>
    <x v="289"/>
    <d v="2013-11-02T05:57:1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x v="0"/>
    <n v="1296633540"/>
    <n v="1292316697"/>
    <b v="1"/>
    <n v="168"/>
    <b v="1"/>
    <s v="film &amp; video/documentary"/>
    <x v="231"/>
    <x v="233"/>
    <x v="0"/>
    <x v="4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n v="1367366460"/>
    <n v="1365791246"/>
    <b v="1"/>
    <n v="128"/>
    <b v="1"/>
    <s v="film &amp; video/documentary"/>
    <x v="232"/>
    <x v="234"/>
    <x v="0"/>
    <x v="4"/>
    <x v="291"/>
    <d v="2013-04-30T19:01:00"/>
  </r>
  <r>
    <x v="292"/>
    <s v="The Undocumented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b v="1"/>
    <n v="493"/>
    <b v="1"/>
    <s v="film &amp; video/documentary"/>
    <x v="233"/>
    <x v="235"/>
    <x v="0"/>
    <x v="4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b v="1"/>
    <n v="131"/>
    <b v="1"/>
    <s v="film &amp; video/documentary"/>
    <x v="234"/>
    <x v="236"/>
    <x v="0"/>
    <x v="4"/>
    <x v="293"/>
    <d v="2014-04-20T11:01:54"/>
  </r>
  <r>
    <x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x v="0"/>
    <x v="0"/>
    <n v="1279555200"/>
    <n v="1276480894"/>
    <b v="1"/>
    <n v="50"/>
    <b v="1"/>
    <s v="film &amp; video/documentary"/>
    <x v="31"/>
    <x v="101"/>
    <x v="0"/>
    <x v="4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b v="1"/>
    <n v="665"/>
    <b v="1"/>
    <s v="film &amp; video/documentary"/>
    <x v="235"/>
    <x v="237"/>
    <x v="0"/>
    <x v="4"/>
    <x v="295"/>
    <d v="2013-10-31T19:00:00"/>
  </r>
  <r>
    <x v="296"/>
    <s v="Bel Borba Is Here!"/>
    <s v="Bel Borba is Here is a feature film about the most inspiring Brazilian artist you've never heard of... until now."/>
    <x v="31"/>
    <n v="29681.55"/>
    <x v="0"/>
    <x v="0"/>
    <x v="0"/>
    <n v="1347017083"/>
    <n v="1344857083"/>
    <b v="1"/>
    <n v="129"/>
    <b v="1"/>
    <s v="film &amp; video/documentary"/>
    <x v="236"/>
    <x v="238"/>
    <x v="0"/>
    <x v="4"/>
    <x v="296"/>
    <d v="2012-09-07T06:24:43"/>
  </r>
  <r>
    <x v="297"/>
    <s v="Who Owns Yoga?"/>
    <s v="Who Owns Yoga? is a feature length documentary film that explores the changing nature of yoga in the modern world."/>
    <x v="22"/>
    <n v="20128"/>
    <x v="0"/>
    <x v="0"/>
    <x v="0"/>
    <n v="1430452740"/>
    <n v="1427390901"/>
    <b v="1"/>
    <n v="142"/>
    <b v="1"/>
    <s v="film &amp; video/documentary"/>
    <x v="237"/>
    <x v="239"/>
    <x v="0"/>
    <x v="4"/>
    <x v="297"/>
    <d v="2015-04-30T22:59:00"/>
  </r>
  <r>
    <x v="298"/>
    <s v="DisHonesty - A Documentary Feature Film"/>
    <s v="The truth is, we all lie - and by &quot;we,&quot; we mean everyone!"/>
    <x v="103"/>
    <n v="137254.84"/>
    <x v="0"/>
    <x v="0"/>
    <x v="0"/>
    <n v="1399669200"/>
    <n v="1394536048"/>
    <b v="1"/>
    <n v="2436"/>
    <b v="1"/>
    <s v="film &amp; video/documentary"/>
    <x v="238"/>
    <x v="240"/>
    <x v="0"/>
    <x v="4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b v="1"/>
    <n v="244"/>
    <b v="1"/>
    <s v="film &amp; video/documentary"/>
    <x v="239"/>
    <x v="241"/>
    <x v="0"/>
    <x v="4"/>
    <x v="299"/>
    <d v="2010-11-17T01:24:20"/>
  </r>
  <r>
    <x v="300"/>
    <s v="The Bus 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b v="1"/>
    <n v="298"/>
    <b v="1"/>
    <s v="film &amp; video/documentary"/>
    <x v="240"/>
    <x v="242"/>
    <x v="0"/>
    <x v="4"/>
    <x v="300"/>
    <d v="2011-04-24T18:02:18"/>
  </r>
  <r>
    <x v="301"/>
    <s v="WORLD FAIR"/>
    <s v="A film about personal memory, amateur cinematography, and visions of the future at the 1939 New York World's Fair."/>
    <x v="93"/>
    <n v="15435.55"/>
    <x v="0"/>
    <x v="0"/>
    <x v="0"/>
    <n v="1363711335"/>
    <n v="1360258935"/>
    <b v="1"/>
    <n v="251"/>
    <b v="1"/>
    <s v="film &amp; video/documentary"/>
    <x v="241"/>
    <x v="243"/>
    <x v="0"/>
    <x v="4"/>
    <x v="301"/>
    <d v="2013-03-19T11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b v="1"/>
    <n v="108"/>
    <b v="1"/>
    <s v="film &amp; video/documentary"/>
    <x v="242"/>
    <x v="244"/>
    <x v="0"/>
    <x v="4"/>
    <x v="302"/>
    <d v="2012-02-24T15:33:58"/>
  </r>
  <r>
    <x v="303"/>
    <s v="The Forest for the Trees"/>
    <s v="The story of Jadab Payeng, an Indian man who single handedly planted nearly 1400 acres of forest to save his island, Majuli."/>
    <x v="9"/>
    <n v="4124"/>
    <x v="0"/>
    <x v="0"/>
    <x v="0"/>
    <n v="1338601346"/>
    <n v="1336009346"/>
    <b v="1"/>
    <n v="82"/>
    <b v="1"/>
    <s v="film &amp; video/documentary"/>
    <x v="243"/>
    <x v="245"/>
    <x v="0"/>
    <x v="4"/>
    <x v="303"/>
    <d v="2012-06-01T20:42:26"/>
  </r>
  <r>
    <x v="304"/>
    <s v="Beyond Iconic: Distribution for film on Dennis Stock"/>
    <s v="A portrait of a life fully realized and a look at what it takes to make great photography."/>
    <x v="104"/>
    <n v="7876"/>
    <x v="0"/>
    <x v="0"/>
    <x v="0"/>
    <n v="1346464800"/>
    <n v="1343096197"/>
    <b v="1"/>
    <n v="74"/>
    <b v="1"/>
    <s v="film &amp; video/documentary"/>
    <x v="244"/>
    <x v="246"/>
    <x v="0"/>
    <x v="4"/>
    <x v="304"/>
    <d v="2012-08-31T21:00:00"/>
  </r>
  <r>
    <x v="305"/>
    <s v="My Friend Mott-ly"/>
    <s v="A documentary that I am making about the difficult, but inspiring, life of a late friend of mine."/>
    <x v="51"/>
    <n v="9775"/>
    <x v="0"/>
    <x v="0"/>
    <x v="0"/>
    <n v="1331392049"/>
    <n v="1328800049"/>
    <b v="1"/>
    <n v="189"/>
    <b v="1"/>
    <s v="film &amp; video/documentary"/>
    <x v="245"/>
    <x v="247"/>
    <x v="0"/>
    <x v="4"/>
    <x v="305"/>
    <d v="2012-03-10T10:07:29"/>
  </r>
  <r>
    <x v="306"/>
    <s v="Escape/Artist: The Jason Escape Documentary"/>
    <s v="A feature-length documentary on the life of Boston escape artist Jason Escape."/>
    <x v="28"/>
    <n v="2929"/>
    <x v="0"/>
    <x v="0"/>
    <x v="0"/>
    <n v="1363806333"/>
    <n v="1362081933"/>
    <b v="1"/>
    <n v="80"/>
    <b v="1"/>
    <s v="film &amp; video/documentary"/>
    <x v="246"/>
    <x v="248"/>
    <x v="0"/>
    <x v="4"/>
    <x v="306"/>
    <d v="2013-03-20T14:05:33"/>
  </r>
  <r>
    <x v="307"/>
    <s v="Grammar Revolution"/>
    <s v="Why is grammar important?"/>
    <x v="29"/>
    <n v="24490"/>
    <x v="0"/>
    <x v="0"/>
    <x v="0"/>
    <n v="1360276801"/>
    <n v="1357684801"/>
    <b v="1"/>
    <n v="576"/>
    <b v="1"/>
    <s v="film &amp; video/documentary"/>
    <x v="247"/>
    <x v="249"/>
    <x v="0"/>
    <x v="4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n v="1299775210"/>
    <n v="1295887210"/>
    <b v="1"/>
    <n v="202"/>
    <b v="1"/>
    <s v="film &amp; video/documentary"/>
    <x v="248"/>
    <x v="250"/>
    <x v="0"/>
    <x v="4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b v="1"/>
    <n v="238"/>
    <b v="1"/>
    <s v="film &amp; video/documentary"/>
    <x v="249"/>
    <x v="251"/>
    <x v="0"/>
    <x v="4"/>
    <x v="309"/>
    <d v="2012-09-03T13:02:14"/>
  </r>
  <r>
    <x v="310"/>
    <s v="Feels Like Coming Home Tour"/>
    <s v="30 day tour to release a compilation CD with 16 original songs about hometowns.  Webisodes and documentary to follow."/>
    <x v="28"/>
    <n v="1041.29"/>
    <x v="0"/>
    <x v="0"/>
    <x v="0"/>
    <n v="1319076000"/>
    <n v="1317788623"/>
    <b v="1"/>
    <n v="36"/>
    <b v="1"/>
    <s v="film &amp; video/documentary"/>
    <x v="250"/>
    <x v="252"/>
    <x v="0"/>
    <x v="4"/>
    <x v="310"/>
    <d v="2011-10-19T21:00:00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n v="1325404740"/>
    <n v="1321852592"/>
    <b v="1"/>
    <n v="150"/>
    <b v="1"/>
    <s v="film &amp; video/documentary"/>
    <x v="251"/>
    <x v="253"/>
    <x v="0"/>
    <x v="4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b v="1"/>
    <n v="146"/>
    <b v="1"/>
    <s v="film &amp; video/documentary"/>
    <x v="252"/>
    <x v="254"/>
    <x v="0"/>
    <x v="4"/>
    <x v="312"/>
    <d v="2013-04-14T16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b v="1"/>
    <n v="222"/>
    <b v="1"/>
    <s v="film &amp; video/documentary"/>
    <x v="253"/>
    <x v="255"/>
    <x v="0"/>
    <x v="4"/>
    <x v="313"/>
    <d v="2010-08-11T10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b v="1"/>
    <n v="120"/>
    <b v="1"/>
    <s v="film &amp; video/documentary"/>
    <x v="254"/>
    <x v="256"/>
    <x v="0"/>
    <x v="4"/>
    <x v="314"/>
    <d v="2013-03-01T14:59:48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x v="0"/>
    <n v="1345660334"/>
    <n v="1343068334"/>
    <b v="1"/>
    <n v="126"/>
    <b v="1"/>
    <s v="film &amp; video/documentary"/>
    <x v="255"/>
    <x v="257"/>
    <x v="0"/>
    <x v="4"/>
    <x v="315"/>
    <d v="2012-08-22T13:32:14"/>
  </r>
  <r>
    <x v="316"/>
    <s v="THE SECRET TRIAL 5 - GRASSROOTS CROSS-CANADA TOUR"/>
    <s v="Award winning documentary The Secret Trial 5 needs your help for a Cross-Canada Tour!"/>
    <x v="36"/>
    <n v="17066"/>
    <x v="0"/>
    <x v="5"/>
    <x v="5"/>
    <n v="1418273940"/>
    <n v="1415398197"/>
    <b v="1"/>
    <n v="158"/>
    <b v="1"/>
    <s v="film &amp; video/documentary"/>
    <x v="256"/>
    <x v="258"/>
    <x v="0"/>
    <x v="4"/>
    <x v="316"/>
    <d v="2014-12-10T23:59:00"/>
  </r>
  <r>
    <x v="317"/>
    <s v="Good Men, Bad Men, and a Few Rowdy Ladies"/>
    <s v="The story of a cowboy town with a prison problem, and the colorful characters who call it home."/>
    <x v="11"/>
    <n v="30241"/>
    <x v="0"/>
    <x v="0"/>
    <x v="0"/>
    <n v="1386778483"/>
    <n v="1384186483"/>
    <b v="1"/>
    <n v="316"/>
    <b v="1"/>
    <s v="film &amp; video/documentary"/>
    <x v="257"/>
    <x v="259"/>
    <x v="0"/>
    <x v="4"/>
    <x v="317"/>
    <d v="2013-12-11T11:14:43"/>
  </r>
  <r>
    <x v="318"/>
    <s v="Friend Request: Accepted"/>
    <s v="Photographer, Ty Morin, pays a visit to every single one of his Facebook friends to take their portrait...all 788 of them."/>
    <x v="10"/>
    <n v="14166"/>
    <x v="0"/>
    <x v="0"/>
    <x v="0"/>
    <n v="1364342151"/>
    <n v="1361753751"/>
    <b v="1"/>
    <n v="284"/>
    <b v="1"/>
    <s v="film &amp; video/documentary"/>
    <x v="258"/>
    <x v="260"/>
    <x v="0"/>
    <x v="4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b v="1"/>
    <n v="51"/>
    <b v="1"/>
    <s v="film &amp; video/documentary"/>
    <x v="259"/>
    <x v="261"/>
    <x v="0"/>
    <x v="4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b v="1"/>
    <n v="158"/>
    <b v="1"/>
    <s v="film &amp; video/documentary"/>
    <x v="260"/>
    <x v="262"/>
    <x v="0"/>
    <x v="4"/>
    <x v="320"/>
    <d v="2015-12-22T18:00:00"/>
  </r>
  <r>
    <x v="321"/>
    <s v="An Impossible Project"/>
    <s v="The more digital the world, the more analog our dreams._x000d_A feature documentary shot on 35mm film."/>
    <x v="19"/>
    <n v="35932"/>
    <x v="0"/>
    <x v="12"/>
    <x v="3"/>
    <n v="1478605386"/>
    <n v="1475577786"/>
    <b v="1"/>
    <n v="337"/>
    <b v="1"/>
    <s v="film &amp; video/documentary"/>
    <x v="261"/>
    <x v="263"/>
    <x v="0"/>
    <x v="4"/>
    <x v="321"/>
    <d v="2016-11-08T06:43:06"/>
  </r>
  <r>
    <x v="322"/>
    <s v="Last of the Big Tuskers"/>
    <s v="A documentary film about the largest elephants on earth and what is being done to ensure their survival."/>
    <x v="31"/>
    <n v="26978"/>
    <x v="0"/>
    <x v="0"/>
    <x v="0"/>
    <n v="1463146848"/>
    <n v="1460554848"/>
    <b v="1"/>
    <n v="186"/>
    <b v="1"/>
    <s v="film &amp; video/documentary"/>
    <x v="262"/>
    <x v="264"/>
    <x v="0"/>
    <x v="4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n v="1482307140"/>
    <n v="1479886966"/>
    <b v="1"/>
    <n v="58"/>
    <b v="1"/>
    <s v="film &amp; video/documentary"/>
    <x v="263"/>
    <x v="265"/>
    <x v="0"/>
    <x v="4"/>
    <x v="323"/>
    <d v="2016-12-21T02:59:00"/>
  </r>
  <r>
    <x v="324"/>
    <s v="KEEP MOVING FORWARD - Documentary Film"/>
    <s v="A documentary about a Vietnam veteran who finds peace from his PTSD through Disney, rather than medication."/>
    <x v="0"/>
    <n v="8636"/>
    <x v="0"/>
    <x v="0"/>
    <x v="0"/>
    <n v="1438441308"/>
    <n v="1435590108"/>
    <b v="1"/>
    <n v="82"/>
    <b v="1"/>
    <s v="film &amp; video/documentary"/>
    <x v="264"/>
    <x v="266"/>
    <x v="0"/>
    <x v="4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n v="1482208233"/>
    <n v="1479184233"/>
    <b v="1"/>
    <n v="736"/>
    <b v="1"/>
    <s v="film &amp; video/documentary"/>
    <x v="265"/>
    <x v="267"/>
    <x v="0"/>
    <x v="4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n v="1489532220"/>
    <n v="1486625606"/>
    <b v="1"/>
    <n v="1151"/>
    <b v="1"/>
    <s v="film &amp; video/documentary"/>
    <x v="266"/>
    <x v="268"/>
    <x v="0"/>
    <x v="4"/>
    <x v="326"/>
    <d v="2017-03-14T17:57:00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x v="0"/>
    <n v="1427011200"/>
    <n v="1424669929"/>
    <b v="1"/>
    <n v="34"/>
    <b v="1"/>
    <s v="film &amp; video/documentary"/>
    <x v="267"/>
    <x v="269"/>
    <x v="0"/>
    <x v="4"/>
    <x v="327"/>
    <d v="2015-03-22T03:00:00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x v="0"/>
    <n v="1446350400"/>
    <n v="1443739388"/>
    <b v="1"/>
    <n v="498"/>
    <b v="1"/>
    <s v="film &amp; video/documentary"/>
    <x v="268"/>
    <x v="270"/>
    <x v="0"/>
    <x v="4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n v="1446868800"/>
    <n v="1444821127"/>
    <b v="1"/>
    <n v="167"/>
    <b v="1"/>
    <s v="film &amp; video/documentary"/>
    <x v="269"/>
    <x v="271"/>
    <x v="0"/>
    <x v="4"/>
    <x v="329"/>
    <d v="2015-11-06T23:00:00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b v="1"/>
    <n v="340"/>
    <b v="1"/>
    <s v="film &amp; video/documentary"/>
    <x v="270"/>
    <x v="272"/>
    <x v="0"/>
    <x v="4"/>
    <x v="330"/>
    <d v="2013-05-16T22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n v="1466171834"/>
    <n v="1463493434"/>
    <b v="1"/>
    <n v="438"/>
    <b v="1"/>
    <s v="film &amp; video/documentary"/>
    <x v="271"/>
    <x v="273"/>
    <x v="0"/>
    <x v="4"/>
    <x v="331"/>
    <d v="2016-06-17T08:57:1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b v="1"/>
    <n v="555"/>
    <b v="1"/>
    <s v="film &amp; video/documentary"/>
    <x v="272"/>
    <x v="274"/>
    <x v="0"/>
    <x v="4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n v="1460038591"/>
    <n v="1457450191"/>
    <b v="1"/>
    <n v="266"/>
    <b v="1"/>
    <s v="film &amp; video/documentary"/>
    <x v="273"/>
    <x v="275"/>
    <x v="0"/>
    <x v="4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b v="1"/>
    <n v="69"/>
    <b v="1"/>
    <s v="film &amp; video/documentary"/>
    <x v="274"/>
    <x v="276"/>
    <x v="0"/>
    <x v="4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b v="1"/>
    <n v="80"/>
    <b v="1"/>
    <s v="film &amp; video/documentary"/>
    <x v="275"/>
    <x v="277"/>
    <x v="0"/>
    <x v="4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b v="1"/>
    <n v="493"/>
    <b v="1"/>
    <s v="film &amp; video/documentary"/>
    <x v="276"/>
    <x v="278"/>
    <x v="0"/>
    <x v="4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b v="1"/>
    <n v="31"/>
    <b v="1"/>
    <s v="film &amp; video/documentary"/>
    <x v="277"/>
    <x v="279"/>
    <x v="0"/>
    <x v="4"/>
    <x v="337"/>
    <d v="2015-03-13T21:05:08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b v="1"/>
    <n v="236"/>
    <b v="1"/>
    <s v="film &amp; video/documentary"/>
    <x v="278"/>
    <x v="280"/>
    <x v="0"/>
    <x v="4"/>
    <x v="338"/>
    <d v="2016-09-02T20:00:00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x v="0"/>
    <n v="1430331268"/>
    <n v="1427739268"/>
    <b v="1"/>
    <n v="89"/>
    <b v="1"/>
    <s v="film &amp; video/documentary"/>
    <x v="279"/>
    <x v="281"/>
    <x v="0"/>
    <x v="4"/>
    <x v="339"/>
    <d v="2015-04-29T13:14:28"/>
  </r>
  <r>
    <x v="340"/>
    <s v="Somaliland: The Abaarso Story"/>
    <s v="Feature-length documentary about five Somali Muslim students pursuing dreams of education in America"/>
    <x v="19"/>
    <n v="43758"/>
    <x v="0"/>
    <x v="0"/>
    <x v="0"/>
    <n v="1489006800"/>
    <n v="1486397007"/>
    <b v="1"/>
    <n v="299"/>
    <b v="1"/>
    <s v="film &amp; video/documentary"/>
    <x v="280"/>
    <x v="282"/>
    <x v="0"/>
    <x v="4"/>
    <x v="340"/>
    <d v="2017-03-08T16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b v="1"/>
    <n v="55"/>
    <b v="1"/>
    <s v="film &amp; video/documentary"/>
    <x v="281"/>
    <x v="283"/>
    <x v="0"/>
    <x v="4"/>
    <x v="341"/>
    <d v="2014-09-30T22:59:00"/>
  </r>
  <r>
    <x v="342"/>
    <s v="BREAKING A MONSTER a film about the band Unlocking The Truth"/>
    <s v="BREAKING A MONSTER needs your help to play in THEATERS!"/>
    <x v="56"/>
    <n v="55201.52"/>
    <x v="0"/>
    <x v="0"/>
    <x v="0"/>
    <n v="1461955465"/>
    <n v="1459363465"/>
    <b v="1"/>
    <n v="325"/>
    <b v="1"/>
    <s v="film &amp; video/documentary"/>
    <x v="282"/>
    <x v="284"/>
    <x v="0"/>
    <x v="4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b v="1"/>
    <n v="524"/>
    <b v="1"/>
    <s v="film &amp; video/documentary"/>
    <x v="283"/>
    <x v="285"/>
    <x v="0"/>
    <x v="4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b v="1"/>
    <n v="285"/>
    <b v="1"/>
    <s v="film &amp; video/documentary"/>
    <x v="284"/>
    <x v="286"/>
    <x v="0"/>
    <x v="4"/>
    <x v="344"/>
    <d v="2015-05-31T21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n v="1432161590"/>
    <n v="1429569590"/>
    <b v="1"/>
    <n v="179"/>
    <b v="1"/>
    <s v="film &amp; video/documentary"/>
    <x v="285"/>
    <x v="287"/>
    <x v="0"/>
    <x v="4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b v="1"/>
    <n v="188"/>
    <b v="1"/>
    <s v="film &amp; video/documentary"/>
    <x v="286"/>
    <x v="288"/>
    <x v="0"/>
    <x v="4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b v="1"/>
    <n v="379"/>
    <b v="1"/>
    <s v="film &amp; video/documentary"/>
    <x v="287"/>
    <x v="289"/>
    <x v="0"/>
    <x v="4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b v="1"/>
    <n v="119"/>
    <b v="1"/>
    <s v="film &amp; video/documentary"/>
    <x v="288"/>
    <x v="290"/>
    <x v="0"/>
    <x v="4"/>
    <x v="348"/>
    <d v="2015-08-21T09:05:16"/>
  </r>
  <r>
    <x v="349"/>
    <s v="Strangers To Peace: A Documentary"/>
    <s v="After 52 years of war, FARC guerrilla soldiers rejoin Colombian society to forge new lives of peace."/>
    <x v="108"/>
    <n v="12007.18"/>
    <x v="0"/>
    <x v="0"/>
    <x v="0"/>
    <n v="1487937508"/>
    <n v="1485345508"/>
    <b v="1"/>
    <n v="167"/>
    <b v="1"/>
    <s v="film &amp; video/documentary"/>
    <x v="289"/>
    <x v="291"/>
    <x v="0"/>
    <x v="4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n v="1473566340"/>
    <n v="1470274509"/>
    <b v="1"/>
    <n v="221"/>
    <b v="1"/>
    <s v="film &amp; video/documentary"/>
    <x v="290"/>
    <x v="292"/>
    <x v="0"/>
    <x v="4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b v="1"/>
    <n v="964"/>
    <b v="1"/>
    <s v="film &amp; video/documentary"/>
    <x v="291"/>
    <x v="293"/>
    <x v="0"/>
    <x v="4"/>
    <x v="351"/>
    <d v="2016-04-07T17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n v="1412740868"/>
    <n v="1410148868"/>
    <b v="1"/>
    <n v="286"/>
    <b v="1"/>
    <s v="film &amp; video/documentary"/>
    <x v="292"/>
    <x v="294"/>
    <x v="0"/>
    <x v="4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b v="1"/>
    <n v="613"/>
    <b v="1"/>
    <s v="film &amp; video/documentary"/>
    <x v="293"/>
    <x v="295"/>
    <x v="0"/>
    <x v="4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b v="1"/>
    <n v="29"/>
    <b v="1"/>
    <s v="film &amp; video/documentary"/>
    <x v="294"/>
    <x v="296"/>
    <x v="0"/>
    <x v="4"/>
    <x v="354"/>
    <d v="2016-04-08T13:52:01"/>
  </r>
  <r>
    <x v="355"/>
    <s v="REZA ABDOH -Theatre Visionary"/>
    <s v="A documentary film about the late REZA ABDOH and his performance company DAR A LUZ."/>
    <x v="19"/>
    <n v="40690"/>
    <x v="0"/>
    <x v="0"/>
    <x v="0"/>
    <n v="1417420994"/>
    <n v="1414738994"/>
    <b v="1"/>
    <n v="165"/>
    <b v="1"/>
    <s v="film &amp; video/documentary"/>
    <x v="295"/>
    <x v="297"/>
    <x v="0"/>
    <x v="4"/>
    <x v="355"/>
    <d v="2014-12-01T03:03:14"/>
  </r>
  <r>
    <x v="356"/>
    <s v="43 and 80"/>
    <s v="A documentary about halibut conservation and how it impacts communities of Southeast Alaska."/>
    <x v="51"/>
    <n v="7701.93"/>
    <x v="0"/>
    <x v="0"/>
    <x v="0"/>
    <n v="1458152193"/>
    <n v="1455563793"/>
    <b v="1"/>
    <n v="97"/>
    <b v="1"/>
    <s v="film &amp; video/documentary"/>
    <x v="296"/>
    <x v="298"/>
    <x v="0"/>
    <x v="4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b v="1"/>
    <n v="303"/>
    <b v="1"/>
    <s v="film &amp; video/documentary"/>
    <x v="297"/>
    <x v="299"/>
    <x v="0"/>
    <x v="4"/>
    <x v="357"/>
    <d v="2015-04-24T00:19:57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x v="0"/>
    <n v="1466002800"/>
    <n v="1463517521"/>
    <b v="1"/>
    <n v="267"/>
    <b v="1"/>
    <s v="film &amp; video/documentary"/>
    <x v="298"/>
    <x v="300"/>
    <x v="0"/>
    <x v="4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n v="1415941920"/>
    <n v="1414028490"/>
    <b v="1"/>
    <n v="302"/>
    <b v="1"/>
    <s v="film &amp; video/documentary"/>
    <x v="299"/>
    <x v="301"/>
    <x v="0"/>
    <x v="4"/>
    <x v="359"/>
    <d v="2014-11-14T00:12:00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x v="0"/>
    <n v="1437621060"/>
    <n v="1433799180"/>
    <b v="0"/>
    <n v="87"/>
    <b v="1"/>
    <s v="film &amp; video/documentary"/>
    <x v="300"/>
    <x v="302"/>
    <x v="0"/>
    <x v="4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b v="0"/>
    <n v="354"/>
    <b v="1"/>
    <s v="film &amp; video/documentary"/>
    <x v="301"/>
    <x v="303"/>
    <x v="0"/>
    <x v="4"/>
    <x v="361"/>
    <d v="2014-11-22T20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b v="0"/>
    <n v="86"/>
    <b v="1"/>
    <s v="film &amp; video/documentary"/>
    <x v="302"/>
    <x v="304"/>
    <x v="0"/>
    <x v="4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b v="0"/>
    <n v="26"/>
    <b v="1"/>
    <s v="film &amp; video/documentary"/>
    <x v="303"/>
    <x v="305"/>
    <x v="0"/>
    <x v="4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n v="1403323140"/>
    <n v="1400704672"/>
    <b v="0"/>
    <n v="113"/>
    <b v="1"/>
    <s v="film &amp; video/documentary"/>
    <x v="304"/>
    <x v="306"/>
    <x v="0"/>
    <x v="4"/>
    <x v="364"/>
    <d v="2014-06-20T22:59:00"/>
  </r>
  <r>
    <x v="365"/>
    <s v="A QUEER COUNTRY"/>
    <s v="Please help us finish this documentary about how Tel Aviv in Israel became a gay friendly liberal hub in a religious state"/>
    <x v="36"/>
    <n v="15596"/>
    <x v="0"/>
    <x v="1"/>
    <x v="1"/>
    <n v="1393597999"/>
    <n v="1391005999"/>
    <b v="0"/>
    <n v="65"/>
    <b v="1"/>
    <s v="film &amp; video/documentary"/>
    <x v="305"/>
    <x v="307"/>
    <x v="0"/>
    <x v="4"/>
    <x v="365"/>
    <d v="2014-02-28T09:33:19"/>
  </r>
  <r>
    <x v="366"/>
    <s v="A BUSHMAN ODYSSEY"/>
    <s v="One Bushman familyâ€™s struggle to survive genocide, dispossession and post-apartheid freedom in South Africa."/>
    <x v="114"/>
    <n v="38500"/>
    <x v="0"/>
    <x v="0"/>
    <x v="0"/>
    <n v="1337540518"/>
    <n v="1334948518"/>
    <b v="0"/>
    <n v="134"/>
    <b v="1"/>
    <s v="film &amp; video/documentary"/>
    <x v="306"/>
    <x v="308"/>
    <x v="0"/>
    <x v="4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b v="0"/>
    <n v="119"/>
    <b v="1"/>
    <s v="film &amp; video/documentary"/>
    <x v="307"/>
    <x v="309"/>
    <x v="0"/>
    <x v="4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b v="0"/>
    <n v="159"/>
    <b v="1"/>
    <s v="film &amp; video/documentary"/>
    <x v="308"/>
    <x v="310"/>
    <x v="0"/>
    <x v="4"/>
    <x v="368"/>
    <d v="2015-03-15T08:32:02"/>
  </r>
  <r>
    <x v="369"/>
    <s v="Alpine Zone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b v="0"/>
    <n v="167"/>
    <b v="1"/>
    <s v="film &amp; video/documentary"/>
    <x v="309"/>
    <x v="311"/>
    <x v="0"/>
    <x v="4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b v="0"/>
    <n v="43"/>
    <b v="1"/>
    <s v="film &amp; video/documentary"/>
    <x v="310"/>
    <x v="312"/>
    <x v="0"/>
    <x v="4"/>
    <x v="370"/>
    <d v="2017-01-06T14:05:00"/>
  </r>
  <r>
    <x v="371"/>
    <s v="Unbranded"/>
    <s v="3,000 Miles. 18 Wild Horses. 6 Months. 5 States. 4 men. A documentary about Conservation, Exploration, and Wild Mustangs."/>
    <x v="60"/>
    <n v="171253"/>
    <x v="0"/>
    <x v="0"/>
    <x v="0"/>
    <n v="1359743139"/>
    <n v="1355855139"/>
    <b v="0"/>
    <n v="1062"/>
    <b v="1"/>
    <s v="film &amp; video/documentary"/>
    <x v="311"/>
    <x v="313"/>
    <x v="0"/>
    <x v="4"/>
    <x v="371"/>
    <d v="2013-02-01T13:25:39"/>
  </r>
  <r>
    <x v="372"/>
    <s v="Wild Equus"/>
    <s v="A short documentary exploring the uses of 'Natural Horsemanship' across Europe"/>
    <x v="43"/>
    <n v="376"/>
    <x v="0"/>
    <x v="1"/>
    <x v="1"/>
    <n v="1459872000"/>
    <n v="1456408244"/>
    <b v="0"/>
    <n v="9"/>
    <b v="1"/>
    <s v="film &amp; video/documentary"/>
    <x v="312"/>
    <x v="314"/>
    <x v="0"/>
    <x v="4"/>
    <x v="372"/>
    <d v="2016-04-05T11:00:00"/>
  </r>
  <r>
    <x v="373"/>
    <s v="The Boing Heard 'Round the World"/>
    <s v="A feature documentary about UPA Pictures, the little studio that changed the course of animation around the world"/>
    <x v="51"/>
    <n v="8000"/>
    <x v="0"/>
    <x v="0"/>
    <x v="0"/>
    <n v="1342648398"/>
    <n v="1340056398"/>
    <b v="0"/>
    <n v="89"/>
    <b v="1"/>
    <s v="film &amp; video/documentary"/>
    <x v="313"/>
    <x v="315"/>
    <x v="0"/>
    <x v="4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b v="0"/>
    <n v="174"/>
    <b v="1"/>
    <s v="film &amp; video/documentary"/>
    <x v="314"/>
    <x v="316"/>
    <x v="0"/>
    <x v="4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b v="0"/>
    <n v="14"/>
    <b v="1"/>
    <s v="film &amp; video/documentary"/>
    <x v="43"/>
    <x v="317"/>
    <x v="0"/>
    <x v="4"/>
    <x v="375"/>
    <d v="2014-03-01T12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b v="0"/>
    <n v="48"/>
    <b v="1"/>
    <s v="film &amp; video/documentary"/>
    <x v="315"/>
    <x v="318"/>
    <x v="0"/>
    <x v="4"/>
    <x v="376"/>
    <d v="2016-08-25T05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n v="1447484460"/>
    <n v="1444888868"/>
    <b v="0"/>
    <n v="133"/>
    <b v="1"/>
    <s v="film &amp; video/documentary"/>
    <x v="316"/>
    <x v="319"/>
    <x v="0"/>
    <x v="4"/>
    <x v="377"/>
    <d v="2015-11-14T02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b v="0"/>
    <n v="83"/>
    <b v="1"/>
    <s v="film &amp; video/documentary"/>
    <x v="317"/>
    <x v="320"/>
    <x v="0"/>
    <x v="4"/>
    <x v="378"/>
    <d v="2016-01-25T18:52:00"/>
  </r>
  <r>
    <x v="379"/>
    <s v="The Unknowns"/>
    <s v="The U.S. Army has granted us permission to film a documentary at America's most sacred shrine: The Tomb of the Unknown Soldier."/>
    <x v="36"/>
    <n v="17412"/>
    <x v="0"/>
    <x v="0"/>
    <x v="0"/>
    <n v="1336062672"/>
    <n v="1332174672"/>
    <b v="0"/>
    <n v="149"/>
    <b v="1"/>
    <s v="film &amp; video/documentary"/>
    <x v="318"/>
    <x v="321"/>
    <x v="0"/>
    <x v="4"/>
    <x v="379"/>
    <d v="2012-05-03T11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b v="0"/>
    <n v="49"/>
    <b v="1"/>
    <s v="film &amp; video/documentary"/>
    <x v="319"/>
    <x v="322"/>
    <x v="0"/>
    <x v="4"/>
    <x v="380"/>
    <d v="2016-01-23T12:16:32"/>
  </r>
  <r>
    <x v="381"/>
    <s v="Clearwater"/>
    <s v="Set in the ancient waters of the Puget Sound, Clearwater is a universal story about the need to adapt to change."/>
    <x v="31"/>
    <n v="26182.5"/>
    <x v="0"/>
    <x v="0"/>
    <x v="0"/>
    <n v="1343624400"/>
    <n v="1340642717"/>
    <b v="0"/>
    <n v="251"/>
    <b v="1"/>
    <s v="film &amp; video/documentary"/>
    <x v="320"/>
    <x v="323"/>
    <x v="0"/>
    <x v="4"/>
    <x v="381"/>
    <d v="2012-07-30T00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b v="0"/>
    <n v="22"/>
    <b v="1"/>
    <s v="film &amp; video/documentary"/>
    <x v="321"/>
    <x v="324"/>
    <x v="0"/>
    <x v="4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n v="1400467759"/>
    <n v="1398480559"/>
    <b v="0"/>
    <n v="48"/>
    <b v="1"/>
    <s v="film &amp; video/documentary"/>
    <x v="322"/>
    <x v="325"/>
    <x v="0"/>
    <x v="4"/>
    <x v="383"/>
    <d v="2014-05-18T21:49:19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n v="1420569947"/>
    <n v="1417977947"/>
    <b v="0"/>
    <n v="383"/>
    <b v="1"/>
    <s v="film &amp; video/documentary"/>
    <x v="323"/>
    <x v="326"/>
    <x v="0"/>
    <x v="4"/>
    <x v="384"/>
    <d v="2015-01-06T13:45:47"/>
  </r>
  <r>
    <x v="385"/>
    <s v="Luke and Jedi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b v="0"/>
    <n v="237"/>
    <b v="1"/>
    <s v="film &amp; video/documentary"/>
    <x v="324"/>
    <x v="327"/>
    <x v="0"/>
    <x v="4"/>
    <x v="385"/>
    <d v="2014-11-21T10:01:41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x v="0"/>
    <n v="1439246991"/>
    <n v="1437950991"/>
    <b v="0"/>
    <n v="13"/>
    <b v="1"/>
    <s v="film &amp; video/documentary"/>
    <x v="325"/>
    <x v="328"/>
    <x v="0"/>
    <x v="4"/>
    <x v="386"/>
    <d v="2015-08-10T17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b v="0"/>
    <n v="562"/>
    <b v="1"/>
    <s v="film &amp; video/documentary"/>
    <x v="326"/>
    <x v="329"/>
    <x v="0"/>
    <x v="4"/>
    <x v="387"/>
    <d v="2015-08-15T01:00:00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x v="0"/>
    <n v="1469670580"/>
    <n v="1467078580"/>
    <b v="0"/>
    <n v="71"/>
    <b v="1"/>
    <s v="film &amp; video/documentary"/>
    <x v="327"/>
    <x v="330"/>
    <x v="0"/>
    <x v="4"/>
    <x v="388"/>
    <d v="2016-07-27T20:49:40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b v="0"/>
    <n v="1510"/>
    <b v="1"/>
    <s v="film &amp; video/documentary"/>
    <x v="328"/>
    <x v="331"/>
    <x v="0"/>
    <x v="4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n v="1431046372"/>
    <n v="1429318372"/>
    <b v="0"/>
    <n v="14"/>
    <b v="1"/>
    <s v="film &amp; video/documentary"/>
    <x v="31"/>
    <x v="84"/>
    <x v="0"/>
    <x v="4"/>
    <x v="390"/>
    <d v="2015-05-07T19:52:52"/>
  </r>
  <r>
    <x v="391"/>
    <s v="Science, Sex and the Ladies"/>
    <s v="Too many women feel confused about their orgasm and shame about their desire. This movie aims to change that."/>
    <x v="22"/>
    <n v="20122"/>
    <x v="0"/>
    <x v="0"/>
    <x v="0"/>
    <n v="1324169940"/>
    <n v="1321578051"/>
    <b v="0"/>
    <n v="193"/>
    <b v="1"/>
    <s v="film &amp; video/documentary"/>
    <x v="329"/>
    <x v="332"/>
    <x v="0"/>
    <x v="4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b v="0"/>
    <n v="206"/>
    <b v="1"/>
    <s v="film &amp; video/documentary"/>
    <x v="330"/>
    <x v="333"/>
    <x v="0"/>
    <x v="4"/>
    <x v="392"/>
    <d v="2011-09-07T22:00:00"/>
  </r>
  <r>
    <x v="393"/>
    <s v="THE PENGUIN COUNTERS Documentary Film"/>
    <s v="This is a story thatâ€™s never been told, about tackling climate change one penguin at a timeâ€¦"/>
    <x v="63"/>
    <n v="55223"/>
    <x v="0"/>
    <x v="0"/>
    <x v="0"/>
    <n v="1381424452"/>
    <n v="1378746052"/>
    <b v="0"/>
    <n v="351"/>
    <b v="1"/>
    <s v="film &amp; video/documentary"/>
    <x v="331"/>
    <x v="334"/>
    <x v="0"/>
    <x v="4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b v="0"/>
    <n v="50"/>
    <b v="1"/>
    <s v="film &amp; video/documentary"/>
    <x v="332"/>
    <x v="335"/>
    <x v="0"/>
    <x v="4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n v="1335562320"/>
    <n v="1332452960"/>
    <b v="0"/>
    <n v="184"/>
    <b v="1"/>
    <s v="film &amp; video/documentary"/>
    <x v="333"/>
    <x v="336"/>
    <x v="0"/>
    <x v="4"/>
    <x v="395"/>
    <d v="2012-04-27T16:32:00"/>
  </r>
  <r>
    <x v="396"/>
    <s v="No Act of Ours Film"/>
    <s v="Loyalty and morality are questioned as we follow the struggles of Penn State students in wake of the child sexual abuse scandal."/>
    <x v="36"/>
    <n v="16000"/>
    <x v="0"/>
    <x v="0"/>
    <x v="0"/>
    <n v="1341668006"/>
    <n v="1340372006"/>
    <b v="0"/>
    <n v="196"/>
    <b v="1"/>
    <s v="film &amp; video/documentary"/>
    <x v="313"/>
    <x v="337"/>
    <x v="0"/>
    <x v="4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b v="0"/>
    <n v="229"/>
    <b v="1"/>
    <s v="film &amp; video/documentary"/>
    <x v="334"/>
    <x v="338"/>
    <x v="0"/>
    <x v="4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n v="1430334126"/>
    <n v="1426446126"/>
    <b v="0"/>
    <n v="67"/>
    <b v="1"/>
    <s v="film &amp; video/documentary"/>
    <x v="335"/>
    <x v="339"/>
    <x v="0"/>
    <x v="4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b v="0"/>
    <n v="95"/>
    <b v="1"/>
    <s v="film &amp; video/documentary"/>
    <x v="336"/>
    <x v="340"/>
    <x v="0"/>
    <x v="4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n v="1400297400"/>
    <n v="1397661347"/>
    <b v="0"/>
    <n v="62"/>
    <b v="1"/>
    <s v="film &amp; video/documentary"/>
    <x v="337"/>
    <x v="341"/>
    <x v="0"/>
    <x v="4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b v="0"/>
    <n v="73"/>
    <b v="1"/>
    <s v="film &amp; video/documentary"/>
    <x v="338"/>
    <x v="342"/>
    <x v="0"/>
    <x v="4"/>
    <x v="401"/>
    <d v="2011-08-07T15:12:50"/>
  </r>
  <r>
    <x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x v="0"/>
    <x v="0"/>
    <n v="1446731817"/>
    <n v="1444913817"/>
    <b v="0"/>
    <n v="43"/>
    <b v="1"/>
    <s v="film &amp; video/documentary"/>
    <x v="339"/>
    <x v="343"/>
    <x v="0"/>
    <x v="4"/>
    <x v="402"/>
    <d v="2015-11-05T08:56:57"/>
  </r>
  <r>
    <x v="403"/>
    <s v="MONDO BANANA"/>
    <s v="A documentary adventure about bananas - and people. Your round-trip ticket into the heart of banana-cultures!!"/>
    <x v="10"/>
    <n v="5263"/>
    <x v="0"/>
    <x v="0"/>
    <x v="0"/>
    <n v="1312960080"/>
    <n v="1308900441"/>
    <b v="0"/>
    <n v="70"/>
    <b v="1"/>
    <s v="film &amp; video/documentary"/>
    <x v="340"/>
    <x v="344"/>
    <x v="0"/>
    <x v="4"/>
    <x v="403"/>
    <d v="2011-08-10T02:08:00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x v="0"/>
    <n v="1391641440"/>
    <n v="1389107062"/>
    <b v="0"/>
    <n v="271"/>
    <b v="1"/>
    <s v="film &amp; video/documentary"/>
    <x v="341"/>
    <x v="345"/>
    <x v="0"/>
    <x v="4"/>
    <x v="404"/>
    <d v="2014-02-05T18:04:00"/>
  </r>
  <r>
    <x v="405"/>
    <s v="The Healing Effect Movie"/>
    <s v="Come, join our movie movement.  A new documentary about the healing power of food."/>
    <x v="121"/>
    <n v="3036"/>
    <x v="0"/>
    <x v="0"/>
    <x v="0"/>
    <n v="1394071339"/>
    <n v="1391479339"/>
    <b v="0"/>
    <n v="55"/>
    <b v="1"/>
    <s v="film &amp; video/documentary"/>
    <x v="342"/>
    <x v="346"/>
    <x v="0"/>
    <x v="4"/>
    <x v="405"/>
    <d v="2014-03-05T21:02:19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b v="0"/>
    <n v="35"/>
    <b v="1"/>
    <s v="film &amp; video/documentary"/>
    <x v="343"/>
    <x v="347"/>
    <x v="0"/>
    <x v="4"/>
    <x v="406"/>
    <d v="2011-05-09T00:59:00"/>
  </r>
  <r>
    <x v="407"/>
    <s v="Haymarket Documentary"/>
    <s v="The story of the 1886 Haymarket Riot explored through the history of the Haymarket Police Memorial Statue."/>
    <x v="13"/>
    <n v="2031"/>
    <x v="0"/>
    <x v="0"/>
    <x v="0"/>
    <n v="1321739650"/>
    <n v="1316552050"/>
    <b v="0"/>
    <n v="22"/>
    <b v="1"/>
    <s v="film &amp; video/documentary"/>
    <x v="344"/>
    <x v="348"/>
    <x v="0"/>
    <x v="4"/>
    <x v="407"/>
    <d v="2011-11-19T16:54:10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x v="0"/>
    <n v="1383676790"/>
    <n v="1380217190"/>
    <b v="0"/>
    <n v="38"/>
    <b v="1"/>
    <s v="film &amp; video/documentary"/>
    <x v="345"/>
    <x v="349"/>
    <x v="0"/>
    <x v="4"/>
    <x v="408"/>
    <d v="2013-11-05T13:39:50"/>
  </r>
  <r>
    <x v="409"/>
    <s v="The Lost Generation"/>
    <s v="I am working on a project that explores the relationship between education to work for youth within the European Union."/>
    <x v="2"/>
    <n v="684"/>
    <x v="0"/>
    <x v="1"/>
    <x v="1"/>
    <n v="1469220144"/>
    <n v="1466628144"/>
    <b v="0"/>
    <n v="15"/>
    <b v="1"/>
    <s v="film &amp; video/documentary"/>
    <x v="346"/>
    <x v="350"/>
    <x v="0"/>
    <x v="4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n v="1434670397"/>
    <n v="1429486397"/>
    <b v="0"/>
    <n v="7"/>
    <b v="1"/>
    <s v="film &amp; video/documentary"/>
    <x v="347"/>
    <x v="351"/>
    <x v="0"/>
    <x v="4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n v="1387688400"/>
    <n v="1384920804"/>
    <b v="0"/>
    <n v="241"/>
    <b v="1"/>
    <s v="film &amp; video/documentary"/>
    <x v="348"/>
    <x v="352"/>
    <x v="0"/>
    <x v="4"/>
    <x v="411"/>
    <d v="2013-12-22T00:00:00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x v="0"/>
    <n v="1343238578"/>
    <n v="1341856178"/>
    <b v="0"/>
    <n v="55"/>
    <b v="1"/>
    <s v="film &amp; video/documentary"/>
    <x v="349"/>
    <x v="353"/>
    <x v="0"/>
    <x v="4"/>
    <x v="412"/>
    <d v="2012-07-25T12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n v="1342731811"/>
    <n v="1340139811"/>
    <b v="0"/>
    <n v="171"/>
    <b v="1"/>
    <s v="film &amp; video/documentary"/>
    <x v="350"/>
    <x v="354"/>
    <x v="0"/>
    <x v="4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b v="0"/>
    <n v="208"/>
    <b v="1"/>
    <s v="film &amp; video/documentary"/>
    <x v="351"/>
    <x v="355"/>
    <x v="0"/>
    <x v="4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b v="0"/>
    <n v="21"/>
    <b v="1"/>
    <s v="film &amp; video/documentary"/>
    <x v="352"/>
    <x v="356"/>
    <x v="0"/>
    <x v="4"/>
    <x v="415"/>
    <d v="2014-10-17T07:00:00"/>
  </r>
  <r>
    <x v="416"/>
    <s v="Fire in the Heart of the City"/>
    <s v="35,000 pounds of food to a city. Highlighting the &quot;Convoy New Britain&quot; event from birth to beyond."/>
    <x v="28"/>
    <n v="1202.17"/>
    <x v="0"/>
    <x v="0"/>
    <x v="0"/>
    <n v="1391851831"/>
    <n v="1389259831"/>
    <b v="0"/>
    <n v="25"/>
    <b v="1"/>
    <s v="film &amp; video/documentary"/>
    <x v="353"/>
    <x v="357"/>
    <x v="0"/>
    <x v="4"/>
    <x v="416"/>
    <d v="2014-02-08T04:30:31"/>
  </r>
  <r>
    <x v="417"/>
    <s v="Cycle of Life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b v="0"/>
    <n v="52"/>
    <b v="1"/>
    <s v="film &amp; video/documentary"/>
    <x v="354"/>
    <x v="358"/>
    <x v="0"/>
    <x v="4"/>
    <x v="417"/>
    <d v="2013-04-07T23:33:00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b v="0"/>
    <n v="104"/>
    <b v="1"/>
    <s v="film &amp; video/documentary"/>
    <x v="355"/>
    <x v="359"/>
    <x v="0"/>
    <x v="4"/>
    <x v="418"/>
    <d v="2015-07-23T01:46:37"/>
  </r>
  <r>
    <x v="419"/>
    <s v="BEYOND LOCAL"/>
    <s v="Beyond Local is a personal journey through an art-centric and musically talented community that fosters creativity."/>
    <x v="6"/>
    <n v="8035"/>
    <x v="0"/>
    <x v="0"/>
    <x v="0"/>
    <n v="1372536787"/>
    <n v="1367352787"/>
    <b v="0"/>
    <n v="73"/>
    <b v="1"/>
    <s v="film &amp; video/documentary"/>
    <x v="356"/>
    <x v="360"/>
    <x v="0"/>
    <x v="4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b v="0"/>
    <n v="3"/>
    <b v="0"/>
    <s v="film &amp; video/animation"/>
    <x v="357"/>
    <x v="361"/>
    <x v="0"/>
    <x v="5"/>
    <x v="420"/>
    <d v="2014-03-13T23:40:31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b v="0"/>
    <n v="6"/>
    <b v="0"/>
    <s v="film &amp; video/animation"/>
    <x v="358"/>
    <x v="362"/>
    <x v="0"/>
    <x v="5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b v="0"/>
    <n v="12"/>
    <b v="0"/>
    <s v="film &amp; video/animation"/>
    <x v="359"/>
    <x v="363"/>
    <x v="0"/>
    <x v="5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n v="1370470430"/>
    <n v="1367878430"/>
    <b v="0"/>
    <n v="13"/>
    <b v="0"/>
    <s v="film &amp; video/animation"/>
    <x v="360"/>
    <x v="364"/>
    <x v="0"/>
    <x v="5"/>
    <x v="423"/>
    <d v="2013-06-05T17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n v="1332748899"/>
    <n v="1327568499"/>
    <b v="0"/>
    <n v="5"/>
    <b v="0"/>
    <s v="film &amp; video/animation"/>
    <x v="361"/>
    <x v="365"/>
    <x v="0"/>
    <x v="5"/>
    <x v="424"/>
    <d v="2012-03-26T03:01:39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b v="0"/>
    <n v="2"/>
    <b v="0"/>
    <s v="film &amp; video/animation"/>
    <x v="362"/>
    <x v="366"/>
    <x v="0"/>
    <x v="5"/>
    <x v="425"/>
    <d v="2015-11-27T16:40:04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x v="0"/>
    <n v="1456851914"/>
    <n v="1454259914"/>
    <b v="0"/>
    <n v="8"/>
    <b v="0"/>
    <s v="film &amp; video/animation"/>
    <x v="363"/>
    <x v="367"/>
    <x v="0"/>
    <x v="5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b v="0"/>
    <n v="0"/>
    <b v="0"/>
    <s v="film &amp; video/animation"/>
    <x v="109"/>
    <x v="121"/>
    <x v="0"/>
    <x v="5"/>
    <x v="427"/>
    <d v="2015-10-22T13:59:00"/>
  </r>
  <r>
    <x v="428"/>
    <s v="Little Clay Bible - Zacchaeus"/>
    <s v="Fresh, fun, entertaining Bible stories on YouTube, stop-motion style."/>
    <x v="14"/>
    <n v="676"/>
    <x v="2"/>
    <x v="0"/>
    <x v="0"/>
    <n v="1402956000"/>
    <n v="1400523845"/>
    <b v="0"/>
    <n v="13"/>
    <b v="0"/>
    <s v="film &amp; video/animation"/>
    <x v="364"/>
    <x v="368"/>
    <x v="0"/>
    <x v="5"/>
    <x v="428"/>
    <d v="2014-06-16T17:00:00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b v="0"/>
    <n v="0"/>
    <b v="0"/>
    <s v="film &amp; video/animation"/>
    <x v="109"/>
    <x v="121"/>
    <x v="0"/>
    <x v="5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n v="1378866867"/>
    <n v="1377570867"/>
    <b v="0"/>
    <n v="5"/>
    <b v="0"/>
    <s v="film &amp; video/animation"/>
    <x v="365"/>
    <x v="369"/>
    <x v="0"/>
    <x v="5"/>
    <x v="430"/>
    <d v="2013-09-10T21:34:27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x v="1"/>
    <n v="1467752083"/>
    <n v="1465160083"/>
    <b v="0"/>
    <n v="8"/>
    <b v="0"/>
    <s v="film &amp; video/animation"/>
    <x v="366"/>
    <x v="370"/>
    <x v="0"/>
    <x v="5"/>
    <x v="431"/>
    <d v="2016-07-05T15:54:43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b v="0"/>
    <n v="8"/>
    <b v="0"/>
    <s v="film &amp; video/animation"/>
    <x v="367"/>
    <x v="371"/>
    <x v="0"/>
    <x v="5"/>
    <x v="432"/>
    <d v="2015-10-21T12:26:21"/>
  </r>
  <r>
    <x v="433"/>
    <s v="Le Legend of le Dragon Slayers"/>
    <s v="A 3D Animation._x000d_3 Main characters: Josh, Jessie, and Rosa._x000d_Genre: Action/eerie/adventure/suspense_x000d_Setting: Desert ruins/Deep Dungeon"/>
    <x v="9"/>
    <n v="0"/>
    <x v="2"/>
    <x v="0"/>
    <x v="0"/>
    <n v="1444576022"/>
    <n v="1439392022"/>
    <b v="0"/>
    <n v="0"/>
    <b v="0"/>
    <s v="film &amp; video/animation"/>
    <x v="109"/>
    <x v="121"/>
    <x v="0"/>
    <x v="5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b v="0"/>
    <n v="2"/>
    <b v="0"/>
    <s v="film &amp; video/animation"/>
    <x v="152"/>
    <x v="372"/>
    <x v="0"/>
    <x v="5"/>
    <x v="434"/>
    <d v="2013-12-01T16:01:42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x v="0"/>
    <n v="1379094980"/>
    <n v="1376502980"/>
    <b v="0"/>
    <n v="3"/>
    <b v="0"/>
    <s v="film &amp; video/animation"/>
    <x v="368"/>
    <x v="120"/>
    <x v="0"/>
    <x v="5"/>
    <x v="435"/>
    <d v="2013-09-13T12:56:20"/>
  </r>
  <r>
    <x v="436"/>
    <s v="Blinky"/>
    <s v="Blinky is the story of a naÃ¯ve simpleton who suddenly finds himself struggling to adapt to changes within his environment."/>
    <x v="28"/>
    <n v="0"/>
    <x v="2"/>
    <x v="0"/>
    <x v="0"/>
    <n v="1375260113"/>
    <n v="1372668113"/>
    <b v="0"/>
    <n v="0"/>
    <b v="0"/>
    <s v="film &amp; video/animation"/>
    <x v="109"/>
    <x v="121"/>
    <x v="0"/>
    <x v="5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n v="1475912326"/>
    <n v="1470728326"/>
    <b v="0"/>
    <n v="0"/>
    <b v="0"/>
    <s v="film &amp; video/animation"/>
    <x v="109"/>
    <x v="121"/>
    <x v="0"/>
    <x v="5"/>
    <x v="437"/>
    <d v="2016-10-08T02:38:46"/>
  </r>
  <r>
    <x v="438"/>
    <s v="In Game: The Animated Series"/>
    <s v="As Smyton pushes himself to become respected, he unlocks secrets about himself and the world around him."/>
    <x v="22"/>
    <n v="1876"/>
    <x v="2"/>
    <x v="0"/>
    <x v="0"/>
    <n v="1447830958"/>
    <n v="1445235358"/>
    <b v="0"/>
    <n v="11"/>
    <b v="0"/>
    <s v="film &amp; video/animation"/>
    <x v="369"/>
    <x v="373"/>
    <x v="0"/>
    <x v="5"/>
    <x v="438"/>
    <d v="2015-11-18T02:15:58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b v="0"/>
    <n v="0"/>
    <b v="0"/>
    <s v="film &amp; video/animation"/>
    <x v="109"/>
    <x v="121"/>
    <x v="0"/>
    <x v="5"/>
    <x v="439"/>
    <d v="2014-10-17T13:16:58"/>
  </r>
  <r>
    <x v="440"/>
    <s v="Consumed"/>
    <s v="A stop-motion animation made by a one girl team, with a camera, creativity, and a lot of determination."/>
    <x v="10"/>
    <n v="5"/>
    <x v="2"/>
    <x v="0"/>
    <x v="0"/>
    <n v="1458859153"/>
    <n v="1456270753"/>
    <b v="0"/>
    <n v="1"/>
    <b v="0"/>
    <s v="film &amp; video/animation"/>
    <x v="370"/>
    <x v="144"/>
    <x v="0"/>
    <x v="5"/>
    <x v="440"/>
    <d v="2016-03-24T17:39:13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x v="1"/>
    <n v="1383418996"/>
    <n v="1380826996"/>
    <b v="0"/>
    <n v="0"/>
    <b v="0"/>
    <s v="film &amp; video/animation"/>
    <x v="109"/>
    <x v="121"/>
    <x v="0"/>
    <x v="5"/>
    <x v="441"/>
    <d v="2013-11-02T14:03:16"/>
  </r>
  <r>
    <x v="442"/>
    <s v="The Paranormal Idiot"/>
    <s v="Doomsday is here"/>
    <x v="73"/>
    <n v="6691"/>
    <x v="2"/>
    <x v="0"/>
    <x v="0"/>
    <n v="1424380783"/>
    <n v="1421788783"/>
    <b v="0"/>
    <n v="17"/>
    <b v="0"/>
    <s v="film &amp; video/animation"/>
    <x v="371"/>
    <x v="374"/>
    <x v="0"/>
    <x v="5"/>
    <x v="442"/>
    <d v="2015-02-19T16:19:43"/>
  </r>
  <r>
    <x v="443"/>
    <s v="Bad Teddy Studios"/>
    <s v="We love cartoons!! We want to make more but it costs money to so. Be apart of your daily dose of WTF!?! Pledge now!!"/>
    <x v="3"/>
    <n v="10"/>
    <x v="2"/>
    <x v="5"/>
    <x v="5"/>
    <n v="1391991701"/>
    <n v="1389399701"/>
    <b v="0"/>
    <n v="2"/>
    <b v="0"/>
    <s v="film &amp; video/animation"/>
    <x v="370"/>
    <x v="144"/>
    <x v="0"/>
    <x v="5"/>
    <x v="443"/>
    <d v="2014-02-09T19:21:41"/>
  </r>
  <r>
    <x v="444"/>
    <s v="Discovering the Other Woman"/>
    <s v="An upcoming animated web sitcom series centered around dealing with life, love, and relationships."/>
    <x v="28"/>
    <n v="50"/>
    <x v="2"/>
    <x v="0"/>
    <x v="0"/>
    <n v="1329342361"/>
    <n v="1324158361"/>
    <b v="0"/>
    <n v="1"/>
    <b v="0"/>
    <s v="film &amp; video/animation"/>
    <x v="152"/>
    <x v="73"/>
    <x v="0"/>
    <x v="5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n v="1432195375"/>
    <n v="1430899375"/>
    <b v="0"/>
    <n v="2"/>
    <b v="0"/>
    <s v="film &amp; video/animation"/>
    <x v="372"/>
    <x v="120"/>
    <x v="0"/>
    <x v="5"/>
    <x v="445"/>
    <d v="2015-05-21T03:02:55"/>
  </r>
  <r>
    <x v="446"/>
    <s v="DisChord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b v="0"/>
    <n v="16"/>
    <b v="0"/>
    <s v="film &amp; video/animation"/>
    <x v="373"/>
    <x v="375"/>
    <x v="0"/>
    <x v="5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n v="1364041163"/>
    <n v="1361884763"/>
    <b v="0"/>
    <n v="1"/>
    <b v="0"/>
    <s v="film &amp; video/animation"/>
    <x v="374"/>
    <x v="144"/>
    <x v="0"/>
    <x v="5"/>
    <x v="447"/>
    <d v="2013-03-23T07:19:23"/>
  </r>
  <r>
    <x v="448"/>
    <s v="The Last Mice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b v="0"/>
    <n v="4"/>
    <b v="0"/>
    <s v="film &amp; video/animation"/>
    <x v="375"/>
    <x v="376"/>
    <x v="0"/>
    <x v="5"/>
    <x v="448"/>
    <d v="2014-05-14T13:11:3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b v="0"/>
    <n v="5"/>
    <b v="0"/>
    <s v="film &amp; video/animation"/>
    <x v="376"/>
    <x v="377"/>
    <x v="0"/>
    <x v="5"/>
    <x v="449"/>
    <d v="2013-10-17T08:38:05"/>
  </r>
  <r>
    <x v="450"/>
    <s v="DreamAfrica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b v="0"/>
    <n v="7"/>
    <b v="0"/>
    <s v="film &amp; video/animation"/>
    <x v="377"/>
    <x v="378"/>
    <x v="0"/>
    <x v="5"/>
    <x v="450"/>
    <d v="2014-02-14T17:43:20"/>
  </r>
  <r>
    <x v="451"/>
    <s v="The Gangbangers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b v="0"/>
    <n v="0"/>
    <b v="0"/>
    <s v="film &amp; video/animation"/>
    <x v="109"/>
    <x v="121"/>
    <x v="0"/>
    <x v="5"/>
    <x v="451"/>
    <d v="2014-01-25T12:09:51"/>
  </r>
  <r>
    <x v="452"/>
    <s v="Lost in the Shadows"/>
    <s v="A man must find his way out of the depths of the shadows by using the aid of a little girl."/>
    <x v="47"/>
    <n v="480"/>
    <x v="2"/>
    <x v="0"/>
    <x v="0"/>
    <n v="1431536015"/>
    <n v="1428944015"/>
    <b v="0"/>
    <n v="12"/>
    <b v="0"/>
    <s v="film &amp; video/animation"/>
    <x v="378"/>
    <x v="379"/>
    <x v="0"/>
    <x v="5"/>
    <x v="452"/>
    <d v="2015-05-13T11:53:3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x v="0"/>
    <n v="1424375279"/>
    <n v="1422992879"/>
    <b v="0"/>
    <n v="2"/>
    <b v="0"/>
    <s v="film &amp; video/animation"/>
    <x v="379"/>
    <x v="31"/>
    <x v="0"/>
    <x v="5"/>
    <x v="453"/>
    <d v="2015-02-19T14:47:59"/>
  </r>
  <r>
    <x v="454"/>
    <s v="Super Hi-Speed Road Strikers"/>
    <s v="Itâ€™s an Action/Adventure Anime for The Yuusha Brave series, G1 Transformer, and the Fast and the Furious Fans!"/>
    <x v="3"/>
    <n v="82"/>
    <x v="2"/>
    <x v="0"/>
    <x v="0"/>
    <n v="1417007640"/>
    <n v="1414343571"/>
    <b v="0"/>
    <n v="5"/>
    <b v="0"/>
    <s v="film &amp; video/animation"/>
    <x v="380"/>
    <x v="380"/>
    <x v="0"/>
    <x v="5"/>
    <x v="454"/>
    <d v="2014-11-26T08:14:00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b v="0"/>
    <n v="2"/>
    <b v="0"/>
    <s v="film &amp; video/animation"/>
    <x v="381"/>
    <x v="381"/>
    <x v="0"/>
    <x v="5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b v="0"/>
    <n v="3"/>
    <b v="0"/>
    <s v="film &amp; video/animation"/>
    <x v="382"/>
    <x v="382"/>
    <x v="0"/>
    <x v="5"/>
    <x v="456"/>
    <d v="2013-10-21T22:59:00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b v="0"/>
    <n v="0"/>
    <b v="0"/>
    <s v="film &amp; video/animation"/>
    <x v="109"/>
    <x v="121"/>
    <x v="0"/>
    <x v="5"/>
    <x v="457"/>
    <d v="2014-08-16T13:25:12"/>
  </r>
  <r>
    <x v="458"/>
    <s v="DE_dust2: Hacker's Wrath"/>
    <s v="An animated parody of the game, Counter-Strike. The sequel to the very popular Counter-Strike: DE_dust2. Hacker is back!"/>
    <x v="3"/>
    <n v="821"/>
    <x v="2"/>
    <x v="1"/>
    <x v="1"/>
    <n v="1368550060"/>
    <n v="1365958060"/>
    <b v="0"/>
    <n v="49"/>
    <b v="0"/>
    <s v="film &amp; video/animation"/>
    <x v="383"/>
    <x v="383"/>
    <x v="0"/>
    <x v="5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b v="0"/>
    <n v="1"/>
    <b v="0"/>
    <s v="film &amp; video/animation"/>
    <x v="384"/>
    <x v="384"/>
    <x v="0"/>
    <x v="5"/>
    <x v="459"/>
    <d v="2011-11-13T11:22:07"/>
  </r>
  <r>
    <x v="460"/>
    <s v="Darwin's Kiss"/>
    <s v="An animated web series about biological evolution gone haywire."/>
    <x v="0"/>
    <n v="25"/>
    <x v="2"/>
    <x v="0"/>
    <x v="0"/>
    <n v="1401595200"/>
    <n v="1398862875"/>
    <b v="0"/>
    <n v="2"/>
    <b v="0"/>
    <s v="film &amp; video/animation"/>
    <x v="385"/>
    <x v="385"/>
    <x v="0"/>
    <x v="5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b v="0"/>
    <n v="0"/>
    <b v="0"/>
    <s v="film &amp; video/animation"/>
    <x v="109"/>
    <x v="121"/>
    <x v="0"/>
    <x v="5"/>
    <x v="461"/>
    <d v="2013-06-02T15:19:27"/>
  </r>
  <r>
    <x v="462"/>
    <s v="THE FORGOTTEN LAND"/>
    <s v="A prince who becomes a slave, suffers of amnesia far away from his land. Slowly he recovers memory and returns where all started."/>
    <x v="57"/>
    <n v="0"/>
    <x v="2"/>
    <x v="0"/>
    <x v="0"/>
    <n v="1312945341"/>
    <n v="1307761341"/>
    <b v="0"/>
    <n v="0"/>
    <b v="0"/>
    <s v="film &amp; video/animation"/>
    <x v="109"/>
    <x v="121"/>
    <x v="0"/>
    <x v="5"/>
    <x v="462"/>
    <d v="2011-08-09T22:02:21"/>
  </r>
  <r>
    <x v="463"/>
    <s v="Tuskegee Redtails"/>
    <s v="Depicts the contribution the Tuskegee airmen made in certain historical events that helped turn the tide in World War II."/>
    <x v="56"/>
    <n v="1250"/>
    <x v="2"/>
    <x v="0"/>
    <x v="0"/>
    <n v="1316883753"/>
    <n v="1311699753"/>
    <b v="0"/>
    <n v="11"/>
    <b v="0"/>
    <s v="film &amp; video/animation"/>
    <x v="386"/>
    <x v="386"/>
    <x v="0"/>
    <x v="5"/>
    <x v="463"/>
    <d v="2011-09-24T12:02:33"/>
  </r>
  <r>
    <x v="464"/>
    <s v="PokÃ©Movie - A PokÃ©monâ„¢ school project"/>
    <s v="We are three students that want to make a short PokÃ©mon movie as a school project!"/>
    <x v="132"/>
    <n v="1"/>
    <x v="2"/>
    <x v="12"/>
    <x v="3"/>
    <n v="1463602935"/>
    <n v="1461874935"/>
    <b v="0"/>
    <n v="1"/>
    <b v="0"/>
    <s v="film &amp; video/animation"/>
    <x v="387"/>
    <x v="120"/>
    <x v="0"/>
    <x v="5"/>
    <x v="464"/>
    <d v="2016-05-18T15:22:15"/>
  </r>
  <r>
    <x v="465"/>
    <s v="&quot;Amp&quot; A Story About a Robot"/>
    <s v="&quot;Amp&quot; is a short film about a robot with needs."/>
    <x v="133"/>
    <n v="138"/>
    <x v="2"/>
    <x v="0"/>
    <x v="0"/>
    <n v="1403837574"/>
    <n v="1402455174"/>
    <b v="0"/>
    <n v="8"/>
    <b v="0"/>
    <s v="film &amp; video/animation"/>
    <x v="388"/>
    <x v="387"/>
    <x v="0"/>
    <x v="5"/>
    <x v="465"/>
    <d v="2014-06-26T21:52:54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x v="0"/>
    <n v="1347057464"/>
    <n v="1344465464"/>
    <b v="0"/>
    <n v="5"/>
    <b v="0"/>
    <s v="film &amp; video/animation"/>
    <x v="389"/>
    <x v="388"/>
    <x v="0"/>
    <x v="5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b v="0"/>
    <n v="39"/>
    <b v="0"/>
    <s v="film &amp; video/animation"/>
    <x v="390"/>
    <x v="389"/>
    <x v="0"/>
    <x v="5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b v="0"/>
    <n v="0"/>
    <b v="0"/>
    <s v="film &amp; video/animation"/>
    <x v="109"/>
    <x v="121"/>
    <x v="0"/>
    <x v="5"/>
    <x v="468"/>
    <d v="2012-07-10T22:51:05"/>
  </r>
  <r>
    <x v="469"/>
    <s v="Dreamland PERSONALISED Animated Shorts Film"/>
    <s v="Create a personalised animation film using your child's name and photo."/>
    <x v="12"/>
    <n v="0"/>
    <x v="2"/>
    <x v="1"/>
    <x v="1"/>
    <n v="1409960724"/>
    <n v="1404776724"/>
    <b v="0"/>
    <n v="0"/>
    <b v="0"/>
    <s v="film &amp; video/animation"/>
    <x v="109"/>
    <x v="121"/>
    <x v="0"/>
    <x v="5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b v="0"/>
    <n v="2"/>
    <b v="0"/>
    <s v="film &amp; video/animation"/>
    <x v="391"/>
    <x v="157"/>
    <x v="0"/>
    <x v="5"/>
    <x v="470"/>
    <d v="2014-01-15T23:00:00"/>
  </r>
  <r>
    <x v="471"/>
    <s v="Red Origins"/>
    <s v="Three kids try to stop Mazi Mbe's plan to restore Africa to its original state where Tricksters &amp; Spirits ruled_x000d_and Juju was law."/>
    <x v="56"/>
    <n v="6541"/>
    <x v="2"/>
    <x v="0"/>
    <x v="0"/>
    <n v="1397924379"/>
    <n v="1394039979"/>
    <b v="0"/>
    <n v="170"/>
    <b v="0"/>
    <s v="film &amp; video/animation"/>
    <x v="392"/>
    <x v="390"/>
    <x v="0"/>
    <x v="5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b v="0"/>
    <n v="5"/>
    <b v="0"/>
    <s v="film &amp; video/animation"/>
    <x v="393"/>
    <x v="391"/>
    <x v="0"/>
    <x v="5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n v="1410972319"/>
    <n v="1408380319"/>
    <b v="0"/>
    <n v="14"/>
    <b v="0"/>
    <s v="film &amp; video/animation"/>
    <x v="394"/>
    <x v="392"/>
    <x v="0"/>
    <x v="5"/>
    <x v="473"/>
    <d v="2014-09-17T11:45:19"/>
  </r>
  <r>
    <x v="474"/>
    <s v="TAO Mr. Fantastic!!"/>
    <s v="Time travel the light Mr. Fantastic!  Spin the dimensions toward other continuums and worlds.  Hold onto your panties."/>
    <x v="126"/>
    <n v="1"/>
    <x v="2"/>
    <x v="0"/>
    <x v="0"/>
    <n v="1487318029"/>
    <n v="1484726029"/>
    <b v="0"/>
    <n v="1"/>
    <b v="0"/>
    <s v="film &amp; video/animation"/>
    <x v="395"/>
    <x v="120"/>
    <x v="0"/>
    <x v="5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n v="1430877843"/>
    <n v="1428285843"/>
    <b v="0"/>
    <n v="0"/>
    <b v="0"/>
    <s v="film &amp; video/animation"/>
    <x v="109"/>
    <x v="121"/>
    <x v="0"/>
    <x v="5"/>
    <x v="475"/>
    <d v="2015-05-05T21:04:03"/>
  </r>
  <r>
    <x v="476"/>
    <s v="Sight Word Music Videos"/>
    <s v="Animated Music Videos that teach kids how to read."/>
    <x v="135"/>
    <n v="4906.59"/>
    <x v="2"/>
    <x v="0"/>
    <x v="0"/>
    <n v="1401767940"/>
    <n v="1398727441"/>
    <b v="0"/>
    <n v="124"/>
    <b v="0"/>
    <s v="film &amp; video/animation"/>
    <x v="396"/>
    <x v="393"/>
    <x v="0"/>
    <x v="5"/>
    <x v="476"/>
    <d v="2014-06-02T22:59:00"/>
  </r>
  <r>
    <x v="477"/>
    <s v="Hymn of Unity"/>
    <s v="A Comedy-drama animation revolving around a man who finds a problematic pair of headphones that literally take over his whole life."/>
    <x v="15"/>
    <n v="0"/>
    <x v="2"/>
    <x v="0"/>
    <x v="0"/>
    <n v="1337371334"/>
    <n v="1332187334"/>
    <b v="0"/>
    <n v="0"/>
    <b v="0"/>
    <s v="film &amp; video/animation"/>
    <x v="109"/>
    <x v="121"/>
    <x v="0"/>
    <x v="5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n v="1427921509"/>
    <n v="1425333109"/>
    <b v="0"/>
    <n v="0"/>
    <b v="0"/>
    <s v="film &amp; video/animation"/>
    <x v="109"/>
    <x v="121"/>
    <x v="0"/>
    <x v="5"/>
    <x v="478"/>
    <d v="2015-04-01T15:51:49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x v="0"/>
    <n v="1416566835"/>
    <n v="1411379235"/>
    <b v="0"/>
    <n v="55"/>
    <b v="0"/>
    <s v="film &amp; video/animation"/>
    <x v="397"/>
    <x v="394"/>
    <x v="0"/>
    <x v="5"/>
    <x v="479"/>
    <d v="2014-11-21T05:47:15"/>
  </r>
  <r>
    <x v="480"/>
    <s v="The CafÃ©"/>
    <s v="To court his muse, an artist must first outsmart her dog.  A short animated film collaboration by Dana and Terrence Masson."/>
    <x v="79"/>
    <n v="7764"/>
    <x v="2"/>
    <x v="0"/>
    <x v="0"/>
    <n v="1376049615"/>
    <n v="1373457615"/>
    <b v="0"/>
    <n v="140"/>
    <b v="0"/>
    <s v="film &amp; video/animation"/>
    <x v="398"/>
    <x v="395"/>
    <x v="0"/>
    <x v="5"/>
    <x v="480"/>
    <d v="2013-08-09T07:00:15"/>
  </r>
  <r>
    <x v="481"/>
    <s v="ERA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b v="0"/>
    <n v="21"/>
    <b v="0"/>
    <s v="film &amp; video/animation"/>
    <x v="399"/>
    <x v="396"/>
    <x v="0"/>
    <x v="5"/>
    <x v="481"/>
    <d v="2012-10-10T11:08:09"/>
  </r>
  <r>
    <x v="482"/>
    <s v="Animated Stand-up Routines Shenanigans"/>
    <s v="Help me quit my day job and also create animated Stand-up routines from local up and coming comedians."/>
    <x v="3"/>
    <n v="10"/>
    <x v="2"/>
    <x v="0"/>
    <x v="0"/>
    <n v="1460644440"/>
    <n v="1458336690"/>
    <b v="0"/>
    <n v="1"/>
    <b v="0"/>
    <s v="film &amp; video/animation"/>
    <x v="370"/>
    <x v="119"/>
    <x v="0"/>
    <x v="5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b v="0"/>
    <n v="147"/>
    <b v="0"/>
    <s v="film &amp; video/animation"/>
    <x v="400"/>
    <x v="397"/>
    <x v="0"/>
    <x v="5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b v="0"/>
    <n v="11"/>
    <b v="0"/>
    <s v="film &amp; video/animation"/>
    <x v="401"/>
    <x v="398"/>
    <x v="0"/>
    <x v="5"/>
    <x v="484"/>
    <d v="2015-11-05T18:32:52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x v="1"/>
    <n v="1368792499"/>
    <n v="1366200499"/>
    <b v="0"/>
    <n v="125"/>
    <b v="0"/>
    <s v="film &amp; video/animation"/>
    <x v="402"/>
    <x v="399"/>
    <x v="0"/>
    <x v="5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b v="0"/>
    <n v="1"/>
    <b v="0"/>
    <s v="film &amp; video/animation"/>
    <x v="403"/>
    <x v="73"/>
    <x v="0"/>
    <x v="5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n v="1482678994"/>
    <n v="1477491394"/>
    <b v="0"/>
    <n v="0"/>
    <b v="0"/>
    <s v="film &amp; video/animation"/>
    <x v="109"/>
    <x v="121"/>
    <x v="0"/>
    <x v="5"/>
    <x v="487"/>
    <d v="2016-12-25T10:16:34"/>
  </r>
  <r>
    <x v="488"/>
    <s v="City Animals independent cartoon series"/>
    <s v="When humans left the earth, the animals took over the city. What could go wrong? Well...everything!"/>
    <x v="14"/>
    <n v="0"/>
    <x v="2"/>
    <x v="0"/>
    <x v="0"/>
    <n v="1483924700"/>
    <n v="1481332700"/>
    <b v="0"/>
    <n v="0"/>
    <b v="0"/>
    <s v="film &amp; video/animation"/>
    <x v="109"/>
    <x v="121"/>
    <x v="0"/>
    <x v="5"/>
    <x v="488"/>
    <d v="2017-01-08T20:18:20"/>
  </r>
  <r>
    <x v="489"/>
    <s v="THE GUINEAS SHOW"/>
    <s v="Help America's favorite dysfunctional immigrant family THE GUINEAS launch the first season of their animated web series."/>
    <x v="138"/>
    <n v="215"/>
    <x v="2"/>
    <x v="0"/>
    <x v="0"/>
    <n v="1325763180"/>
    <n v="1323084816"/>
    <b v="0"/>
    <n v="3"/>
    <b v="0"/>
    <s v="film &amp; video/animation"/>
    <x v="404"/>
    <x v="400"/>
    <x v="0"/>
    <x v="5"/>
    <x v="489"/>
    <d v="2012-01-05T06:33:00"/>
  </r>
  <r>
    <x v="490"/>
    <s v="PROJECT IS CANCELLED"/>
    <s v="Cancelled"/>
    <x v="28"/>
    <n v="0"/>
    <x v="2"/>
    <x v="0"/>
    <x v="0"/>
    <n v="1345677285"/>
    <n v="1343085285"/>
    <b v="0"/>
    <n v="0"/>
    <b v="0"/>
    <s v="film &amp; video/animation"/>
    <x v="109"/>
    <x v="121"/>
    <x v="0"/>
    <x v="5"/>
    <x v="490"/>
    <d v="2012-08-22T18:14:45"/>
  </r>
  <r>
    <x v="491"/>
    <s v="Guess What? Gus"/>
    <s v="&quot;Guess What? Gus&quot; is a magical animated comedy that follow a new kid who playful antics for attention make the news."/>
    <x v="3"/>
    <n v="0"/>
    <x v="2"/>
    <x v="0"/>
    <x v="0"/>
    <n v="1453937699"/>
    <n v="1451345699"/>
    <b v="0"/>
    <n v="0"/>
    <b v="0"/>
    <s v="film &amp; video/animation"/>
    <x v="109"/>
    <x v="121"/>
    <x v="0"/>
    <x v="5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b v="0"/>
    <n v="0"/>
    <b v="0"/>
    <s v="film &amp; video/animation"/>
    <x v="109"/>
    <x v="121"/>
    <x v="0"/>
    <x v="5"/>
    <x v="492"/>
    <d v="2016-10-12T19:50:30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x v="1"/>
    <n v="1432142738"/>
    <n v="1429550738"/>
    <b v="0"/>
    <n v="0"/>
    <b v="0"/>
    <s v="film &amp; video/animation"/>
    <x v="109"/>
    <x v="121"/>
    <x v="0"/>
    <x v="5"/>
    <x v="493"/>
    <d v="2015-05-20T12:25:38"/>
  </r>
  <r>
    <x v="494"/>
    <s v="The Grigori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b v="0"/>
    <n v="3"/>
    <b v="0"/>
    <s v="film &amp; video/animation"/>
    <x v="405"/>
    <x v="401"/>
    <x v="0"/>
    <x v="5"/>
    <x v="494"/>
    <d v="2014-07-02T22:00:00"/>
  </r>
  <r>
    <x v="495"/>
    <s v="Average Heroes pilot"/>
    <s v="two friends set out to conquer and reach the level cap of the quest watch, how will they do it when they're 2 teenage idiots"/>
    <x v="39"/>
    <n v="0"/>
    <x v="2"/>
    <x v="0"/>
    <x v="0"/>
    <n v="1437076305"/>
    <n v="1434484305"/>
    <b v="0"/>
    <n v="0"/>
    <b v="0"/>
    <s v="film &amp; video/animation"/>
    <x v="109"/>
    <x v="121"/>
    <x v="0"/>
    <x v="5"/>
    <x v="495"/>
    <d v="2015-07-16T14:51:45"/>
  </r>
  <r>
    <x v="496"/>
    <s v="Airships and Anatasia: The Movie"/>
    <s v="The movie is about the adventures of Ethan, Danna, The mysterious inventor and more."/>
    <x v="127"/>
    <n v="1"/>
    <x v="2"/>
    <x v="0"/>
    <x v="0"/>
    <n v="1392070874"/>
    <n v="1386886874"/>
    <b v="0"/>
    <n v="1"/>
    <b v="0"/>
    <s v="film &amp; video/animation"/>
    <x v="406"/>
    <x v="120"/>
    <x v="0"/>
    <x v="5"/>
    <x v="496"/>
    <d v="2014-02-10T17:21:14"/>
  </r>
  <r>
    <x v="497"/>
    <s v="Galaxy Probe Kids"/>
    <s v="live-action/animated series pilot."/>
    <x v="140"/>
    <n v="30"/>
    <x v="2"/>
    <x v="0"/>
    <x v="0"/>
    <n v="1419483600"/>
    <n v="1414889665"/>
    <b v="0"/>
    <n v="3"/>
    <b v="0"/>
    <s v="film &amp; video/animation"/>
    <x v="407"/>
    <x v="119"/>
    <x v="0"/>
    <x v="5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b v="0"/>
    <n v="22"/>
    <b v="0"/>
    <s v="film &amp; video/animation"/>
    <x v="408"/>
    <x v="402"/>
    <x v="0"/>
    <x v="5"/>
    <x v="498"/>
    <d v="2011-12-23T13:17:29"/>
  </r>
  <r>
    <x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x v="0"/>
    <x v="0"/>
    <n v="1255381140"/>
    <n v="1250630968"/>
    <b v="0"/>
    <n v="26"/>
    <b v="0"/>
    <s v="film &amp; video/animation"/>
    <x v="409"/>
    <x v="403"/>
    <x v="0"/>
    <x v="5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b v="0"/>
    <n v="4"/>
    <b v="0"/>
    <s v="film &amp; video/animation"/>
    <x v="410"/>
    <x v="404"/>
    <x v="0"/>
    <x v="5"/>
    <x v="500"/>
    <d v="2010-05-08T17:16:00"/>
  </r>
  <r>
    <x v="501"/>
    <s v="World War 4"/>
    <s v="Based on the invention portfolio of a patented inventor World War Four is a look into the future of warfare and humanity as a whole"/>
    <x v="3"/>
    <n v="0"/>
    <x v="2"/>
    <x v="0"/>
    <x v="0"/>
    <n v="1310189851"/>
    <n v="1307597851"/>
    <b v="0"/>
    <n v="0"/>
    <b v="0"/>
    <s v="film &amp; video/animation"/>
    <x v="109"/>
    <x v="121"/>
    <x v="0"/>
    <x v="5"/>
    <x v="501"/>
    <d v="2011-07-09T00:37:31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b v="0"/>
    <n v="4"/>
    <b v="0"/>
    <s v="film &amp; video/animation"/>
    <x v="411"/>
    <x v="405"/>
    <x v="0"/>
    <x v="5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n v="1421498303"/>
    <n v="1418906303"/>
    <b v="0"/>
    <n v="9"/>
    <b v="0"/>
    <s v="film &amp; video/animation"/>
    <x v="412"/>
    <x v="406"/>
    <x v="0"/>
    <x v="5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b v="0"/>
    <n v="5"/>
    <b v="0"/>
    <s v="film &amp; video/animation"/>
    <x v="413"/>
    <x v="407"/>
    <x v="0"/>
    <x v="5"/>
    <x v="504"/>
    <d v="2012-04-10T17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b v="0"/>
    <n v="14"/>
    <b v="0"/>
    <s v="film &amp; video/animation"/>
    <x v="414"/>
    <x v="408"/>
    <x v="0"/>
    <x v="5"/>
    <x v="505"/>
    <d v="2015-12-24T21:21:26"/>
  </r>
  <r>
    <x v="506"/>
    <s v="Age of Spirit: The Battle in Heaven"/>
    <s v="A feature-length 3D animation that depicts what happened when the Son of the Morning rebelled against God."/>
    <x v="61"/>
    <n v="250"/>
    <x v="2"/>
    <x v="0"/>
    <x v="0"/>
    <n v="1376140520"/>
    <n v="1373548520"/>
    <b v="0"/>
    <n v="1"/>
    <b v="0"/>
    <s v="film &amp; video/animation"/>
    <x v="415"/>
    <x v="409"/>
    <x v="0"/>
    <x v="5"/>
    <x v="506"/>
    <d v="2013-08-10T08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b v="0"/>
    <n v="10"/>
    <b v="0"/>
    <s v="film &amp; video/animation"/>
    <x v="416"/>
    <x v="410"/>
    <x v="0"/>
    <x v="5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b v="0"/>
    <n v="3"/>
    <b v="0"/>
    <s v="film &amp; video/animation"/>
    <x v="417"/>
    <x v="44"/>
    <x v="0"/>
    <x v="5"/>
    <x v="508"/>
    <d v="2012-05-25T09:14:00"/>
  </r>
  <r>
    <x v="509"/>
    <s v="Indian in Chelsea - Web Animated series"/>
    <s v="A hilarious comedy podcast being turned into an animated series  about an indian servant and his boss."/>
    <x v="10"/>
    <n v="10"/>
    <x v="2"/>
    <x v="1"/>
    <x v="1"/>
    <n v="1435504170"/>
    <n v="1432912170"/>
    <b v="0"/>
    <n v="1"/>
    <b v="0"/>
    <s v="film &amp; video/animation"/>
    <x v="418"/>
    <x v="119"/>
    <x v="0"/>
    <x v="5"/>
    <x v="509"/>
    <d v="2015-06-28T10:09:30"/>
  </r>
  <r>
    <x v="510"/>
    <s v="TPI Episode 2: Doomsday Dean"/>
    <s v="A mile below the Franco-Swiss border Dean manages to break the Large Hadron Collider and triggers the end of the world."/>
    <x v="32"/>
    <n v="0"/>
    <x v="2"/>
    <x v="0"/>
    <x v="0"/>
    <n v="1456805639"/>
    <n v="1454213639"/>
    <b v="0"/>
    <n v="0"/>
    <b v="0"/>
    <s v="film &amp; video/animation"/>
    <x v="109"/>
    <x v="121"/>
    <x v="0"/>
    <x v="5"/>
    <x v="510"/>
    <d v="2016-02-29T23:13:59"/>
  </r>
  <r>
    <x v="511"/>
    <s v="Stuck On An Eyeland"/>
    <s v="A project that incorporates animation and comic art into a relevant story. 4 boys, 1 eyeland, and a whole lot of drama!!!"/>
    <x v="10"/>
    <n v="150"/>
    <x v="2"/>
    <x v="0"/>
    <x v="0"/>
    <n v="1365228982"/>
    <n v="1362640582"/>
    <b v="0"/>
    <n v="5"/>
    <b v="0"/>
    <s v="film &amp; video/animation"/>
    <x v="419"/>
    <x v="180"/>
    <x v="0"/>
    <x v="5"/>
    <x v="511"/>
    <d v="2013-04-06T01:16:22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n v="1479667727"/>
    <n v="1475776127"/>
    <b v="0"/>
    <n v="2"/>
    <b v="0"/>
    <s v="film &amp; video/animation"/>
    <x v="420"/>
    <x v="148"/>
    <x v="0"/>
    <x v="5"/>
    <x v="512"/>
    <d v="2016-11-20T13:48:47"/>
  </r>
  <r>
    <x v="513"/>
    <s v="Paradigm Spiral - The Animated Series"/>
    <s v="A sci-fi fantasy 2.5D anime styled series about some guys trying to save the world, probably..."/>
    <x v="63"/>
    <n v="6962"/>
    <x v="2"/>
    <x v="0"/>
    <x v="0"/>
    <n v="1471244400"/>
    <n v="1467387705"/>
    <b v="0"/>
    <n v="68"/>
    <b v="0"/>
    <s v="film &amp; video/animation"/>
    <x v="421"/>
    <x v="411"/>
    <x v="0"/>
    <x v="5"/>
    <x v="513"/>
    <d v="2016-08-15T02:00:00"/>
  </r>
  <r>
    <x v="514"/>
    <s v="I'm Sticking With You."/>
    <s v="A film created entirely out of paper, visual effects and found objects depicts how one man created a new life for himself."/>
    <x v="15"/>
    <n v="50"/>
    <x v="2"/>
    <x v="5"/>
    <x v="5"/>
    <n v="1407595447"/>
    <n v="1405003447"/>
    <b v="0"/>
    <n v="3"/>
    <b v="0"/>
    <s v="film &amp; video/animation"/>
    <x v="422"/>
    <x v="412"/>
    <x v="0"/>
    <x v="5"/>
    <x v="514"/>
    <d v="2014-08-09T09:44:07"/>
  </r>
  <r>
    <x v="515"/>
    <s v="A Tale of Faith - An Animated Short Film"/>
    <s v="A Tale of Faith is an animated short film based on the heartwarming tale by Rebbe Nachman of Breslov."/>
    <x v="143"/>
    <n v="24651"/>
    <x v="2"/>
    <x v="0"/>
    <x v="0"/>
    <n v="1451389601"/>
    <n v="1447933601"/>
    <b v="0"/>
    <n v="34"/>
    <b v="0"/>
    <s v="film &amp; video/animation"/>
    <x v="423"/>
    <x v="413"/>
    <x v="0"/>
    <x v="5"/>
    <x v="515"/>
    <d v="2015-12-29T06:46:41"/>
  </r>
  <r>
    <x v="516"/>
    <s v="Shipmates"/>
    <s v="A big brother style comedy animation series starring famous seafarers"/>
    <x v="10"/>
    <n v="0"/>
    <x v="2"/>
    <x v="1"/>
    <x v="1"/>
    <n v="1432752080"/>
    <n v="1427568080"/>
    <b v="0"/>
    <n v="0"/>
    <b v="0"/>
    <s v="film &amp; video/animation"/>
    <x v="109"/>
    <x v="121"/>
    <x v="0"/>
    <x v="5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b v="0"/>
    <n v="3"/>
    <b v="0"/>
    <s v="film &amp; video/animation"/>
    <x v="424"/>
    <x v="414"/>
    <x v="0"/>
    <x v="5"/>
    <x v="517"/>
    <d v="2017-02-02T09:46:01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b v="0"/>
    <n v="0"/>
    <b v="0"/>
    <s v="film &amp; video/animation"/>
    <x v="109"/>
    <x v="121"/>
    <x v="0"/>
    <x v="5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b v="0"/>
    <n v="70"/>
    <b v="0"/>
    <s v="film &amp; video/animation"/>
    <x v="425"/>
    <x v="415"/>
    <x v="0"/>
    <x v="5"/>
    <x v="519"/>
    <d v="2012-12-05T04:23:41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b v="0"/>
    <n v="34"/>
    <b v="1"/>
    <s v="theater/plays"/>
    <x v="426"/>
    <x v="416"/>
    <x v="1"/>
    <x v="6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b v="0"/>
    <n v="56"/>
    <b v="1"/>
    <s v="theater/plays"/>
    <x v="427"/>
    <x v="417"/>
    <x v="1"/>
    <x v="6"/>
    <x v="521"/>
    <d v="2016-10-31T23:59:00"/>
  </r>
  <r>
    <x v="522"/>
    <s v="COMPASS PLAYERS"/>
    <s v="*** TO MAKE DONATIONS IN THE FUTURE                                   GO TO OUR WEBSITE: www.compassplayers.com ***"/>
    <x v="9"/>
    <n v="3440"/>
    <x v="0"/>
    <x v="0"/>
    <x v="0"/>
    <n v="1458518325"/>
    <n v="1456793925"/>
    <b v="0"/>
    <n v="31"/>
    <b v="1"/>
    <s v="theater/plays"/>
    <x v="89"/>
    <x v="418"/>
    <x v="1"/>
    <x v="6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b v="0"/>
    <n v="84"/>
    <b v="1"/>
    <s v="theater/plays"/>
    <x v="428"/>
    <x v="419"/>
    <x v="1"/>
    <x v="6"/>
    <x v="523"/>
    <d v="2015-09-20T22:11:16"/>
  </r>
  <r>
    <x v="524"/>
    <s v="Zero Down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b v="0"/>
    <n v="130"/>
    <b v="1"/>
    <s v="theater/plays"/>
    <x v="429"/>
    <x v="420"/>
    <x v="1"/>
    <x v="6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b v="0"/>
    <n v="12"/>
    <b v="1"/>
    <s v="theater/plays"/>
    <x v="31"/>
    <x v="421"/>
    <x v="1"/>
    <x v="6"/>
    <x v="525"/>
    <d v="2014-09-13T04:37:21"/>
  </r>
  <r>
    <x v="526"/>
    <s v="Victory by Madicken Malm"/>
    <s v="We have a brand new play. We urgently need your help to fund our production, which opens at Theatre503 on August 18th."/>
    <x v="15"/>
    <n v="1710"/>
    <x v="0"/>
    <x v="1"/>
    <x v="1"/>
    <n v="1438966800"/>
    <n v="1436278344"/>
    <b v="0"/>
    <n v="23"/>
    <b v="1"/>
    <s v="theater/plays"/>
    <x v="430"/>
    <x v="422"/>
    <x v="1"/>
    <x v="6"/>
    <x v="526"/>
    <d v="2015-08-07T12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b v="0"/>
    <n v="158"/>
    <b v="1"/>
    <s v="theater/plays"/>
    <x v="431"/>
    <x v="423"/>
    <x v="1"/>
    <x v="6"/>
    <x v="527"/>
    <d v="2017-02-17T11:05:00"/>
  </r>
  <r>
    <x v="528"/>
    <s v="Devastated No Matter What"/>
    <s v="A Festival Backed Production of a Full-Length Play."/>
    <x v="146"/>
    <n v="1330"/>
    <x v="0"/>
    <x v="0"/>
    <x v="0"/>
    <n v="1434921600"/>
    <n v="1433109907"/>
    <b v="0"/>
    <n v="30"/>
    <b v="1"/>
    <s v="theater/plays"/>
    <x v="432"/>
    <x v="424"/>
    <x v="1"/>
    <x v="6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b v="0"/>
    <n v="18"/>
    <b v="1"/>
    <s v="theater/plays"/>
    <x v="433"/>
    <x v="425"/>
    <x v="1"/>
    <x v="6"/>
    <x v="529"/>
    <d v="2017-01-11T00:00:00"/>
  </r>
  <r>
    <x v="530"/>
    <s v="Corners Grove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b v="0"/>
    <n v="29"/>
    <b v="1"/>
    <s v="theater/plays"/>
    <x v="434"/>
    <x v="426"/>
    <x v="1"/>
    <x v="6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b v="0"/>
    <n v="31"/>
    <b v="1"/>
    <s v="theater/plays"/>
    <x v="31"/>
    <x v="427"/>
    <x v="1"/>
    <x v="6"/>
    <x v="531"/>
    <d v="2016-12-17T01:59:00"/>
  </r>
  <r>
    <x v="532"/>
    <s v="Walken On Sunshine"/>
    <s v="A fast paced, comedic play about an anxiety-ridden filmmaker who lies to investors about having Christopher Walken in his film."/>
    <x v="3"/>
    <n v="12325"/>
    <x v="0"/>
    <x v="0"/>
    <x v="0"/>
    <n v="1463098208"/>
    <n v="1460506208"/>
    <b v="0"/>
    <n v="173"/>
    <b v="1"/>
    <s v="theater/plays"/>
    <x v="435"/>
    <x v="428"/>
    <x v="1"/>
    <x v="6"/>
    <x v="532"/>
    <d v="2016-05-12T19:10:08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b v="0"/>
    <n v="17"/>
    <b v="1"/>
    <s v="theater/plays"/>
    <x v="20"/>
    <x v="429"/>
    <x v="1"/>
    <x v="6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n v="1446418800"/>
    <n v="1443036470"/>
    <b v="0"/>
    <n v="48"/>
    <b v="1"/>
    <s v="theater/plays"/>
    <x v="436"/>
    <x v="430"/>
    <x v="1"/>
    <x v="6"/>
    <x v="534"/>
    <d v="2015-11-01T18:00:00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x v="1"/>
    <n v="1483707905"/>
    <n v="1481115905"/>
    <b v="0"/>
    <n v="59"/>
    <b v="1"/>
    <s v="theater/plays"/>
    <x v="78"/>
    <x v="431"/>
    <x v="1"/>
    <x v="6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b v="0"/>
    <n v="39"/>
    <b v="1"/>
    <s v="theater/plays"/>
    <x v="437"/>
    <x v="432"/>
    <x v="1"/>
    <x v="6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b v="0"/>
    <n v="59"/>
    <b v="1"/>
    <s v="theater/plays"/>
    <x v="11"/>
    <x v="433"/>
    <x v="1"/>
    <x v="6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n v="1463166263"/>
    <n v="1460574263"/>
    <b v="0"/>
    <n v="60"/>
    <b v="1"/>
    <s v="theater/plays"/>
    <x v="438"/>
    <x v="434"/>
    <x v="1"/>
    <x v="6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n v="1467681107"/>
    <n v="1465866707"/>
    <b v="0"/>
    <n v="20"/>
    <b v="1"/>
    <s v="theater/plays"/>
    <x v="439"/>
    <x v="435"/>
    <x v="1"/>
    <x v="6"/>
    <x v="539"/>
    <d v="2016-07-04T20:11:47"/>
  </r>
  <r>
    <x v="540"/>
    <s v="hap's- Whats the program?"/>
    <s v="There are so many dilemmas in life- what to do, where to go? _x000d_Let us solve it - search our preference based entertainment calendar"/>
    <x v="36"/>
    <n v="1"/>
    <x v="2"/>
    <x v="0"/>
    <x v="0"/>
    <n v="1423078606"/>
    <n v="1420486606"/>
    <b v="0"/>
    <n v="1"/>
    <b v="0"/>
    <s v="technology/web"/>
    <x v="440"/>
    <x v="120"/>
    <x v="2"/>
    <x v="7"/>
    <x v="540"/>
    <d v="2015-02-04T14:36:46"/>
  </r>
  <r>
    <x v="541"/>
    <s v="Deviations"/>
    <s v="A website dedicated to local Kink Communities; to find others with matching interests and bring them together."/>
    <x v="37"/>
    <n v="25"/>
    <x v="2"/>
    <x v="0"/>
    <x v="0"/>
    <n v="1446080834"/>
    <n v="1443488834"/>
    <b v="0"/>
    <n v="1"/>
    <b v="0"/>
    <s v="technology/web"/>
    <x v="441"/>
    <x v="384"/>
    <x v="2"/>
    <x v="7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n v="1462293716"/>
    <n v="1457113316"/>
    <b v="0"/>
    <n v="1"/>
    <b v="0"/>
    <s v="technology/web"/>
    <x v="442"/>
    <x v="120"/>
    <x v="2"/>
    <x v="7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n v="1414807962"/>
    <n v="1412215962"/>
    <b v="0"/>
    <n v="2"/>
    <b v="0"/>
    <s v="technology/web"/>
    <x v="443"/>
    <x v="436"/>
    <x v="2"/>
    <x v="7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n v="1467647160"/>
    <n v="1465055160"/>
    <b v="0"/>
    <n v="2"/>
    <b v="0"/>
    <s v="technology/web"/>
    <x v="444"/>
    <x v="366"/>
    <x v="2"/>
    <x v="7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n v="1447600389"/>
    <n v="1444140789"/>
    <b v="0"/>
    <n v="34"/>
    <b v="0"/>
    <s v="technology/web"/>
    <x v="445"/>
    <x v="437"/>
    <x v="2"/>
    <x v="7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n v="1445097715"/>
    <n v="1441209715"/>
    <b v="0"/>
    <n v="2"/>
    <b v="0"/>
    <s v="technology/web"/>
    <x v="446"/>
    <x v="438"/>
    <x v="2"/>
    <x v="7"/>
    <x v="546"/>
    <d v="2015-10-17T11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n v="1455122564"/>
    <n v="1452530564"/>
    <b v="0"/>
    <n v="0"/>
    <b v="0"/>
    <s v="technology/web"/>
    <x v="109"/>
    <x v="121"/>
    <x v="2"/>
    <x v="7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n v="1446154848"/>
    <n v="1443562848"/>
    <b v="0"/>
    <n v="1"/>
    <b v="0"/>
    <s v="technology/web"/>
    <x v="447"/>
    <x v="377"/>
    <x v="2"/>
    <x v="7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b v="0"/>
    <n v="8"/>
    <b v="0"/>
    <s v="technology/web"/>
    <x v="448"/>
    <x v="439"/>
    <x v="2"/>
    <x v="7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b v="0"/>
    <n v="4"/>
    <b v="0"/>
    <s v="technology/web"/>
    <x v="449"/>
    <x v="440"/>
    <x v="2"/>
    <x v="7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b v="0"/>
    <n v="28"/>
    <b v="0"/>
    <s v="technology/web"/>
    <x v="450"/>
    <x v="441"/>
    <x v="2"/>
    <x v="7"/>
    <x v="551"/>
    <d v="2015-08-01T12:53:00"/>
  </r>
  <r>
    <x v="552"/>
    <s v="Spinnable Social Media"/>
    <s v="Axoral is a 3d interactive social media interface, with the potential to be so much more, but we need your help!"/>
    <x v="101"/>
    <n v="0"/>
    <x v="2"/>
    <x v="5"/>
    <x v="5"/>
    <n v="1452350896"/>
    <n v="1447166896"/>
    <b v="0"/>
    <n v="0"/>
    <b v="0"/>
    <s v="technology/web"/>
    <x v="109"/>
    <x v="121"/>
    <x v="2"/>
    <x v="7"/>
    <x v="552"/>
    <d v="2016-01-09T09:48:16"/>
  </r>
  <r>
    <x v="553"/>
    <s v="sellorshopusa.com"/>
    <s v="Groundbreaking New Classifieds Website Grows Into Largest Nationwide Coverage By Turning Users Into Entrepreneurs"/>
    <x v="31"/>
    <n v="123"/>
    <x v="2"/>
    <x v="0"/>
    <x v="0"/>
    <n v="1415988991"/>
    <n v="1413393391"/>
    <b v="0"/>
    <n v="6"/>
    <b v="0"/>
    <s v="technology/web"/>
    <x v="451"/>
    <x v="442"/>
    <x v="2"/>
    <x v="7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b v="0"/>
    <n v="22"/>
    <b v="0"/>
    <s v="technology/web"/>
    <x v="452"/>
    <x v="443"/>
    <x v="2"/>
    <x v="7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b v="0"/>
    <n v="0"/>
    <b v="0"/>
    <s v="technology/web"/>
    <x v="109"/>
    <x v="121"/>
    <x v="2"/>
    <x v="7"/>
    <x v="555"/>
    <d v="2016-06-12T03:29:03"/>
  </r>
  <r>
    <x v="556"/>
    <s v="Braille Academy"/>
    <s v="An educational platform for learning Unified English Braille Code"/>
    <x v="6"/>
    <n v="200"/>
    <x v="2"/>
    <x v="0"/>
    <x v="0"/>
    <n v="1452112717"/>
    <n v="1449520717"/>
    <b v="0"/>
    <n v="1"/>
    <b v="0"/>
    <s v="technology/web"/>
    <x v="453"/>
    <x v="444"/>
    <x v="2"/>
    <x v="7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n v="1480721803"/>
    <n v="1478126203"/>
    <b v="0"/>
    <n v="20"/>
    <b v="0"/>
    <s v="technology/web"/>
    <x v="454"/>
    <x v="445"/>
    <x v="2"/>
    <x v="7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n v="1427227905"/>
    <n v="1424639505"/>
    <b v="0"/>
    <n v="0"/>
    <b v="0"/>
    <s v="technology/web"/>
    <x v="109"/>
    <x v="121"/>
    <x v="2"/>
    <x v="7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b v="0"/>
    <n v="1"/>
    <b v="0"/>
    <s v="technology/web"/>
    <x v="455"/>
    <x v="73"/>
    <x v="2"/>
    <x v="7"/>
    <x v="559"/>
    <d v="2015-12-13T01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b v="0"/>
    <n v="3"/>
    <b v="0"/>
    <s v="technology/web"/>
    <x v="362"/>
    <x v="143"/>
    <x v="2"/>
    <x v="7"/>
    <x v="560"/>
    <d v="2014-12-17T13:30:45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b v="0"/>
    <n v="2"/>
    <b v="0"/>
    <s v="technology/web"/>
    <x v="456"/>
    <x v="446"/>
    <x v="2"/>
    <x v="7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n v="1482052815"/>
    <n v="1479460815"/>
    <b v="0"/>
    <n v="0"/>
    <b v="0"/>
    <s v="technology/web"/>
    <x v="109"/>
    <x v="121"/>
    <x v="2"/>
    <x v="7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n v="1424137247"/>
    <n v="1421545247"/>
    <b v="0"/>
    <n v="2"/>
    <b v="0"/>
    <s v="technology/web"/>
    <x v="457"/>
    <x v="447"/>
    <x v="2"/>
    <x v="7"/>
    <x v="563"/>
    <d v="2015-02-16T20:40:4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b v="0"/>
    <n v="1"/>
    <b v="0"/>
    <s v="technology/web"/>
    <x v="458"/>
    <x v="120"/>
    <x v="2"/>
    <x v="7"/>
    <x v="564"/>
    <d v="2016-03-12T17:37:55"/>
  </r>
  <r>
    <x v="565"/>
    <s v="EasyLearnings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b v="0"/>
    <n v="0"/>
    <b v="0"/>
    <s v="technology/web"/>
    <x v="109"/>
    <x v="121"/>
    <x v="2"/>
    <x v="7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n v="1468513533"/>
    <n v="1465921533"/>
    <b v="0"/>
    <n v="1"/>
    <b v="0"/>
    <s v="technology/web"/>
    <x v="459"/>
    <x v="120"/>
    <x v="2"/>
    <x v="7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b v="0"/>
    <n v="0"/>
    <b v="0"/>
    <s v="technology/web"/>
    <x v="109"/>
    <x v="121"/>
    <x v="2"/>
    <x v="7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x v="4"/>
    <x v="4"/>
    <n v="1452942000"/>
    <n v="1449785223"/>
    <b v="0"/>
    <n v="5"/>
    <b v="0"/>
    <s v="technology/web"/>
    <x v="460"/>
    <x v="448"/>
    <x v="2"/>
    <x v="7"/>
    <x v="568"/>
    <d v="2016-01-16T06:00:00"/>
  </r>
  <r>
    <x v="569"/>
    <s v="Mioti"/>
    <s v="Mioti is an indie game marketplace that doubles as a community for developers to join networks and discuss projects."/>
    <x v="30"/>
    <n v="20"/>
    <x v="2"/>
    <x v="5"/>
    <x v="5"/>
    <n v="1451679612"/>
    <n v="1449087612"/>
    <b v="0"/>
    <n v="1"/>
    <b v="0"/>
    <s v="technology/web"/>
    <x v="417"/>
    <x v="135"/>
    <x v="2"/>
    <x v="7"/>
    <x v="569"/>
    <d v="2016-01-01T15:20:12"/>
  </r>
  <r>
    <x v="570"/>
    <s v="Relaunching in May"/>
    <s v="Humans have AM/FM/Satellite radio, kids have radio Disney, pets have DogCatRadio."/>
    <x v="94"/>
    <n v="142"/>
    <x v="2"/>
    <x v="0"/>
    <x v="0"/>
    <n v="1455822569"/>
    <n v="1453230569"/>
    <b v="0"/>
    <n v="1"/>
    <b v="0"/>
    <s v="technology/web"/>
    <x v="461"/>
    <x v="449"/>
    <x v="2"/>
    <x v="7"/>
    <x v="570"/>
    <d v="2016-02-18T14:09:29"/>
  </r>
  <r>
    <x v="571"/>
    <s v="Snag-A-Slip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b v="0"/>
    <n v="2"/>
    <b v="0"/>
    <s v="technology/web"/>
    <x v="462"/>
    <x v="450"/>
    <x v="2"/>
    <x v="7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n v="1446660688"/>
    <n v="1444065088"/>
    <b v="0"/>
    <n v="0"/>
    <b v="0"/>
    <s v="technology/web"/>
    <x v="109"/>
    <x v="121"/>
    <x v="2"/>
    <x v="7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b v="0"/>
    <n v="9"/>
    <b v="0"/>
    <s v="technology/web"/>
    <x v="463"/>
    <x v="451"/>
    <x v="2"/>
    <x v="7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b v="0"/>
    <n v="4"/>
    <b v="0"/>
    <s v="technology/web"/>
    <x v="464"/>
    <x v="135"/>
    <x v="2"/>
    <x v="7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b v="0"/>
    <n v="4"/>
    <b v="0"/>
    <s v="technology/web"/>
    <x v="465"/>
    <x v="452"/>
    <x v="2"/>
    <x v="7"/>
    <x v="575"/>
    <d v="2015-06-13T11:37:23"/>
  </r>
  <r>
    <x v="576"/>
    <s v="Uthtopia"/>
    <s v="UthTopia Is a social media organization that believes in positive online usage, youth mentorship, and youth empowerment."/>
    <x v="58"/>
    <n v="1"/>
    <x v="2"/>
    <x v="0"/>
    <x v="0"/>
    <n v="1427537952"/>
    <n v="1422357552"/>
    <b v="0"/>
    <n v="1"/>
    <b v="0"/>
    <s v="technology/web"/>
    <x v="466"/>
    <x v="120"/>
    <x v="2"/>
    <x v="7"/>
    <x v="576"/>
    <d v="2015-03-28T05:19:12"/>
  </r>
  <r>
    <x v="577"/>
    <s v="everydayrelay"/>
    <s v="Emails are one of pervasively used mode of communication today. However, emails can be personal and sometimes discretion is needed."/>
    <x v="10"/>
    <n v="10"/>
    <x v="2"/>
    <x v="0"/>
    <x v="0"/>
    <n v="1463753302"/>
    <n v="1458569302"/>
    <b v="0"/>
    <n v="1"/>
    <b v="0"/>
    <s v="technology/web"/>
    <x v="418"/>
    <x v="119"/>
    <x v="2"/>
    <x v="7"/>
    <x v="577"/>
    <d v="2016-05-20T09:08:22"/>
  </r>
  <r>
    <x v="578"/>
    <s v="weBuy Crowdsourced Shopping"/>
    <s v="weBuy trade built on technology and Crowd Sourced Power"/>
    <x v="152"/>
    <n v="14"/>
    <x v="2"/>
    <x v="1"/>
    <x v="1"/>
    <n v="1441633993"/>
    <n v="1439560393"/>
    <b v="0"/>
    <n v="7"/>
    <b v="0"/>
    <s v="technology/web"/>
    <x v="467"/>
    <x v="453"/>
    <x v="2"/>
    <x v="7"/>
    <x v="578"/>
    <d v="2015-09-07T08:53:13"/>
  </r>
  <r>
    <x v="579"/>
    <s v="Course: Learn Cryptography"/>
    <s v="Learn classic and public key cryptography with a full proof-of-concept system in JavaScript."/>
    <x v="14"/>
    <n v="175"/>
    <x v="2"/>
    <x v="0"/>
    <x v="0"/>
    <n v="1419539223"/>
    <n v="1416947223"/>
    <b v="0"/>
    <n v="5"/>
    <b v="0"/>
    <s v="technology/web"/>
    <x v="468"/>
    <x v="436"/>
    <x v="2"/>
    <x v="7"/>
    <x v="579"/>
    <d v="2014-12-25T15:27:03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x v="0"/>
    <n v="1474580867"/>
    <n v="1471988867"/>
    <b v="0"/>
    <n v="1"/>
    <b v="0"/>
    <s v="technology/web"/>
    <x v="108"/>
    <x v="120"/>
    <x v="2"/>
    <x v="7"/>
    <x v="580"/>
    <d v="2016-09-22T16:47:4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b v="0"/>
    <n v="0"/>
    <b v="0"/>
    <s v="technology/web"/>
    <x v="109"/>
    <x v="121"/>
    <x v="2"/>
    <x v="7"/>
    <x v="581"/>
    <d v="2015-08-01T19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b v="0"/>
    <n v="0"/>
    <b v="0"/>
    <s v="technology/web"/>
    <x v="109"/>
    <x v="121"/>
    <x v="2"/>
    <x v="7"/>
    <x v="582"/>
    <d v="2015-03-15T13:00:00"/>
  </r>
  <r>
    <x v="583"/>
    <s v="HackersArchive.com"/>
    <s v="HackersArchive.com will help rid the web of viruses and scams found everywhere else you look!"/>
    <x v="7"/>
    <n v="1"/>
    <x v="2"/>
    <x v="0"/>
    <x v="0"/>
    <n v="1426800687"/>
    <n v="1424212287"/>
    <b v="0"/>
    <n v="1"/>
    <b v="0"/>
    <s v="technology/web"/>
    <x v="469"/>
    <x v="120"/>
    <x v="2"/>
    <x v="7"/>
    <x v="583"/>
    <d v="2015-03-19T16:31:27"/>
  </r>
  <r>
    <x v="584"/>
    <s v="scriptCall - The Personal Presentation Platform"/>
    <s v="Script Call takes your presentation from the wall to your audience; from your device to theirs."/>
    <x v="28"/>
    <n v="10"/>
    <x v="2"/>
    <x v="0"/>
    <x v="0"/>
    <n v="1426522316"/>
    <n v="1423933916"/>
    <b v="0"/>
    <n v="2"/>
    <b v="0"/>
    <s v="technology/web"/>
    <x v="460"/>
    <x v="144"/>
    <x v="2"/>
    <x v="7"/>
    <x v="584"/>
    <d v="2015-03-16T11:11:56"/>
  </r>
  <r>
    <x v="585"/>
    <s v="Link Card"/>
    <s v="SAVE UP TO 40% WHEN YOU SPEND!_x000d__x000d_PRE-ORDER YOUR LINK CARD TODAY"/>
    <x v="7"/>
    <n v="0"/>
    <x v="2"/>
    <x v="1"/>
    <x v="1"/>
    <n v="1448928000"/>
    <n v="1444123377"/>
    <b v="0"/>
    <n v="0"/>
    <b v="0"/>
    <s v="technology/web"/>
    <x v="109"/>
    <x v="121"/>
    <x v="2"/>
    <x v="7"/>
    <x v="585"/>
    <d v="2015-11-30T19:00:00"/>
  </r>
  <r>
    <x v="586"/>
    <s v="Employ College 2K"/>
    <s v="Employ College is a movement for companies to hire college graduates from their respected institutions."/>
    <x v="3"/>
    <n v="56"/>
    <x v="2"/>
    <x v="0"/>
    <x v="0"/>
    <n v="1424032207"/>
    <n v="1421440207"/>
    <b v="0"/>
    <n v="4"/>
    <b v="0"/>
    <s v="technology/web"/>
    <x v="470"/>
    <x v="454"/>
    <x v="2"/>
    <x v="7"/>
    <x v="586"/>
    <d v="2015-02-15T15:30:07"/>
  </r>
  <r>
    <x v="587"/>
    <s v="Waitresses.com"/>
    <s v="Waitresses.com is an online community devoted to servers around the world. Learn. Connect. Work. Travel. Share._x000d__x000d_Make a pledge today!"/>
    <x v="11"/>
    <n v="2725"/>
    <x v="2"/>
    <x v="5"/>
    <x v="5"/>
    <n v="1429207833"/>
    <n v="1426615833"/>
    <b v="0"/>
    <n v="7"/>
    <b v="0"/>
    <s v="technology/web"/>
    <x v="471"/>
    <x v="455"/>
    <x v="2"/>
    <x v="7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b v="0"/>
    <n v="2"/>
    <b v="0"/>
    <s v="technology/web"/>
    <x v="472"/>
    <x v="456"/>
    <x v="2"/>
    <x v="7"/>
    <x v="588"/>
    <d v="2016-11-17T14:28:06"/>
  </r>
  <r>
    <x v="589"/>
    <s v="Get Neighborly"/>
    <s v="Services closer than you think..."/>
    <x v="51"/>
    <n v="1"/>
    <x v="2"/>
    <x v="0"/>
    <x v="0"/>
    <n v="1436366699"/>
    <n v="1435070699"/>
    <b v="0"/>
    <n v="1"/>
    <b v="0"/>
    <s v="technology/web"/>
    <x v="473"/>
    <x v="120"/>
    <x v="2"/>
    <x v="7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b v="0"/>
    <n v="9"/>
    <b v="0"/>
    <s v="technology/web"/>
    <x v="474"/>
    <x v="457"/>
    <x v="2"/>
    <x v="7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b v="0"/>
    <n v="2"/>
    <b v="0"/>
    <s v="technology/web"/>
    <x v="475"/>
    <x v="458"/>
    <x v="2"/>
    <x v="7"/>
    <x v="591"/>
    <d v="2015-07-22T08:02:10"/>
  </r>
  <r>
    <x v="592"/>
    <s v="Go Start A Biz"/>
    <s v="Together, we can build a FREE, business start-up system that will help aspiring entrepreneurs change their economic circumstances."/>
    <x v="51"/>
    <n v="250"/>
    <x v="2"/>
    <x v="0"/>
    <x v="0"/>
    <n v="1417584860"/>
    <n v="1414992860"/>
    <b v="0"/>
    <n v="1"/>
    <b v="0"/>
    <s v="technology/web"/>
    <x v="422"/>
    <x v="409"/>
    <x v="2"/>
    <x v="7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b v="0"/>
    <n v="7"/>
    <b v="0"/>
    <s v="technology/web"/>
    <x v="476"/>
    <x v="459"/>
    <x v="2"/>
    <x v="7"/>
    <x v="593"/>
    <d v="2015-04-06T10:15:45"/>
  </r>
  <r>
    <x v="594"/>
    <s v="Unleashed Fitness"/>
    <s v="Creating a fitness site that will change the fitness game forever!"/>
    <x v="31"/>
    <n v="26"/>
    <x v="2"/>
    <x v="0"/>
    <x v="0"/>
    <n v="1460832206"/>
    <n v="1458240206"/>
    <b v="0"/>
    <n v="2"/>
    <b v="0"/>
    <s v="technology/web"/>
    <x v="477"/>
    <x v="31"/>
    <x v="2"/>
    <x v="7"/>
    <x v="594"/>
    <d v="2016-04-16T13:43:26"/>
  </r>
  <r>
    <x v="595"/>
    <s v="MyBestInterest.org"/>
    <s v="MyBestInterest.org elminates election research by quickly identifying the candidates that will best represent your interests."/>
    <x v="57"/>
    <n v="426"/>
    <x v="2"/>
    <x v="0"/>
    <x v="0"/>
    <n v="1430703638"/>
    <n v="1426815638"/>
    <b v="0"/>
    <n v="8"/>
    <b v="0"/>
    <s v="technology/web"/>
    <x v="478"/>
    <x v="460"/>
    <x v="2"/>
    <x v="7"/>
    <x v="595"/>
    <d v="2015-05-03T20:40:38"/>
  </r>
  <r>
    <x v="596"/>
    <s v="DigitaliBook free library"/>
    <s v="We present digitaibook,com site which can become a free electronic library with your help,"/>
    <x v="22"/>
    <n v="6"/>
    <x v="2"/>
    <x v="0"/>
    <x v="0"/>
    <n v="1478122292"/>
    <n v="1475530292"/>
    <b v="0"/>
    <n v="2"/>
    <b v="0"/>
    <s v="technology/web"/>
    <x v="479"/>
    <x v="366"/>
    <x v="2"/>
    <x v="7"/>
    <x v="596"/>
    <d v="2016-11-02T16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n v="1469980800"/>
    <n v="1466787335"/>
    <b v="0"/>
    <n v="2"/>
    <b v="0"/>
    <s v="technology/web"/>
    <x v="480"/>
    <x v="119"/>
    <x v="2"/>
    <x v="7"/>
    <x v="597"/>
    <d v="2016-07-31T11:00:00"/>
  </r>
  <r>
    <x v="598"/>
    <s v="Goals not creeds"/>
    <s v="This is a project to create a crowd-funding site for Urantia Book readers worldwide."/>
    <x v="30"/>
    <n v="850"/>
    <x v="2"/>
    <x v="0"/>
    <x v="0"/>
    <n v="1417737781"/>
    <n v="1415145781"/>
    <b v="0"/>
    <n v="7"/>
    <b v="0"/>
    <s v="technology/web"/>
    <x v="481"/>
    <x v="461"/>
    <x v="2"/>
    <x v="7"/>
    <x v="598"/>
    <d v="2014-12-04T19:03:01"/>
  </r>
  <r>
    <x v="599"/>
    <s v="Mail 4 Jail"/>
    <s v="We send care packages to incarcerated individuals throughout the country that include specific items hand picked by the sender."/>
    <x v="63"/>
    <n v="31"/>
    <x v="2"/>
    <x v="0"/>
    <x v="0"/>
    <n v="1425827760"/>
    <n v="1423769402"/>
    <b v="0"/>
    <n v="2"/>
    <b v="0"/>
    <s v="technology/web"/>
    <x v="482"/>
    <x v="462"/>
    <x v="2"/>
    <x v="7"/>
    <x v="599"/>
    <d v="2015-03-08T10:16:00"/>
  </r>
  <r>
    <x v="600"/>
    <s v="Anaheim California here we come but we need your help."/>
    <s v="Science Technology Engineering and Math + youth = a brighter tomorrow."/>
    <x v="10"/>
    <n v="100"/>
    <x v="1"/>
    <x v="0"/>
    <x v="0"/>
    <n v="1431198562"/>
    <n v="1426014562"/>
    <b v="0"/>
    <n v="1"/>
    <b v="0"/>
    <s v="technology/web"/>
    <x v="172"/>
    <x v="101"/>
    <x v="2"/>
    <x v="7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n v="1419626139"/>
    <n v="1417034139"/>
    <b v="0"/>
    <n v="6"/>
    <b v="0"/>
    <s v="technology/web"/>
    <x v="483"/>
    <x v="463"/>
    <x v="2"/>
    <x v="7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n v="1434654215"/>
    <n v="1432062215"/>
    <b v="0"/>
    <n v="0"/>
    <b v="0"/>
    <s v="technology/web"/>
    <x v="109"/>
    <x v="121"/>
    <x v="2"/>
    <x v="7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n v="1408029623"/>
    <n v="1405437623"/>
    <b v="0"/>
    <n v="13"/>
    <b v="0"/>
    <s v="technology/web"/>
    <x v="484"/>
    <x v="464"/>
    <x v="2"/>
    <x v="7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b v="0"/>
    <n v="0"/>
    <b v="0"/>
    <s v="technology/web"/>
    <x v="109"/>
    <x v="121"/>
    <x v="2"/>
    <x v="7"/>
    <x v="604"/>
    <d v="2014-08-27T19:50:56"/>
  </r>
  <r>
    <x v="605"/>
    <s v="Teach Your Parents iPad (Canceled)"/>
    <s v="An iPad support care package for your parents / seniors."/>
    <x v="10"/>
    <n v="131"/>
    <x v="1"/>
    <x v="0"/>
    <x v="0"/>
    <n v="1440318908"/>
    <n v="1436430908"/>
    <b v="0"/>
    <n v="8"/>
    <b v="0"/>
    <s v="technology/web"/>
    <x v="485"/>
    <x v="465"/>
    <x v="2"/>
    <x v="7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b v="0"/>
    <n v="1"/>
    <b v="0"/>
    <s v="technology/web"/>
    <x v="418"/>
    <x v="119"/>
    <x v="2"/>
    <x v="7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n v="1448225336"/>
    <n v="1445629736"/>
    <b v="0"/>
    <n v="0"/>
    <b v="0"/>
    <s v="technology/web"/>
    <x v="109"/>
    <x v="121"/>
    <x v="2"/>
    <x v="7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n v="1434405980"/>
    <n v="1431813980"/>
    <b v="0"/>
    <n v="5"/>
    <b v="0"/>
    <s v="technology/web"/>
    <x v="486"/>
    <x v="466"/>
    <x v="2"/>
    <x v="7"/>
    <x v="608"/>
    <d v="2015-06-15T17:06:20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b v="0"/>
    <n v="1"/>
    <b v="0"/>
    <s v="technology/web"/>
    <x v="487"/>
    <x v="144"/>
    <x v="2"/>
    <x v="7"/>
    <x v="609"/>
    <d v="2015-11-28T20:49:04"/>
  </r>
  <r>
    <x v="610"/>
    <s v="UniteChrist (Canceled)"/>
    <s v="We are creating a Christian social network to empower, educate, and connect Christians all over the world."/>
    <x v="154"/>
    <n v="0"/>
    <x v="1"/>
    <x v="0"/>
    <x v="0"/>
    <n v="1429732586"/>
    <n v="1427140586"/>
    <b v="0"/>
    <n v="0"/>
    <b v="0"/>
    <s v="technology/web"/>
    <x v="109"/>
    <x v="121"/>
    <x v="2"/>
    <x v="7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b v="0"/>
    <n v="0"/>
    <b v="0"/>
    <s v="technology/web"/>
    <x v="109"/>
    <x v="121"/>
    <x v="2"/>
    <x v="7"/>
    <x v="611"/>
    <d v="2016-01-19T08:27:17"/>
  </r>
  <r>
    <x v="612"/>
    <s v="Web Streaming 2.0 (Canceled)"/>
    <s v="A Fast and Reliable new Web platform to stream videos from Internet"/>
    <x v="3"/>
    <n v="0"/>
    <x v="1"/>
    <x v="13"/>
    <x v="3"/>
    <n v="1472777146"/>
    <n v="1470185146"/>
    <b v="0"/>
    <n v="0"/>
    <b v="0"/>
    <s v="technology/web"/>
    <x v="109"/>
    <x v="121"/>
    <x v="2"/>
    <x v="7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b v="0"/>
    <n v="121"/>
    <b v="0"/>
    <s v="technology/web"/>
    <x v="488"/>
    <x v="467"/>
    <x v="2"/>
    <x v="7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n v="1466731740"/>
    <n v="1464139740"/>
    <b v="0"/>
    <n v="0"/>
    <b v="0"/>
    <s v="technology/web"/>
    <x v="109"/>
    <x v="121"/>
    <x v="2"/>
    <x v="7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n v="1443149759"/>
    <n v="1440557759"/>
    <b v="0"/>
    <n v="0"/>
    <b v="0"/>
    <s v="technology/web"/>
    <x v="109"/>
    <x v="121"/>
    <x v="2"/>
    <x v="7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b v="0"/>
    <n v="0"/>
    <b v="0"/>
    <s v="technology/web"/>
    <x v="109"/>
    <x v="121"/>
    <x v="2"/>
    <x v="7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b v="0"/>
    <n v="3"/>
    <b v="0"/>
    <s v="technology/web"/>
    <x v="419"/>
    <x v="135"/>
    <x v="2"/>
    <x v="7"/>
    <x v="617"/>
    <d v="2015-05-08T03:14:03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b v="0"/>
    <n v="0"/>
    <b v="0"/>
    <s v="technology/web"/>
    <x v="109"/>
    <x v="121"/>
    <x v="2"/>
    <x v="7"/>
    <x v="618"/>
    <d v="2015-12-09T14:26:43"/>
  </r>
  <r>
    <x v="619"/>
    <s v="Big Data (Canceled)"/>
    <s v="Big Data Sets for researchers interested in improving the quality of life."/>
    <x v="156"/>
    <n v="1"/>
    <x v="1"/>
    <x v="0"/>
    <x v="0"/>
    <n v="1416933390"/>
    <n v="1411745790"/>
    <b v="0"/>
    <n v="1"/>
    <b v="0"/>
    <s v="technology/web"/>
    <x v="489"/>
    <x v="120"/>
    <x v="2"/>
    <x v="7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n v="1408986738"/>
    <n v="1405098738"/>
    <b v="0"/>
    <n v="1"/>
    <b v="0"/>
    <s v="technology/web"/>
    <x v="460"/>
    <x v="468"/>
    <x v="2"/>
    <x v="7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n v="1467934937"/>
    <n v="1465342937"/>
    <b v="0"/>
    <n v="3"/>
    <b v="0"/>
    <s v="technology/web"/>
    <x v="490"/>
    <x v="469"/>
    <x v="2"/>
    <x v="7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b v="0"/>
    <n v="9"/>
    <b v="0"/>
    <s v="technology/web"/>
    <x v="491"/>
    <x v="470"/>
    <x v="2"/>
    <x v="7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b v="0"/>
    <n v="0"/>
    <b v="0"/>
    <s v="technology/web"/>
    <x v="109"/>
    <x v="121"/>
    <x v="2"/>
    <x v="7"/>
    <x v="623"/>
    <d v="2015-05-27T19:13:17"/>
  </r>
  <r>
    <x v="624"/>
    <s v="NeedSomeLoven.com (Canceled)"/>
    <s v="I am designing a fun, high tech dating website, with over 25 cool features. It is innovate as well as user friendly."/>
    <x v="10"/>
    <n v="0"/>
    <x v="1"/>
    <x v="0"/>
    <x v="0"/>
    <n v="1431647041"/>
    <n v="1429055041"/>
    <b v="0"/>
    <n v="0"/>
    <b v="0"/>
    <s v="technology/web"/>
    <x v="109"/>
    <x v="121"/>
    <x v="2"/>
    <x v="7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b v="0"/>
    <n v="0"/>
    <b v="0"/>
    <s v="technology/web"/>
    <x v="109"/>
    <x v="121"/>
    <x v="2"/>
    <x v="7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b v="0"/>
    <n v="39"/>
    <b v="0"/>
    <s v="technology/web"/>
    <x v="492"/>
    <x v="471"/>
    <x v="2"/>
    <x v="7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b v="0"/>
    <n v="1"/>
    <b v="0"/>
    <s v="technology/web"/>
    <x v="459"/>
    <x v="472"/>
    <x v="2"/>
    <x v="7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n v="1405269457"/>
    <n v="1402677457"/>
    <b v="0"/>
    <n v="0"/>
    <b v="0"/>
    <s v="technology/web"/>
    <x v="109"/>
    <x v="121"/>
    <x v="2"/>
    <x v="7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b v="0"/>
    <n v="3"/>
    <b v="0"/>
    <s v="technology/web"/>
    <x v="493"/>
    <x v="473"/>
    <x v="2"/>
    <x v="7"/>
    <x v="629"/>
    <d v="2016-05-14T10:18:28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b v="0"/>
    <n v="1"/>
    <b v="0"/>
    <s v="technology/web"/>
    <x v="494"/>
    <x v="119"/>
    <x v="2"/>
    <x v="7"/>
    <x v="630"/>
    <d v="2015-09-06T00:10:00"/>
  </r>
  <r>
    <x v="631"/>
    <s v="Brevity: A Powerful Online Publishing Software! (Canceled)"/>
    <s v="A Powerful Multimedia-Rich Software that aims at making online publishing very simple."/>
    <x v="63"/>
    <n v="690"/>
    <x v="1"/>
    <x v="5"/>
    <x v="5"/>
    <n v="1464460329"/>
    <n v="1461954729"/>
    <b v="0"/>
    <n v="9"/>
    <b v="0"/>
    <s v="technology/web"/>
    <x v="495"/>
    <x v="474"/>
    <x v="2"/>
    <x v="7"/>
    <x v="631"/>
    <d v="2016-05-28T13:32:09"/>
  </r>
  <r>
    <x v="632"/>
    <s v="UniWherse.com - Bring students future (Canceled)"/>
    <s v="Our goal is to create a system, students can find universities that best match their interests."/>
    <x v="22"/>
    <n v="0"/>
    <x v="1"/>
    <x v="9"/>
    <x v="3"/>
    <n v="1448470165"/>
    <n v="1445874565"/>
    <b v="0"/>
    <n v="0"/>
    <b v="0"/>
    <s v="technology/web"/>
    <x v="109"/>
    <x v="121"/>
    <x v="2"/>
    <x v="7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n v="1466204400"/>
    <n v="1463469062"/>
    <b v="0"/>
    <n v="25"/>
    <b v="0"/>
    <s v="technology/web"/>
    <x v="496"/>
    <x v="475"/>
    <x v="2"/>
    <x v="7"/>
    <x v="633"/>
    <d v="2016-06-17T18:00:00"/>
  </r>
  <r>
    <x v="634"/>
    <s v="pitchtograndma (Canceled)"/>
    <s v="We help companies to explain what they do in simple, grandma-would-understand terms."/>
    <x v="10"/>
    <n v="1"/>
    <x v="1"/>
    <x v="0"/>
    <x v="0"/>
    <n v="1424989029"/>
    <n v="1422397029"/>
    <b v="0"/>
    <n v="1"/>
    <b v="0"/>
    <s v="technology/web"/>
    <x v="459"/>
    <x v="120"/>
    <x v="2"/>
    <x v="7"/>
    <x v="634"/>
    <d v="2015-02-26T17:17:09"/>
  </r>
  <r>
    <x v="635"/>
    <s v="Pleero, A Technology Team Building Website (Canceled)"/>
    <s v="Network used for building technology development teams."/>
    <x v="31"/>
    <n v="2"/>
    <x v="1"/>
    <x v="0"/>
    <x v="0"/>
    <n v="1428804762"/>
    <n v="1426212762"/>
    <b v="0"/>
    <n v="1"/>
    <b v="0"/>
    <s v="technology/web"/>
    <x v="168"/>
    <x v="453"/>
    <x v="2"/>
    <x v="7"/>
    <x v="635"/>
    <d v="2015-04-11T21:12:42"/>
  </r>
  <r>
    <x v="636"/>
    <s v="Keto Advice (Canceled)"/>
    <s v="With no central location for keto knowledge, keto advice will be a community run knowledge base."/>
    <x v="13"/>
    <n v="4"/>
    <x v="1"/>
    <x v="1"/>
    <x v="1"/>
    <n v="1433587620"/>
    <n v="1430996150"/>
    <b v="0"/>
    <n v="1"/>
    <b v="0"/>
    <s v="technology/web"/>
    <x v="418"/>
    <x v="143"/>
    <x v="2"/>
    <x v="7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b v="0"/>
    <n v="0"/>
    <b v="0"/>
    <s v="technology/web"/>
    <x v="109"/>
    <x v="121"/>
    <x v="2"/>
    <x v="7"/>
    <x v="637"/>
    <d v="2017-02-25T18:04:00"/>
  </r>
  <r>
    <x v="638"/>
    <s v="W (Canceled)"/>
    <s v="O0"/>
    <x v="61"/>
    <n v="18"/>
    <x v="1"/>
    <x v="12"/>
    <x v="3"/>
    <n v="1490447662"/>
    <n v="1485267262"/>
    <b v="0"/>
    <n v="6"/>
    <b v="0"/>
    <s v="technology/web"/>
    <x v="497"/>
    <x v="366"/>
    <x v="2"/>
    <x v="7"/>
    <x v="638"/>
    <d v="2017-03-25T08:14:22"/>
  </r>
  <r>
    <x v="639"/>
    <s v="Kids Educational Social Media Site (Canceled)"/>
    <s v="Development of a Safe and Educational Social Media site for kids."/>
    <x v="80"/>
    <n v="1"/>
    <x v="1"/>
    <x v="0"/>
    <x v="0"/>
    <n v="1413208795"/>
    <n v="1408024795"/>
    <b v="0"/>
    <n v="1"/>
    <b v="0"/>
    <s v="technology/web"/>
    <x v="498"/>
    <x v="120"/>
    <x v="2"/>
    <x v="7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b v="0"/>
    <n v="2"/>
    <b v="1"/>
    <s v="technology/wearables"/>
    <x v="499"/>
    <x v="476"/>
    <x v="2"/>
    <x v="8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n v="1439473248"/>
    <n v="1436881248"/>
    <b v="0"/>
    <n v="315"/>
    <b v="1"/>
    <s v="technology/wearables"/>
    <x v="500"/>
    <x v="477"/>
    <x v="2"/>
    <x v="8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b v="0"/>
    <n v="2174"/>
    <b v="1"/>
    <s v="technology/wearables"/>
    <x v="501"/>
    <x v="478"/>
    <x v="2"/>
    <x v="8"/>
    <x v="642"/>
    <d v="2015-08-19T10:37:54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x v="0"/>
    <n v="1433085875"/>
    <n v="1428333875"/>
    <b v="0"/>
    <n v="152"/>
    <b v="1"/>
    <s v="technology/wearables"/>
    <x v="502"/>
    <x v="479"/>
    <x v="2"/>
    <x v="8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b v="0"/>
    <n v="1021"/>
    <b v="1"/>
    <s v="technology/wearables"/>
    <x v="503"/>
    <x v="480"/>
    <x v="2"/>
    <x v="8"/>
    <x v="644"/>
    <d v="2014-10-28T20:00:00"/>
  </r>
  <r>
    <x v="645"/>
    <s v="Carbon Fiber Collar Stays"/>
    <s v="Ever wanted to own something made out of carbon fiber? Now you can!"/>
    <x v="13"/>
    <n v="5574"/>
    <x v="0"/>
    <x v="0"/>
    <x v="0"/>
    <n v="1470962274"/>
    <n v="1468370274"/>
    <b v="0"/>
    <n v="237"/>
    <b v="1"/>
    <s v="technology/wearables"/>
    <x v="504"/>
    <x v="481"/>
    <x v="2"/>
    <x v="8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b v="0"/>
    <n v="27"/>
    <b v="1"/>
    <s v="technology/wearables"/>
    <x v="505"/>
    <x v="482"/>
    <x v="2"/>
    <x v="8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b v="0"/>
    <n v="17"/>
    <b v="1"/>
    <s v="technology/wearables"/>
    <x v="506"/>
    <x v="483"/>
    <x v="2"/>
    <x v="8"/>
    <x v="647"/>
    <d v="2016-03-17T12:25:49"/>
  </r>
  <r>
    <x v="648"/>
    <s v="Audio Jacket"/>
    <s v="Get ready for the next product that you canâ€™t live without"/>
    <x v="19"/>
    <n v="44388"/>
    <x v="0"/>
    <x v="0"/>
    <x v="0"/>
    <n v="1413304708"/>
    <n v="1410280708"/>
    <b v="0"/>
    <n v="27"/>
    <b v="1"/>
    <s v="technology/wearables"/>
    <x v="507"/>
    <x v="484"/>
    <x v="2"/>
    <x v="8"/>
    <x v="648"/>
    <d v="2014-10-14T11:38:2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b v="0"/>
    <n v="82"/>
    <b v="1"/>
    <s v="technology/wearables"/>
    <x v="508"/>
    <x v="485"/>
    <x v="2"/>
    <x v="8"/>
    <x v="649"/>
    <d v="2014-09-16T16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b v="0"/>
    <n v="48"/>
    <b v="1"/>
    <s v="technology/wearables"/>
    <x v="509"/>
    <x v="486"/>
    <x v="2"/>
    <x v="8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n v="1418430311"/>
    <n v="1415838311"/>
    <b v="0"/>
    <n v="105"/>
    <b v="1"/>
    <s v="technology/wearables"/>
    <x v="510"/>
    <x v="487"/>
    <x v="2"/>
    <x v="8"/>
    <x v="651"/>
    <d v="2014-12-12T19:25:11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b v="0"/>
    <n v="28"/>
    <b v="1"/>
    <s v="technology/wearables"/>
    <x v="511"/>
    <x v="488"/>
    <x v="2"/>
    <x v="8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b v="0"/>
    <n v="1107"/>
    <b v="1"/>
    <s v="technology/wearables"/>
    <x v="512"/>
    <x v="489"/>
    <x v="2"/>
    <x v="8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n v="1436396313"/>
    <n v="1433804313"/>
    <b v="0"/>
    <n v="1013"/>
    <b v="1"/>
    <s v="technology/wearables"/>
    <x v="513"/>
    <x v="490"/>
    <x v="2"/>
    <x v="8"/>
    <x v="654"/>
    <d v="2015-07-08T17:58:33"/>
  </r>
  <r>
    <x v="655"/>
    <s v="Spark: The Watch That Keeps You Awake"/>
    <s v="Meet Spark: The friendly companion that helps you stay awake during the day. Re-released with new features!"/>
    <x v="6"/>
    <n v="11751"/>
    <x v="0"/>
    <x v="0"/>
    <x v="0"/>
    <n v="1426197512"/>
    <n v="1423609112"/>
    <b v="0"/>
    <n v="274"/>
    <b v="1"/>
    <s v="technology/wearables"/>
    <x v="514"/>
    <x v="491"/>
    <x v="2"/>
    <x v="8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n v="1460917119"/>
    <n v="1455736719"/>
    <b v="0"/>
    <n v="87"/>
    <b v="1"/>
    <s v="technology/wearables"/>
    <x v="515"/>
    <x v="492"/>
    <x v="2"/>
    <x v="8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b v="0"/>
    <n v="99"/>
    <b v="1"/>
    <s v="technology/wearables"/>
    <x v="516"/>
    <x v="493"/>
    <x v="2"/>
    <x v="8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b v="0"/>
    <n v="276"/>
    <b v="1"/>
    <s v="technology/wearables"/>
    <x v="517"/>
    <x v="494"/>
    <x v="2"/>
    <x v="8"/>
    <x v="658"/>
    <d v="2015-07-26T13:00:00"/>
  </r>
  <r>
    <x v="659"/>
    <s v="Lulu Watch Designs - Apple Watch"/>
    <s v="Sync up your lifestyle"/>
    <x v="9"/>
    <n v="3017"/>
    <x v="0"/>
    <x v="0"/>
    <x v="0"/>
    <n v="1440339295"/>
    <n v="1437747295"/>
    <b v="0"/>
    <n v="21"/>
    <b v="1"/>
    <s v="technology/wearables"/>
    <x v="518"/>
    <x v="495"/>
    <x v="2"/>
    <x v="8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b v="0"/>
    <n v="18"/>
    <b v="0"/>
    <s v="technology/wearables"/>
    <x v="519"/>
    <x v="496"/>
    <x v="2"/>
    <x v="8"/>
    <x v="660"/>
    <d v="2014-11-09T13:47:59"/>
  </r>
  <r>
    <x v="661"/>
    <s v="AirString"/>
    <s v="AirString keeps your AirPods from getting lost by keeping the pair together with a  durable and premium quality string."/>
    <x v="3"/>
    <n v="95"/>
    <x v="2"/>
    <x v="0"/>
    <x v="0"/>
    <n v="1477236559"/>
    <n v="1474644559"/>
    <b v="0"/>
    <n v="9"/>
    <b v="0"/>
    <s v="technology/wearables"/>
    <x v="520"/>
    <x v="497"/>
    <x v="2"/>
    <x v="8"/>
    <x v="661"/>
    <d v="2016-10-23T10:29:19"/>
  </r>
  <r>
    <x v="662"/>
    <s v="LW - the cool luminescent band with a watch"/>
    <s v="A stylish, durable safety light band on your wrist or ankle holds a watch or another modular accessory."/>
    <x v="130"/>
    <n v="156"/>
    <x v="2"/>
    <x v="0"/>
    <x v="0"/>
    <n v="1421404247"/>
    <n v="1418812247"/>
    <b v="0"/>
    <n v="4"/>
    <b v="0"/>
    <s v="technology/wearables"/>
    <x v="177"/>
    <x v="498"/>
    <x v="2"/>
    <x v="8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b v="0"/>
    <n v="7"/>
    <b v="0"/>
    <s v="technology/wearables"/>
    <x v="521"/>
    <x v="101"/>
    <x v="2"/>
    <x v="8"/>
    <x v="663"/>
    <d v="2015-07-18T15:14:16"/>
  </r>
  <r>
    <x v="664"/>
    <s v="Oregon Babyâ„¢ Diapers"/>
    <s v="Save Oregon Babyâ„¢ Diapers, a handmade business, run by awesome moms in Southern Oregon, from permanently closing!"/>
    <x v="14"/>
    <n v="904"/>
    <x v="2"/>
    <x v="0"/>
    <x v="0"/>
    <n v="1428940775"/>
    <n v="1426348775"/>
    <b v="0"/>
    <n v="29"/>
    <b v="0"/>
    <s v="technology/wearables"/>
    <x v="522"/>
    <x v="499"/>
    <x v="2"/>
    <x v="8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b v="0"/>
    <n v="12"/>
    <b v="0"/>
    <s v="technology/wearables"/>
    <x v="523"/>
    <x v="500"/>
    <x v="2"/>
    <x v="8"/>
    <x v="665"/>
    <d v="2017-01-13T12:04:21"/>
  </r>
  <r>
    <x v="666"/>
    <s v="Ducky Diapers"/>
    <s v="Have you ever dreamed of having a pet duckling, but concerned about all the pooping, here is a a solution to help solve that issue."/>
    <x v="61"/>
    <n v="8"/>
    <x v="2"/>
    <x v="0"/>
    <x v="0"/>
    <n v="1408305498"/>
    <n v="1405713498"/>
    <b v="0"/>
    <n v="4"/>
    <b v="0"/>
    <s v="technology/wearables"/>
    <x v="524"/>
    <x v="453"/>
    <x v="2"/>
    <x v="8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b v="0"/>
    <n v="28"/>
    <b v="0"/>
    <s v="technology/wearables"/>
    <x v="525"/>
    <x v="501"/>
    <x v="2"/>
    <x v="8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n v="1431374222"/>
    <n v="1427486222"/>
    <b v="0"/>
    <n v="25"/>
    <b v="0"/>
    <s v="technology/wearables"/>
    <x v="526"/>
    <x v="502"/>
    <x v="2"/>
    <x v="8"/>
    <x v="668"/>
    <d v="2015-05-11T14:57:02"/>
  </r>
  <r>
    <x v="669"/>
    <s v="Christian DiLusso Watches"/>
    <s v="Beautiful automatic watches, made for every moment._x000d_Sports, business, casual.....it fits every moment of your life."/>
    <x v="61"/>
    <n v="43015"/>
    <x v="2"/>
    <x v="11"/>
    <x v="9"/>
    <n v="1467817258"/>
    <n v="1465225258"/>
    <b v="0"/>
    <n v="28"/>
    <b v="0"/>
    <s v="technology/wearables"/>
    <x v="527"/>
    <x v="503"/>
    <x v="2"/>
    <x v="8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b v="0"/>
    <n v="310"/>
    <b v="0"/>
    <s v="technology/wearables"/>
    <x v="528"/>
    <x v="504"/>
    <x v="2"/>
    <x v="8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b v="0"/>
    <n v="15"/>
    <b v="0"/>
    <s v="technology/wearables"/>
    <x v="529"/>
    <x v="505"/>
    <x v="2"/>
    <x v="8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b v="0"/>
    <n v="215"/>
    <b v="0"/>
    <s v="technology/wearables"/>
    <x v="530"/>
    <x v="506"/>
    <x v="2"/>
    <x v="8"/>
    <x v="672"/>
    <d v="2014-12-31T23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n v="1409602217"/>
    <n v="1405714217"/>
    <b v="0"/>
    <n v="3"/>
    <b v="0"/>
    <s v="technology/wearables"/>
    <x v="531"/>
    <x v="414"/>
    <x v="2"/>
    <x v="8"/>
    <x v="673"/>
    <d v="2014-09-01T15:10:17"/>
  </r>
  <r>
    <x v="674"/>
    <s v="Something To Wear For Hearing Sounds By Feeling Vibrations"/>
    <s v="Listen to sounds by feeling an array of vibrational patterns against your body."/>
    <x v="63"/>
    <n v="15"/>
    <x v="2"/>
    <x v="0"/>
    <x v="0"/>
    <n v="1407811627"/>
    <n v="1402627627"/>
    <b v="0"/>
    <n v="2"/>
    <b v="0"/>
    <s v="technology/wearables"/>
    <x v="479"/>
    <x v="507"/>
    <x v="2"/>
    <x v="8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n v="1420095540"/>
    <n v="1417558804"/>
    <b v="0"/>
    <n v="26"/>
    <b v="0"/>
    <s v="technology/wearables"/>
    <x v="532"/>
    <x v="508"/>
    <x v="2"/>
    <x v="8"/>
    <x v="675"/>
    <d v="2015-01-01T01:59:00"/>
  </r>
  <r>
    <x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x v="5"/>
    <x v="5"/>
    <n v="1423333581"/>
    <n v="1420741581"/>
    <b v="0"/>
    <n v="24"/>
    <b v="0"/>
    <s v="technology/wearables"/>
    <x v="533"/>
    <x v="509"/>
    <x v="2"/>
    <x v="8"/>
    <x v="676"/>
    <d v="2015-02-07T13:26:21"/>
  </r>
  <r>
    <x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x v="13"/>
    <x v="3"/>
    <n v="1467106895"/>
    <n v="1463218895"/>
    <b v="0"/>
    <n v="96"/>
    <b v="0"/>
    <s v="technology/wearables"/>
    <x v="534"/>
    <x v="510"/>
    <x v="2"/>
    <x v="8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b v="0"/>
    <n v="17"/>
    <b v="0"/>
    <s v="technology/wearables"/>
    <x v="535"/>
    <x v="511"/>
    <x v="2"/>
    <x v="8"/>
    <x v="678"/>
    <d v="2016-05-21T04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b v="0"/>
    <n v="94"/>
    <b v="0"/>
    <s v="technology/wearables"/>
    <x v="536"/>
    <x v="512"/>
    <x v="2"/>
    <x v="8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b v="0"/>
    <n v="129"/>
    <b v="0"/>
    <s v="technology/wearables"/>
    <x v="537"/>
    <x v="513"/>
    <x v="2"/>
    <x v="8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b v="0"/>
    <n v="1"/>
    <b v="0"/>
    <s v="technology/wearables"/>
    <x v="167"/>
    <x v="120"/>
    <x v="2"/>
    <x v="8"/>
    <x v="681"/>
    <d v="2016-10-26T14:20:04"/>
  </r>
  <r>
    <x v="682"/>
    <s v="Deception Belt"/>
    <s v="The Deception Belt is an innovative belt with app capability, designed to assist any user gain control over their appetite."/>
    <x v="63"/>
    <n v="53"/>
    <x v="2"/>
    <x v="0"/>
    <x v="0"/>
    <n v="1489512122"/>
    <n v="1486923722"/>
    <b v="0"/>
    <n v="4"/>
    <b v="0"/>
    <s v="technology/wearables"/>
    <x v="538"/>
    <x v="514"/>
    <x v="2"/>
    <x v="8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b v="0"/>
    <n v="3"/>
    <b v="0"/>
    <s v="technology/wearables"/>
    <x v="539"/>
    <x v="515"/>
    <x v="2"/>
    <x v="8"/>
    <x v="683"/>
    <d v="2016-10-31T16:36:04"/>
  </r>
  <r>
    <x v="684"/>
    <s v="Arcus Motion Analyzer | The Versatile Smart Ring"/>
    <s v="Arcus gives your fingers super powers."/>
    <x v="163"/>
    <n v="23948"/>
    <x v="2"/>
    <x v="0"/>
    <x v="0"/>
    <n v="1406257200"/>
    <n v="1403176891"/>
    <b v="0"/>
    <n v="135"/>
    <b v="0"/>
    <s v="technology/wearables"/>
    <x v="540"/>
    <x v="516"/>
    <x v="2"/>
    <x v="8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b v="0"/>
    <n v="10"/>
    <b v="0"/>
    <s v="technology/wearables"/>
    <x v="541"/>
    <x v="517"/>
    <x v="2"/>
    <x v="8"/>
    <x v="685"/>
    <d v="2015-01-12T15:47:52"/>
  </r>
  <r>
    <x v="686"/>
    <s v="Vivi di Cuore - Heart Rate Watch"/>
    <s v="La tua giornata sportiva monitorata nel tuo polso??!!!_x000d_Rendiamolo possibile... VIVI DI CUORE --- All MADE in ITALY"/>
    <x v="69"/>
    <n v="0"/>
    <x v="2"/>
    <x v="13"/>
    <x v="3"/>
    <n v="1438618170"/>
    <n v="1436026170"/>
    <b v="0"/>
    <n v="0"/>
    <b v="0"/>
    <s v="technology/wearables"/>
    <x v="109"/>
    <x v="121"/>
    <x v="2"/>
    <x v="8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n v="1486317653"/>
    <n v="1481133653"/>
    <b v="0"/>
    <n v="6"/>
    <b v="0"/>
    <s v="technology/wearables"/>
    <x v="542"/>
    <x v="518"/>
    <x v="2"/>
    <x v="8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b v="0"/>
    <n v="36"/>
    <b v="0"/>
    <s v="technology/wearables"/>
    <x v="543"/>
    <x v="519"/>
    <x v="2"/>
    <x v="8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b v="0"/>
    <n v="336"/>
    <b v="0"/>
    <s v="technology/wearables"/>
    <x v="544"/>
    <x v="520"/>
    <x v="2"/>
    <x v="8"/>
    <x v="689"/>
    <d v="2016-12-07T23:59:00"/>
  </r>
  <r>
    <x v="690"/>
    <s v="BLOXSHIELD"/>
    <s v="A radiation shield for your fitness tracker, smartwatch or other wearable smart device"/>
    <x v="22"/>
    <n v="2468"/>
    <x v="2"/>
    <x v="0"/>
    <x v="0"/>
    <n v="1473400800"/>
    <n v="1469718841"/>
    <b v="0"/>
    <n v="34"/>
    <b v="0"/>
    <s v="technology/wearables"/>
    <x v="545"/>
    <x v="521"/>
    <x v="2"/>
    <x v="8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n v="1435711246"/>
    <n v="1433292046"/>
    <b v="0"/>
    <n v="10"/>
    <b v="0"/>
    <s v="technology/wearables"/>
    <x v="546"/>
    <x v="438"/>
    <x v="2"/>
    <x v="8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b v="0"/>
    <n v="201"/>
    <b v="0"/>
    <s v="technology/wearables"/>
    <x v="547"/>
    <x v="522"/>
    <x v="2"/>
    <x v="8"/>
    <x v="692"/>
    <d v="2016-12-22T04:01:03"/>
  </r>
  <r>
    <x v="693"/>
    <s v="Prana: Wearable for Breathing and Posture"/>
    <s v="Prana is the first wearable combining breath and posture tracking to make your sitting time count."/>
    <x v="57"/>
    <n v="35338"/>
    <x v="2"/>
    <x v="0"/>
    <x v="0"/>
    <n v="1430421827"/>
    <n v="1427829827"/>
    <b v="0"/>
    <n v="296"/>
    <b v="0"/>
    <s v="technology/wearables"/>
    <x v="548"/>
    <x v="523"/>
    <x v="2"/>
    <x v="8"/>
    <x v="693"/>
    <d v="2015-04-30T14:23:47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b v="0"/>
    <n v="7"/>
    <b v="0"/>
    <s v="technology/wearables"/>
    <x v="549"/>
    <x v="524"/>
    <x v="2"/>
    <x v="8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b v="0"/>
    <n v="7"/>
    <b v="0"/>
    <s v="technology/wearables"/>
    <x v="550"/>
    <x v="525"/>
    <x v="2"/>
    <x v="8"/>
    <x v="695"/>
    <d v="2014-10-31T07:30:20"/>
  </r>
  <r>
    <x v="696"/>
    <s v="trustee"/>
    <s v="Show your fidelity by wearing the Trustee rings! Show where you are (at)!"/>
    <x v="164"/>
    <n v="1"/>
    <x v="2"/>
    <x v="9"/>
    <x v="3"/>
    <n v="1406326502"/>
    <n v="1403734502"/>
    <b v="0"/>
    <n v="1"/>
    <b v="0"/>
    <s v="technology/wearables"/>
    <x v="551"/>
    <x v="120"/>
    <x v="2"/>
    <x v="8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b v="0"/>
    <n v="114"/>
    <b v="0"/>
    <s v="technology/wearables"/>
    <x v="552"/>
    <x v="526"/>
    <x v="2"/>
    <x v="8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b v="0"/>
    <n v="29"/>
    <b v="0"/>
    <s v="technology/wearables"/>
    <x v="553"/>
    <x v="527"/>
    <x v="2"/>
    <x v="8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b v="0"/>
    <n v="890"/>
    <b v="0"/>
    <s v="technology/wearables"/>
    <x v="554"/>
    <x v="528"/>
    <x v="2"/>
    <x v="8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b v="0"/>
    <n v="31"/>
    <b v="0"/>
    <s v="technology/wearables"/>
    <x v="555"/>
    <x v="31"/>
    <x v="2"/>
    <x v="8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b v="0"/>
    <n v="21"/>
    <b v="0"/>
    <s v="technology/wearables"/>
    <x v="556"/>
    <x v="529"/>
    <x v="2"/>
    <x v="8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b v="0"/>
    <n v="37"/>
    <b v="0"/>
    <s v="technology/wearables"/>
    <x v="557"/>
    <x v="530"/>
    <x v="2"/>
    <x v="8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n v="1485905520"/>
    <n v="1481150949"/>
    <b v="0"/>
    <n v="7"/>
    <b v="0"/>
    <s v="technology/wearables"/>
    <x v="558"/>
    <x v="531"/>
    <x v="2"/>
    <x v="8"/>
    <x v="703"/>
    <d v="2017-01-31T18:32:00"/>
  </r>
  <r>
    <x v="704"/>
    <s v="ZNITCH- The Evolution in Helmet Safety"/>
    <s v="Turn you helmet into the safest helmet and don't worry about a thing,you will always have the right fit!!"/>
    <x v="56"/>
    <n v="481"/>
    <x v="2"/>
    <x v="5"/>
    <x v="5"/>
    <n v="1487565468"/>
    <n v="1482381468"/>
    <b v="0"/>
    <n v="4"/>
    <b v="0"/>
    <s v="technology/wearables"/>
    <x v="559"/>
    <x v="532"/>
    <x v="2"/>
    <x v="8"/>
    <x v="704"/>
    <d v="2017-02-19T23:37:48"/>
  </r>
  <r>
    <x v="705"/>
    <s v="SomnoScope"/>
    <s v="The closest thing ever to the Holy Grail of wearables technology"/>
    <x v="57"/>
    <n v="977"/>
    <x v="2"/>
    <x v="9"/>
    <x v="3"/>
    <n v="1484999278"/>
    <n v="1482407278"/>
    <b v="0"/>
    <n v="5"/>
    <b v="0"/>
    <s v="technology/wearables"/>
    <x v="560"/>
    <x v="533"/>
    <x v="2"/>
    <x v="8"/>
    <x v="705"/>
    <d v="2017-01-21T06:47:5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b v="0"/>
    <n v="0"/>
    <b v="0"/>
    <s v="technology/wearables"/>
    <x v="109"/>
    <x v="121"/>
    <x v="2"/>
    <x v="8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b v="0"/>
    <n v="456"/>
    <b v="0"/>
    <s v="technology/wearables"/>
    <x v="561"/>
    <x v="534"/>
    <x v="2"/>
    <x v="8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b v="0"/>
    <n v="369"/>
    <b v="0"/>
    <s v="technology/wearables"/>
    <x v="562"/>
    <x v="535"/>
    <x v="2"/>
    <x v="8"/>
    <x v="708"/>
    <d v="2014-09-13T08:56:40"/>
  </r>
  <r>
    <x v="709"/>
    <s v="lumiglove"/>
    <s v="A &quot;handheld&quot; light, which eases the way you illuminate objects and/or paths."/>
    <x v="36"/>
    <n v="61"/>
    <x v="2"/>
    <x v="0"/>
    <x v="0"/>
    <n v="1417741159"/>
    <n v="1415149159"/>
    <b v="0"/>
    <n v="2"/>
    <b v="0"/>
    <s v="technology/wearables"/>
    <x v="563"/>
    <x v="458"/>
    <x v="2"/>
    <x v="8"/>
    <x v="709"/>
    <d v="2014-12-04T19:59:19"/>
  </r>
  <r>
    <x v="710"/>
    <s v="Hate York Shirt 2.0"/>
    <s v="Shirts, so technologically advanced, they connect mentally to their audience upon sight."/>
    <x v="38"/>
    <n v="0"/>
    <x v="2"/>
    <x v="5"/>
    <x v="5"/>
    <n v="1408495440"/>
    <n v="1405640302"/>
    <b v="0"/>
    <n v="0"/>
    <b v="0"/>
    <s v="technology/wearables"/>
    <x v="109"/>
    <x v="121"/>
    <x v="2"/>
    <x v="8"/>
    <x v="710"/>
    <d v="2014-08-19T19:44:00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b v="0"/>
    <n v="338"/>
    <b v="0"/>
    <s v="technology/wearables"/>
    <x v="564"/>
    <x v="536"/>
    <x v="2"/>
    <x v="8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b v="0"/>
    <n v="4"/>
    <b v="0"/>
    <s v="technology/wearables"/>
    <x v="565"/>
    <x v="537"/>
    <x v="2"/>
    <x v="8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b v="0"/>
    <n v="1"/>
    <b v="0"/>
    <s v="technology/wearables"/>
    <x v="566"/>
    <x v="538"/>
    <x v="2"/>
    <x v="8"/>
    <x v="713"/>
    <d v="2016-06-05T07:42:12"/>
  </r>
  <r>
    <x v="714"/>
    <s v="Prep Packs Survival Belt"/>
    <s v="The Prep Packs Survival Belt allows you to carry all of the essentials for outdoor survival inside your belt buckle"/>
    <x v="36"/>
    <n v="2249"/>
    <x v="2"/>
    <x v="0"/>
    <x v="0"/>
    <n v="1488308082"/>
    <n v="1483124082"/>
    <b v="0"/>
    <n v="28"/>
    <b v="0"/>
    <s v="technology/wearables"/>
    <x v="567"/>
    <x v="539"/>
    <x v="2"/>
    <x v="8"/>
    <x v="714"/>
    <d v="2017-02-28T13:54:42"/>
  </r>
  <r>
    <x v="715"/>
    <s v="Mouse^3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b v="0"/>
    <n v="12"/>
    <b v="0"/>
    <s v="technology/wearables"/>
    <x v="568"/>
    <x v="540"/>
    <x v="2"/>
    <x v="8"/>
    <x v="715"/>
    <d v="2015-11-04T22:10:40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x v="0"/>
    <n v="1417392000"/>
    <n v="1414511307"/>
    <b v="0"/>
    <n v="16"/>
    <b v="0"/>
    <s v="technology/wearables"/>
    <x v="569"/>
    <x v="541"/>
    <x v="2"/>
    <x v="8"/>
    <x v="716"/>
    <d v="2014-11-30T19:00:00"/>
  </r>
  <r>
    <x v="717"/>
    <s v="cool air belt"/>
    <s v="Cool air flowing under clothing keeps you cool."/>
    <x v="57"/>
    <n v="305"/>
    <x v="2"/>
    <x v="0"/>
    <x v="0"/>
    <n v="1409949002"/>
    <n v="1407357002"/>
    <b v="0"/>
    <n v="4"/>
    <b v="0"/>
    <s v="technology/wearables"/>
    <x v="570"/>
    <x v="542"/>
    <x v="2"/>
    <x v="8"/>
    <x v="717"/>
    <d v="2014-09-05T15:30:02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x v="0"/>
    <n v="1487397540"/>
    <n v="1484684247"/>
    <b v="0"/>
    <n v="4"/>
    <b v="0"/>
    <s v="technology/wearables"/>
    <x v="571"/>
    <x v="381"/>
    <x v="2"/>
    <x v="8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b v="0"/>
    <n v="10"/>
    <b v="0"/>
    <s v="technology/wearables"/>
    <x v="572"/>
    <x v="543"/>
    <x v="2"/>
    <x v="8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n v="1327851291"/>
    <n v="1325432091"/>
    <b v="0"/>
    <n v="41"/>
    <b v="1"/>
    <s v="publishing/nonfiction"/>
    <x v="573"/>
    <x v="544"/>
    <x v="3"/>
    <x v="9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b v="0"/>
    <n v="119"/>
    <b v="1"/>
    <s v="publishing/nonfiction"/>
    <x v="574"/>
    <x v="545"/>
    <x v="3"/>
    <x v="9"/>
    <x v="721"/>
    <d v="2014-08-01T08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b v="0"/>
    <n v="153"/>
    <b v="1"/>
    <s v="publishing/nonfiction"/>
    <x v="575"/>
    <x v="546"/>
    <x v="3"/>
    <x v="9"/>
    <x v="722"/>
    <d v="2012-04-08T13:19:38"/>
  </r>
  <r>
    <x v="723"/>
    <s v="The 2015 Pro Football Beast Book"/>
    <s v="The Definitive (and Slightly Ridiculous) Guide to Enjoying the 2015 Pro Football Season"/>
    <x v="10"/>
    <n v="5469"/>
    <x v="0"/>
    <x v="0"/>
    <x v="0"/>
    <n v="1438228740"/>
    <n v="1435606549"/>
    <b v="0"/>
    <n v="100"/>
    <b v="1"/>
    <s v="publishing/nonfiction"/>
    <x v="576"/>
    <x v="547"/>
    <x v="3"/>
    <x v="9"/>
    <x v="723"/>
    <d v="2015-07-29T22:59:00"/>
  </r>
  <r>
    <x v="724"/>
    <s v="The Adventure Access Guide: How to Walk Across America"/>
    <s v="We are creating the Adventure Access Trail, a new walking trail from Boston to San Francisco.  _x000d_http://adventureaccess.org"/>
    <x v="39"/>
    <n v="7383.01"/>
    <x v="0"/>
    <x v="0"/>
    <x v="0"/>
    <n v="1309447163"/>
    <n v="1306855163"/>
    <b v="0"/>
    <n v="143"/>
    <b v="1"/>
    <s v="publishing/nonfiction"/>
    <x v="577"/>
    <x v="548"/>
    <x v="3"/>
    <x v="9"/>
    <x v="724"/>
    <d v="2011-06-30T10:19:23"/>
  </r>
  <r>
    <x v="725"/>
    <s v="The Year It All Made Sense"/>
    <s v="A true story about inspiration and survival - David Alfred George turns his powerful experience into a compelling vBook."/>
    <x v="22"/>
    <n v="20070"/>
    <x v="0"/>
    <x v="0"/>
    <x v="0"/>
    <n v="1450018912"/>
    <n v="1447426912"/>
    <b v="0"/>
    <n v="140"/>
    <b v="1"/>
    <s v="publishing/nonfiction"/>
    <x v="28"/>
    <x v="549"/>
    <x v="3"/>
    <x v="9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b v="0"/>
    <n v="35"/>
    <b v="1"/>
    <s v="publishing/nonfiction"/>
    <x v="578"/>
    <x v="550"/>
    <x v="3"/>
    <x v="9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b v="0"/>
    <n v="149"/>
    <b v="1"/>
    <s v="publishing/nonfiction"/>
    <x v="579"/>
    <x v="551"/>
    <x v="3"/>
    <x v="9"/>
    <x v="727"/>
    <d v="2013-01-14T16:20:00"/>
  </r>
  <r>
    <x v="728"/>
    <s v="The Age of the Platform: My Fourth Book"/>
    <s v="A big idea non-fiction book by an impatient three-time author and insomniac willing to bet on himself."/>
    <x v="51"/>
    <n v="7917.45"/>
    <x v="0"/>
    <x v="0"/>
    <x v="0"/>
    <n v="1313957157"/>
    <n v="1310069157"/>
    <b v="0"/>
    <n v="130"/>
    <b v="1"/>
    <s v="publishing/nonfiction"/>
    <x v="580"/>
    <x v="552"/>
    <x v="3"/>
    <x v="9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b v="0"/>
    <n v="120"/>
    <b v="1"/>
    <s v="publishing/nonfiction"/>
    <x v="314"/>
    <x v="553"/>
    <x v="3"/>
    <x v="9"/>
    <x v="729"/>
    <d v="2012-09-18T23:27:41"/>
  </r>
  <r>
    <x v="730"/>
    <s v="Encyclopedia of Surfing"/>
    <s v="A Massive but Cheerful Online Digital Archive of Surfing"/>
    <x v="22"/>
    <n v="26438"/>
    <x v="0"/>
    <x v="0"/>
    <x v="0"/>
    <n v="1323280391"/>
    <n v="1320688391"/>
    <b v="0"/>
    <n v="265"/>
    <b v="1"/>
    <s v="publishing/nonfiction"/>
    <x v="581"/>
    <x v="554"/>
    <x v="3"/>
    <x v="9"/>
    <x v="730"/>
    <d v="2011-12-07T12:53:11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n v="1327212000"/>
    <n v="1322852747"/>
    <b v="0"/>
    <n v="71"/>
    <b v="1"/>
    <s v="publishing/nonfiction"/>
    <x v="582"/>
    <x v="555"/>
    <x v="3"/>
    <x v="9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b v="0"/>
    <n v="13"/>
    <b v="1"/>
    <s v="publishing/nonfiction"/>
    <x v="583"/>
    <x v="556"/>
    <x v="3"/>
    <x v="9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b v="0"/>
    <n v="169"/>
    <b v="1"/>
    <s v="publishing/nonfiction"/>
    <x v="584"/>
    <x v="557"/>
    <x v="3"/>
    <x v="9"/>
    <x v="733"/>
    <d v="2013-12-20T05:04:52"/>
  </r>
  <r>
    <x v="734"/>
    <s v="Sideswiped"/>
    <s v="Sideswiped is my story of growing in and trusting God through the mess and mysteries of life."/>
    <x v="0"/>
    <n v="10670"/>
    <x v="0"/>
    <x v="5"/>
    <x v="5"/>
    <n v="1431147600"/>
    <n v="1428465420"/>
    <b v="0"/>
    <n v="57"/>
    <b v="1"/>
    <s v="publishing/nonfiction"/>
    <x v="585"/>
    <x v="558"/>
    <x v="3"/>
    <x v="9"/>
    <x v="734"/>
    <d v="2015-05-09T00:00:00"/>
  </r>
  <r>
    <x v="735"/>
    <s v="TOP FUEL FOR LIFE - Life Lessons from a Crew Chief"/>
    <s v="TOP FUEL FOR LIFE â€¦ a true story of victory, unimaginable loss_x000d_and the epiphany that changed everything."/>
    <x v="171"/>
    <n v="53771"/>
    <x v="0"/>
    <x v="0"/>
    <x v="0"/>
    <n v="1417653540"/>
    <n v="1414975346"/>
    <b v="0"/>
    <n v="229"/>
    <b v="1"/>
    <s v="publishing/nonfiction"/>
    <x v="586"/>
    <x v="559"/>
    <x v="3"/>
    <x v="9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n v="1385009940"/>
    <n v="1383327440"/>
    <b v="0"/>
    <n v="108"/>
    <b v="1"/>
    <s v="publishing/nonfiction"/>
    <x v="587"/>
    <x v="560"/>
    <x v="3"/>
    <x v="9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b v="0"/>
    <n v="108"/>
    <b v="1"/>
    <s v="publishing/nonfiction"/>
    <x v="588"/>
    <x v="98"/>
    <x v="3"/>
    <x v="9"/>
    <x v="737"/>
    <d v="2014-02-14T15:00:00"/>
  </r>
  <r>
    <x v="738"/>
    <s v="Under the Sour Sun: Hunger through the Eyes of a Child"/>
    <s v="The true story of a child's struggle with hunger, poverty, and war in El Salvador."/>
    <x v="15"/>
    <n v="1601"/>
    <x v="0"/>
    <x v="0"/>
    <x v="0"/>
    <n v="1417409940"/>
    <n v="1414765794"/>
    <b v="0"/>
    <n v="41"/>
    <b v="1"/>
    <s v="publishing/nonfiction"/>
    <x v="589"/>
    <x v="561"/>
    <x v="3"/>
    <x v="9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b v="0"/>
    <n v="139"/>
    <b v="1"/>
    <s v="publishing/nonfiction"/>
    <x v="590"/>
    <x v="562"/>
    <x v="3"/>
    <x v="9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b v="0"/>
    <n v="19"/>
    <b v="1"/>
    <s v="publishing/nonfiction"/>
    <x v="202"/>
    <x v="563"/>
    <x v="3"/>
    <x v="9"/>
    <x v="740"/>
    <d v="2015-06-20T22:31:22"/>
  </r>
  <r>
    <x v="741"/>
    <s v="reVILNA: the vilna ghetto project"/>
    <s v="A revolutionary digital mapping project of the Vilna Ghetto"/>
    <x v="93"/>
    <n v="13293.8"/>
    <x v="0"/>
    <x v="0"/>
    <x v="0"/>
    <n v="1370964806"/>
    <n v="1367940806"/>
    <b v="0"/>
    <n v="94"/>
    <b v="1"/>
    <s v="publishing/nonfiction"/>
    <x v="591"/>
    <x v="564"/>
    <x v="3"/>
    <x v="9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b v="0"/>
    <n v="23"/>
    <b v="1"/>
    <s v="publishing/nonfiction"/>
    <x v="592"/>
    <x v="565"/>
    <x v="3"/>
    <x v="9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n v="1334610000"/>
    <n v="1332435685"/>
    <b v="0"/>
    <n v="15"/>
    <b v="1"/>
    <s v="publishing/nonfiction"/>
    <x v="593"/>
    <x v="566"/>
    <x v="3"/>
    <x v="9"/>
    <x v="743"/>
    <d v="2012-04-16T16:00:00"/>
  </r>
  <r>
    <x v="744"/>
    <s v="A Revolutionary Leadership Resource Book"/>
    <s v="Join others to help create a world that is possible -- in your workplace, community and society!"/>
    <x v="10"/>
    <n v="5116"/>
    <x v="0"/>
    <x v="0"/>
    <x v="0"/>
    <n v="1355439503"/>
    <n v="1352847503"/>
    <b v="0"/>
    <n v="62"/>
    <b v="1"/>
    <s v="publishing/nonfiction"/>
    <x v="594"/>
    <x v="567"/>
    <x v="3"/>
    <x v="9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b v="0"/>
    <n v="74"/>
    <b v="1"/>
    <s v="publishing/nonfiction"/>
    <x v="595"/>
    <x v="568"/>
    <x v="3"/>
    <x v="9"/>
    <x v="745"/>
    <d v="2013-05-03T08:44:05"/>
  </r>
  <r>
    <x v="746"/>
    <s v="Attention: People With Body Parts"/>
    <s v="This is a book of letters. Letters to our body parts."/>
    <x v="174"/>
    <n v="3318"/>
    <x v="0"/>
    <x v="0"/>
    <x v="0"/>
    <n v="1348372740"/>
    <n v="1346806909"/>
    <b v="0"/>
    <n v="97"/>
    <b v="1"/>
    <s v="publishing/nonfiction"/>
    <x v="596"/>
    <x v="569"/>
    <x v="3"/>
    <x v="9"/>
    <x v="746"/>
    <d v="2012-09-22T22:59:00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b v="0"/>
    <n v="55"/>
    <b v="1"/>
    <s v="publishing/nonfiction"/>
    <x v="597"/>
    <x v="570"/>
    <x v="3"/>
    <x v="9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n v="1407701966"/>
    <n v="1405109966"/>
    <b v="0"/>
    <n v="44"/>
    <b v="1"/>
    <s v="publishing/nonfiction"/>
    <x v="598"/>
    <x v="571"/>
    <x v="3"/>
    <x v="9"/>
    <x v="748"/>
    <d v="2014-08-10T15:19:26"/>
  </r>
  <r>
    <x v="749"/>
    <s v="chartwellwest.com"/>
    <s v="A place for rational, fact and data based non-partisan political and societal commentary on things that matter to Americans."/>
    <x v="3"/>
    <n v="10556"/>
    <x v="0"/>
    <x v="0"/>
    <x v="0"/>
    <n v="1485642930"/>
    <n v="1483050930"/>
    <b v="0"/>
    <n v="110"/>
    <b v="1"/>
    <s v="publishing/nonfiction"/>
    <x v="599"/>
    <x v="572"/>
    <x v="3"/>
    <x v="9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n v="1361739872"/>
    <n v="1359147872"/>
    <b v="0"/>
    <n v="59"/>
    <b v="1"/>
    <s v="publishing/nonfiction"/>
    <x v="600"/>
    <x v="573"/>
    <x v="3"/>
    <x v="9"/>
    <x v="750"/>
    <d v="2013-02-24T16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n v="1312470475"/>
    <n v="1308496075"/>
    <b v="0"/>
    <n v="62"/>
    <b v="1"/>
    <s v="publishing/nonfiction"/>
    <x v="23"/>
    <x v="574"/>
    <x v="3"/>
    <x v="9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b v="0"/>
    <n v="105"/>
    <b v="1"/>
    <s v="publishing/nonfiction"/>
    <x v="601"/>
    <x v="575"/>
    <x v="3"/>
    <x v="9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b v="0"/>
    <n v="26"/>
    <b v="1"/>
    <s v="publishing/nonfiction"/>
    <x v="602"/>
    <x v="576"/>
    <x v="3"/>
    <x v="9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b v="0"/>
    <n v="49"/>
    <b v="1"/>
    <s v="publishing/nonfiction"/>
    <x v="603"/>
    <x v="577"/>
    <x v="3"/>
    <x v="9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n v="1369010460"/>
    <n v="1366381877"/>
    <b v="0"/>
    <n v="68"/>
    <b v="1"/>
    <s v="publishing/nonfiction"/>
    <x v="604"/>
    <x v="578"/>
    <x v="3"/>
    <x v="9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n v="1303147459"/>
    <n v="1297880659"/>
    <b v="0"/>
    <n v="22"/>
    <b v="1"/>
    <s v="publishing/nonfiction"/>
    <x v="605"/>
    <x v="579"/>
    <x v="3"/>
    <x v="9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b v="0"/>
    <n v="18"/>
    <b v="1"/>
    <s v="publishing/nonfiction"/>
    <x v="606"/>
    <x v="580"/>
    <x v="3"/>
    <x v="9"/>
    <x v="757"/>
    <d v="2012-12-05T20:18:34"/>
  </r>
  <r>
    <x v="758"/>
    <s v="Publish Waiting On Humanity"/>
    <s v="I am publishing my book, Waiting on Humanity and need some finishing funds to do so."/>
    <x v="30"/>
    <n v="2550"/>
    <x v="0"/>
    <x v="0"/>
    <x v="0"/>
    <n v="1286568268"/>
    <n v="1283976268"/>
    <b v="0"/>
    <n v="19"/>
    <b v="1"/>
    <s v="publishing/nonfiction"/>
    <x v="607"/>
    <x v="581"/>
    <x v="3"/>
    <x v="9"/>
    <x v="758"/>
    <d v="2010-10-08T15:04:28"/>
  </r>
  <r>
    <x v="759"/>
    <s v="Wild Ruins"/>
    <s v="Help me search for the lost ruins of the UK. A unique guide to  lesser known and somewhat known ruins of Britain."/>
    <x v="10"/>
    <n v="5096"/>
    <x v="0"/>
    <x v="1"/>
    <x v="1"/>
    <n v="1404892539"/>
    <n v="1401436539"/>
    <b v="0"/>
    <n v="99"/>
    <b v="1"/>
    <s v="publishing/nonfiction"/>
    <x v="608"/>
    <x v="582"/>
    <x v="3"/>
    <x v="9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b v="0"/>
    <n v="0"/>
    <b v="0"/>
    <s v="publishing/fiction"/>
    <x v="109"/>
    <x v="121"/>
    <x v="3"/>
    <x v="10"/>
    <x v="760"/>
    <d v="2016-11-26T14:20:13"/>
  </r>
  <r>
    <x v="761"/>
    <s v="DONE WITH DEATH"/>
    <s v="The day Chuck died was the day everything changed. Now he has to save the afterlife from extinction or die again trying."/>
    <x v="10"/>
    <n v="235"/>
    <x v="2"/>
    <x v="0"/>
    <x v="0"/>
    <n v="1391364126"/>
    <n v="1388772126"/>
    <b v="0"/>
    <n v="6"/>
    <b v="0"/>
    <s v="publishing/fiction"/>
    <x v="609"/>
    <x v="583"/>
    <x v="3"/>
    <x v="10"/>
    <x v="761"/>
    <d v="2014-02-02T13:02:06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x v="10"/>
    <n v="1480831200"/>
    <n v="1479328570"/>
    <b v="0"/>
    <n v="0"/>
    <b v="0"/>
    <s v="publishing/fiction"/>
    <x v="109"/>
    <x v="121"/>
    <x v="3"/>
    <x v="10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n v="1376563408"/>
    <n v="1373971408"/>
    <b v="0"/>
    <n v="1"/>
    <b v="0"/>
    <s v="publishing/fiction"/>
    <x v="610"/>
    <x v="144"/>
    <x v="3"/>
    <x v="10"/>
    <x v="763"/>
    <d v="2013-08-15T05:43:28"/>
  </r>
  <r>
    <x v="764"/>
    <s v="[JOE]KES"/>
    <s v="[JOE]KES is a book full of over 200 original, sometimes funny, pun-ish Joekes. If you hate the book, use it as a coster!"/>
    <x v="10"/>
    <n v="0"/>
    <x v="2"/>
    <x v="0"/>
    <x v="0"/>
    <n v="1441858161"/>
    <n v="1439266161"/>
    <b v="0"/>
    <n v="0"/>
    <b v="0"/>
    <s v="publishing/fiction"/>
    <x v="109"/>
    <x v="121"/>
    <x v="3"/>
    <x v="10"/>
    <x v="764"/>
    <d v="2015-09-09T23:09:21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b v="0"/>
    <n v="44"/>
    <b v="0"/>
    <s v="publishing/fiction"/>
    <x v="611"/>
    <x v="584"/>
    <x v="3"/>
    <x v="10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b v="0"/>
    <n v="0"/>
    <b v="0"/>
    <s v="publishing/fiction"/>
    <x v="109"/>
    <x v="121"/>
    <x v="3"/>
    <x v="10"/>
    <x v="766"/>
    <d v="2015-02-16T13:48:03"/>
  </r>
  <r>
    <x v="767"/>
    <s v="Jury of Peers: A Novel of Online Justice"/>
    <s v="Jury of Peers is a complete novel, and it's good._x000d_All it needs now?  _x000d_More readers.  About ten million more._x000d_Let's get 'em."/>
    <x v="10"/>
    <n v="177"/>
    <x v="2"/>
    <x v="0"/>
    <x v="0"/>
    <n v="1432178810"/>
    <n v="1429586810"/>
    <b v="0"/>
    <n v="3"/>
    <b v="0"/>
    <s v="publishing/fiction"/>
    <x v="612"/>
    <x v="585"/>
    <x v="3"/>
    <x v="10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b v="0"/>
    <n v="0"/>
    <b v="0"/>
    <s v="publishing/fiction"/>
    <x v="109"/>
    <x v="121"/>
    <x v="3"/>
    <x v="10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b v="0"/>
    <n v="52"/>
    <b v="0"/>
    <s v="publishing/fiction"/>
    <x v="613"/>
    <x v="586"/>
    <x v="3"/>
    <x v="10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b v="0"/>
    <n v="0"/>
    <b v="0"/>
    <s v="publishing/fiction"/>
    <x v="109"/>
    <x v="121"/>
    <x v="3"/>
    <x v="10"/>
    <x v="770"/>
    <d v="2013-02-24T18:59:29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x v="0"/>
    <n v="1454183202"/>
    <n v="1449863202"/>
    <b v="0"/>
    <n v="1"/>
    <b v="0"/>
    <s v="publishing/fiction"/>
    <x v="614"/>
    <x v="119"/>
    <x v="3"/>
    <x v="10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b v="0"/>
    <n v="1"/>
    <b v="0"/>
    <s v="publishing/fiction"/>
    <x v="422"/>
    <x v="73"/>
    <x v="3"/>
    <x v="10"/>
    <x v="772"/>
    <d v="2009-10-31T22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n v="1431298860"/>
    <n v="1428341985"/>
    <b v="0"/>
    <n v="2"/>
    <b v="0"/>
    <s v="publishing/fiction"/>
    <x v="615"/>
    <x v="587"/>
    <x v="3"/>
    <x v="10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n v="1393181018"/>
    <n v="1390589018"/>
    <b v="0"/>
    <n v="9"/>
    <b v="0"/>
    <s v="publishing/fiction"/>
    <x v="616"/>
    <x v="498"/>
    <x v="3"/>
    <x v="10"/>
    <x v="774"/>
    <d v="2014-02-23T13:43:38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x v="0"/>
    <n v="1323998795"/>
    <n v="1321406795"/>
    <b v="0"/>
    <n v="5"/>
    <b v="0"/>
    <s v="publishing/fiction"/>
    <x v="617"/>
    <x v="447"/>
    <x v="3"/>
    <x v="10"/>
    <x v="775"/>
    <d v="2011-12-15T20:26:35"/>
  </r>
  <r>
    <x v="776"/>
    <s v="Run Ragged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b v="0"/>
    <n v="57"/>
    <b v="0"/>
    <s v="publishing/fiction"/>
    <x v="618"/>
    <x v="588"/>
    <x v="3"/>
    <x v="10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n v="1375313577"/>
    <n v="1372721577"/>
    <b v="0"/>
    <n v="3"/>
    <b v="0"/>
    <s v="publishing/fiction"/>
    <x v="449"/>
    <x v="589"/>
    <x v="3"/>
    <x v="10"/>
    <x v="777"/>
    <d v="2013-07-31T18:32:57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x v="0"/>
    <n v="1398876680"/>
    <n v="1396284680"/>
    <b v="0"/>
    <n v="1"/>
    <b v="0"/>
    <s v="publishing/fiction"/>
    <x v="177"/>
    <x v="453"/>
    <x v="3"/>
    <x v="10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b v="0"/>
    <n v="6"/>
    <b v="0"/>
    <s v="publishing/fiction"/>
    <x v="129"/>
    <x v="590"/>
    <x v="3"/>
    <x v="10"/>
    <x v="779"/>
    <d v="2010-10-14T23:00:00"/>
  </r>
  <r>
    <x v="780"/>
    <s v="Wess Meets West - Press Our New Album on CD!"/>
    <s v="We are finishing up recording our new record and we would like help with its physical CD release."/>
    <x v="28"/>
    <n v="1040"/>
    <x v="0"/>
    <x v="0"/>
    <x v="0"/>
    <n v="1304439025"/>
    <n v="1301847025"/>
    <b v="0"/>
    <n v="27"/>
    <b v="1"/>
    <s v="music/rock"/>
    <x v="87"/>
    <x v="591"/>
    <x v="4"/>
    <x v="11"/>
    <x v="780"/>
    <d v="2011-05-03T11:10:25"/>
  </r>
  <r>
    <x v="781"/>
    <s v="Touring the United States This July"/>
    <s v="&quot;WE ARE ON A MISSION TO TOUR THE UNITED STATES NON-STOP. TO DO SO WE NEED TO PURCHASE A NEW VAN.&quot;"/>
    <x v="134"/>
    <n v="1065.23"/>
    <x v="0"/>
    <x v="0"/>
    <x v="0"/>
    <n v="1370649674"/>
    <n v="1368057674"/>
    <b v="0"/>
    <n v="25"/>
    <b v="1"/>
    <s v="music/rock"/>
    <x v="619"/>
    <x v="592"/>
    <x v="4"/>
    <x v="11"/>
    <x v="781"/>
    <d v="2013-06-07T19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n v="1345918302"/>
    <n v="1343326302"/>
    <b v="0"/>
    <n v="14"/>
    <b v="1"/>
    <s v="music/rock"/>
    <x v="31"/>
    <x v="73"/>
    <x v="4"/>
    <x v="11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b v="0"/>
    <n v="35"/>
    <b v="1"/>
    <s v="music/rock"/>
    <x v="620"/>
    <x v="593"/>
    <x v="4"/>
    <x v="11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b v="0"/>
    <n v="10"/>
    <b v="1"/>
    <s v="music/rock"/>
    <x v="78"/>
    <x v="594"/>
    <x v="4"/>
    <x v="11"/>
    <x v="784"/>
    <d v="2014-03-16T21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b v="0"/>
    <n v="29"/>
    <b v="1"/>
    <s v="music/rock"/>
    <x v="621"/>
    <x v="595"/>
    <x v="4"/>
    <x v="11"/>
    <x v="785"/>
    <d v="2013-02-28T09:15:15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n v="1336751220"/>
    <n v="1331774434"/>
    <b v="0"/>
    <n v="44"/>
    <b v="1"/>
    <s v="music/rock"/>
    <x v="622"/>
    <x v="596"/>
    <x v="4"/>
    <x v="11"/>
    <x v="786"/>
    <d v="2012-05-11T10:47:00"/>
  </r>
  <r>
    <x v="787"/>
    <s v="Mahayla CD Pressing"/>
    <s v="We've made our goal with your help. Thanks so much! This is a great time to pre-purchase the album and get some extra perks."/>
    <x v="38"/>
    <n v="1370"/>
    <x v="0"/>
    <x v="0"/>
    <x v="0"/>
    <n v="1383318226"/>
    <n v="1380726226"/>
    <b v="0"/>
    <n v="17"/>
    <b v="1"/>
    <s v="music/rock"/>
    <x v="623"/>
    <x v="597"/>
    <x v="4"/>
    <x v="11"/>
    <x v="787"/>
    <d v="2013-11-01T10:03:46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b v="0"/>
    <n v="34"/>
    <b v="1"/>
    <s v="music/rock"/>
    <x v="624"/>
    <x v="598"/>
    <x v="4"/>
    <x v="11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b v="0"/>
    <n v="14"/>
    <b v="1"/>
    <s v="music/rock"/>
    <x v="625"/>
    <x v="599"/>
    <x v="4"/>
    <x v="11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b v="0"/>
    <n v="156"/>
    <b v="1"/>
    <s v="music/rock"/>
    <x v="626"/>
    <x v="600"/>
    <x v="4"/>
    <x v="11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b v="0"/>
    <n v="128"/>
    <b v="1"/>
    <s v="music/rock"/>
    <x v="627"/>
    <x v="601"/>
    <x v="4"/>
    <x v="11"/>
    <x v="791"/>
    <d v="2013-11-13T00:59:00"/>
  </r>
  <r>
    <x v="792"/>
    <s v="&quot;Believable Lies&quot; - The Album"/>
    <s v="Rock n' Roll about the intersection of lies and belief: the Believable Lie."/>
    <x v="30"/>
    <n v="2511.11"/>
    <x v="0"/>
    <x v="0"/>
    <x v="0"/>
    <n v="1383861483"/>
    <n v="1381265883"/>
    <b v="0"/>
    <n v="60"/>
    <b v="1"/>
    <s v="music/rock"/>
    <x v="628"/>
    <x v="602"/>
    <x v="4"/>
    <x v="11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b v="0"/>
    <n v="32"/>
    <b v="1"/>
    <s v="music/rock"/>
    <x v="629"/>
    <x v="603"/>
    <x v="4"/>
    <x v="11"/>
    <x v="793"/>
    <d v="2013-07-02T23:59:00"/>
  </r>
  <r>
    <x v="794"/>
    <s v="Begins Again"/>
    <s v="The Brian Davis Band is a group of friends that want to share their lives and experiences through music that connects with people."/>
    <x v="6"/>
    <n v="8425"/>
    <x v="0"/>
    <x v="0"/>
    <x v="0"/>
    <n v="1315242360"/>
    <n v="1310438737"/>
    <b v="0"/>
    <n v="53"/>
    <b v="1"/>
    <s v="music/rock"/>
    <x v="630"/>
    <x v="604"/>
    <x v="4"/>
    <x v="11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b v="0"/>
    <n v="184"/>
    <b v="1"/>
    <s v="music/rock"/>
    <x v="631"/>
    <x v="605"/>
    <x v="4"/>
    <x v="11"/>
    <x v="795"/>
    <d v="2012-04-06T23:59:00"/>
  </r>
  <r>
    <x v="796"/>
    <s v="Madrone: New Album for 2013"/>
    <s v="Madrone is an independent band creating melodic, emotional, _x000d_alternative-rock needing your help to finish their new album."/>
    <x v="3"/>
    <n v="10135"/>
    <x v="0"/>
    <x v="0"/>
    <x v="0"/>
    <n v="1379279400"/>
    <n v="1376687485"/>
    <b v="0"/>
    <n v="90"/>
    <b v="1"/>
    <s v="music/rock"/>
    <x v="40"/>
    <x v="606"/>
    <x v="4"/>
    <x v="11"/>
    <x v="796"/>
    <d v="2013-09-15T16:10:00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b v="0"/>
    <n v="71"/>
    <b v="1"/>
    <s v="music/rock"/>
    <x v="632"/>
    <x v="607"/>
    <x v="4"/>
    <x v="11"/>
    <x v="797"/>
    <d v="2012-04-28T23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n v="1412086187"/>
    <n v="1409494187"/>
    <b v="0"/>
    <n v="87"/>
    <b v="1"/>
    <s v="music/rock"/>
    <x v="633"/>
    <x v="608"/>
    <x v="4"/>
    <x v="11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n v="1335542446"/>
    <n v="1332950446"/>
    <b v="0"/>
    <n v="28"/>
    <b v="1"/>
    <s v="music/rock"/>
    <x v="634"/>
    <x v="609"/>
    <x v="4"/>
    <x v="11"/>
    <x v="799"/>
    <d v="2012-04-27T11:00:46"/>
  </r>
  <r>
    <x v="800"/>
    <s v="LF4 WildFire"/>
    <s v="Scotland's premier classic rock and metal festival, 3 days, 3-4 stages, family friendly,  for people of all ages"/>
    <x v="15"/>
    <n v="2282"/>
    <x v="0"/>
    <x v="1"/>
    <x v="1"/>
    <n v="1410431054"/>
    <n v="1407839054"/>
    <b v="0"/>
    <n v="56"/>
    <b v="1"/>
    <s v="music/rock"/>
    <x v="635"/>
    <x v="610"/>
    <x v="4"/>
    <x v="11"/>
    <x v="800"/>
    <d v="2014-09-11T05:24:14"/>
  </r>
  <r>
    <x v="801"/>
    <s v="SLUTEVER DO AMERICA TOUR"/>
    <s v="ALL WE WANT TO DO IS DRIVE AROUND AMERICA AND PLAY A BUNCH OF SHOWS, BUT WE DON'T HAVE ANY MONEY..."/>
    <x v="13"/>
    <n v="2230.4299999999998"/>
    <x v="0"/>
    <x v="0"/>
    <x v="0"/>
    <n v="1309547120"/>
    <n v="1306955120"/>
    <b v="0"/>
    <n v="51"/>
    <b v="1"/>
    <s v="music/rock"/>
    <x v="636"/>
    <x v="611"/>
    <x v="4"/>
    <x v="11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b v="0"/>
    <n v="75"/>
    <b v="1"/>
    <s v="music/rock"/>
    <x v="303"/>
    <x v="612"/>
    <x v="4"/>
    <x v="11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n v="1306630800"/>
    <n v="1304376478"/>
    <b v="0"/>
    <n v="38"/>
    <b v="1"/>
    <s v="music/rock"/>
    <x v="637"/>
    <x v="613"/>
    <x v="4"/>
    <x v="11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b v="0"/>
    <n v="18"/>
    <b v="1"/>
    <s v="music/rock"/>
    <x v="31"/>
    <x v="614"/>
    <x v="4"/>
    <x v="11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n v="1310857200"/>
    <n v="1306525512"/>
    <b v="0"/>
    <n v="54"/>
    <b v="1"/>
    <s v="music/rock"/>
    <x v="2"/>
    <x v="615"/>
    <x v="4"/>
    <x v="11"/>
    <x v="805"/>
    <d v="2011-07-16T18:00:00"/>
  </r>
  <r>
    <x v="806"/>
    <s v="Golden Animals NEW Album!"/>
    <s v="Help Golden Animals finish their NEW Album!"/>
    <x v="6"/>
    <n v="8355"/>
    <x v="0"/>
    <x v="0"/>
    <x v="0"/>
    <n v="1315413339"/>
    <n v="1312821339"/>
    <b v="0"/>
    <n v="71"/>
    <b v="1"/>
    <s v="music/rock"/>
    <x v="638"/>
    <x v="616"/>
    <x v="4"/>
    <x v="11"/>
    <x v="806"/>
    <d v="2011-09-07T11:35:39"/>
  </r>
  <r>
    <x v="807"/>
    <s v="Sic Vita - New EP Release - 2017"/>
    <s v="Join the Sic Vita family and lend a hand as we create a new album!"/>
    <x v="23"/>
    <n v="4205"/>
    <x v="0"/>
    <x v="0"/>
    <x v="0"/>
    <n v="1488333600"/>
    <n v="1485270311"/>
    <b v="0"/>
    <n v="57"/>
    <b v="1"/>
    <s v="music/rock"/>
    <x v="639"/>
    <x v="617"/>
    <x v="4"/>
    <x v="11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b v="0"/>
    <n v="43"/>
    <b v="1"/>
    <s v="music/rock"/>
    <x v="31"/>
    <x v="618"/>
    <x v="4"/>
    <x v="11"/>
    <x v="808"/>
    <d v="2014-12-21T23:59:00"/>
  </r>
  <r>
    <x v="809"/>
    <s v="Peter's New Album!!"/>
    <s v="Acknowledged songwriter looking to record album of new songs to secure a Publishing Contract"/>
    <x v="23"/>
    <n v="4151"/>
    <x v="0"/>
    <x v="0"/>
    <x v="0"/>
    <n v="1390161630"/>
    <n v="1387569630"/>
    <b v="0"/>
    <n v="52"/>
    <b v="1"/>
    <s v="music/rock"/>
    <x v="640"/>
    <x v="619"/>
    <x v="4"/>
    <x v="11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b v="0"/>
    <n v="27"/>
    <b v="1"/>
    <s v="music/rock"/>
    <x v="2"/>
    <x v="615"/>
    <x v="4"/>
    <x v="11"/>
    <x v="810"/>
    <d v="2012-08-31T20:21:02"/>
  </r>
  <r>
    <x v="811"/>
    <s v="Love Water Tour"/>
    <s v="We need your financial support to cover the tour costs!  (Sound, lights, travel, stage design)"/>
    <x v="28"/>
    <n v="1040"/>
    <x v="0"/>
    <x v="0"/>
    <x v="0"/>
    <n v="1373475120"/>
    <n v="1371569202"/>
    <b v="0"/>
    <n v="12"/>
    <b v="1"/>
    <s v="music/rock"/>
    <x v="87"/>
    <x v="64"/>
    <x v="4"/>
    <x v="11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b v="0"/>
    <n v="33"/>
    <b v="1"/>
    <s v="music/rock"/>
    <x v="641"/>
    <x v="620"/>
    <x v="4"/>
    <x v="11"/>
    <x v="812"/>
    <d v="2013-03-01T08:58:00"/>
  </r>
  <r>
    <x v="813"/>
    <s v="Rules of Civility and Decent Behavior"/>
    <s v="A pre order campaign to fund the pressing of our second full length vinyl LP"/>
    <x v="15"/>
    <n v="2399.94"/>
    <x v="0"/>
    <x v="0"/>
    <x v="0"/>
    <n v="1342825365"/>
    <n v="1340233365"/>
    <b v="0"/>
    <n v="96"/>
    <b v="1"/>
    <s v="music/rock"/>
    <x v="642"/>
    <x v="621"/>
    <x v="4"/>
    <x v="11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b v="0"/>
    <n v="28"/>
    <b v="1"/>
    <s v="music/rock"/>
    <x v="643"/>
    <x v="622"/>
    <x v="4"/>
    <x v="11"/>
    <x v="814"/>
    <d v="2011-05-31T13:04:00"/>
  </r>
  <r>
    <x v="815"/>
    <s v="Some Late Help for The Early Reset"/>
    <s v="Be a part of helping The Early Reset finish their new 7 song EP."/>
    <x v="23"/>
    <n v="4280"/>
    <x v="0"/>
    <x v="0"/>
    <x v="0"/>
    <n v="1414879303"/>
    <n v="1412287303"/>
    <b v="0"/>
    <n v="43"/>
    <b v="1"/>
    <s v="music/rock"/>
    <x v="644"/>
    <x v="623"/>
    <x v="4"/>
    <x v="11"/>
    <x v="815"/>
    <d v="2014-11-01T17:01:43"/>
  </r>
  <r>
    <x v="816"/>
    <s v="Help Friends and Family Release Their Debut Album"/>
    <s v="Friends and Family have an album for you. They need your help to release it to the world."/>
    <x v="39"/>
    <n v="8058.55"/>
    <x v="0"/>
    <x v="0"/>
    <x v="0"/>
    <n v="1365489000"/>
    <n v="1362776043"/>
    <b v="0"/>
    <n v="205"/>
    <b v="1"/>
    <s v="music/rock"/>
    <x v="645"/>
    <x v="624"/>
    <x v="4"/>
    <x v="11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n v="1331441940"/>
    <n v="1326810211"/>
    <b v="0"/>
    <n v="23"/>
    <b v="1"/>
    <s v="music/rock"/>
    <x v="646"/>
    <x v="625"/>
    <x v="4"/>
    <x v="11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b v="0"/>
    <n v="19"/>
    <b v="1"/>
    <s v="music/rock"/>
    <x v="647"/>
    <x v="626"/>
    <x v="4"/>
    <x v="11"/>
    <x v="818"/>
    <d v="2012-08-07T12:01:00"/>
  </r>
  <r>
    <x v="819"/>
    <s v="Winter Tour"/>
    <s v="We are touring the Southeast in support of our new EP"/>
    <x v="44"/>
    <n v="435"/>
    <x v="0"/>
    <x v="0"/>
    <x v="0"/>
    <n v="1387601040"/>
    <n v="1386806254"/>
    <b v="0"/>
    <n v="14"/>
    <b v="1"/>
    <s v="music/rock"/>
    <x v="648"/>
    <x v="627"/>
    <x v="4"/>
    <x v="11"/>
    <x v="819"/>
    <d v="2013-12-20T23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n v="1402290000"/>
    <n v="1399666342"/>
    <b v="0"/>
    <n v="38"/>
    <b v="1"/>
    <s v="music/rock"/>
    <x v="649"/>
    <x v="628"/>
    <x v="4"/>
    <x v="11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n v="1430712060"/>
    <n v="1427753265"/>
    <b v="0"/>
    <n v="78"/>
    <b v="1"/>
    <s v="music/rock"/>
    <x v="31"/>
    <x v="629"/>
    <x v="4"/>
    <x v="11"/>
    <x v="821"/>
    <d v="2015-05-03T23:01:00"/>
  </r>
  <r>
    <x v="822"/>
    <s v="Soul Easy - Making music for our friends."/>
    <s v="Soul Easy recording our first full length CD.  Inspired by lots of friends and lots of good times."/>
    <x v="9"/>
    <n v="3575"/>
    <x v="0"/>
    <x v="0"/>
    <x v="0"/>
    <n v="1349477050"/>
    <n v="1346885050"/>
    <b v="0"/>
    <n v="69"/>
    <b v="1"/>
    <s v="music/rock"/>
    <x v="650"/>
    <x v="630"/>
    <x v="4"/>
    <x v="11"/>
    <x v="822"/>
    <d v="2012-10-05T17:44:10"/>
  </r>
  <r>
    <x v="823"/>
    <s v="Debut Album"/>
    <s v="Eyes For Fire is finally ready to release their Debut Album but we need YOU to help us put the final touches on it."/>
    <x v="134"/>
    <n v="1436"/>
    <x v="0"/>
    <x v="0"/>
    <x v="0"/>
    <n v="1427062852"/>
    <n v="1424474452"/>
    <b v="0"/>
    <n v="33"/>
    <b v="1"/>
    <s v="music/rock"/>
    <x v="651"/>
    <x v="631"/>
    <x v="4"/>
    <x v="11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b v="0"/>
    <n v="54"/>
    <b v="1"/>
    <s v="music/rock"/>
    <x v="652"/>
    <x v="632"/>
    <x v="4"/>
    <x v="11"/>
    <x v="824"/>
    <d v="2010-04-18T01:59:00"/>
  </r>
  <r>
    <x v="825"/>
    <s v="KILL FREEMAN"/>
    <s v="Kickstarting Kill Freeman independently. Help fund the New Record, Video and Live Shows."/>
    <x v="78"/>
    <n v="12554"/>
    <x v="0"/>
    <x v="0"/>
    <x v="0"/>
    <n v="1351495284"/>
    <n v="1349335284"/>
    <b v="0"/>
    <n v="99"/>
    <b v="1"/>
    <s v="music/rock"/>
    <x v="653"/>
    <x v="633"/>
    <x v="4"/>
    <x v="11"/>
    <x v="825"/>
    <d v="2012-10-29T02:21:24"/>
  </r>
  <r>
    <x v="826"/>
    <s v="Protect The Dream Debut Album"/>
    <s v="Protect The Dream is preparing to record their debut album 8 years in the making. Lets make it happen Kickstarter!"/>
    <x v="62"/>
    <n v="5580"/>
    <x v="0"/>
    <x v="0"/>
    <x v="0"/>
    <n v="1332719730"/>
    <n v="1330908930"/>
    <b v="0"/>
    <n v="49"/>
    <b v="1"/>
    <s v="music/rock"/>
    <x v="654"/>
    <x v="634"/>
    <x v="4"/>
    <x v="11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b v="0"/>
    <n v="11"/>
    <b v="1"/>
    <s v="music/rock"/>
    <x v="101"/>
    <x v="635"/>
    <x v="4"/>
    <x v="11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b v="0"/>
    <n v="38"/>
    <b v="1"/>
    <s v="music/rock"/>
    <x v="644"/>
    <x v="636"/>
    <x v="4"/>
    <x v="11"/>
    <x v="828"/>
    <d v="2012-06-25T11:24:00"/>
  </r>
  <r>
    <x v="829"/>
    <s v="Monk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b v="0"/>
    <n v="16"/>
    <b v="1"/>
    <s v="music/rock"/>
    <x v="87"/>
    <x v="151"/>
    <x v="4"/>
    <x v="11"/>
    <x v="829"/>
    <d v="2016-07-13T14:14:00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x v="0"/>
    <n v="1363952225"/>
    <n v="1361363825"/>
    <b v="0"/>
    <n v="32"/>
    <b v="1"/>
    <s v="music/rock"/>
    <x v="655"/>
    <x v="637"/>
    <x v="4"/>
    <x v="11"/>
    <x v="830"/>
    <d v="2013-03-22T06:37:05"/>
  </r>
  <r>
    <x v="831"/>
    <s v="Let The 7Horse Run!"/>
    <s v="7Horse is a new band with a self-funded album and a show they want to rock in your town!"/>
    <x v="15"/>
    <n v="3500"/>
    <x v="0"/>
    <x v="0"/>
    <x v="0"/>
    <n v="1335540694"/>
    <n v="1332948694"/>
    <b v="0"/>
    <n v="20"/>
    <b v="1"/>
    <s v="music/rock"/>
    <x v="656"/>
    <x v="638"/>
    <x v="4"/>
    <x v="11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b v="0"/>
    <n v="154"/>
    <b v="1"/>
    <s v="music/rock"/>
    <x v="657"/>
    <x v="639"/>
    <x v="4"/>
    <x v="11"/>
    <x v="832"/>
    <d v="2012-01-21T03:13:00"/>
  </r>
  <r>
    <x v="833"/>
    <s v="Ragman Rolls"/>
    <s v="This is an American rock album."/>
    <x v="12"/>
    <n v="6100"/>
    <x v="0"/>
    <x v="0"/>
    <x v="0"/>
    <n v="1397941475"/>
    <n v="1395349475"/>
    <b v="0"/>
    <n v="41"/>
    <b v="1"/>
    <s v="music/rock"/>
    <x v="658"/>
    <x v="640"/>
    <x v="4"/>
    <x v="11"/>
    <x v="833"/>
    <d v="2014-04-19T16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b v="0"/>
    <n v="75"/>
    <b v="1"/>
    <s v="music/rock"/>
    <x v="659"/>
    <x v="641"/>
    <x v="4"/>
    <x v="11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n v="1337396400"/>
    <n v="1333709958"/>
    <b v="0"/>
    <n v="40"/>
    <b v="1"/>
    <s v="music/rock"/>
    <x v="660"/>
    <x v="642"/>
    <x v="4"/>
    <x v="11"/>
    <x v="835"/>
    <d v="2012-05-18T22:00:00"/>
  </r>
  <r>
    <x v="836"/>
    <s v="DESMADRE Full Album + Press Kit"/>
    <s v="An album you can bring home to mom."/>
    <x v="10"/>
    <n v="5046.5200000000004"/>
    <x v="0"/>
    <x v="0"/>
    <x v="0"/>
    <n v="1381108918"/>
    <n v="1378516918"/>
    <b v="0"/>
    <n v="46"/>
    <b v="1"/>
    <s v="music/rock"/>
    <x v="661"/>
    <x v="643"/>
    <x v="4"/>
    <x v="11"/>
    <x v="836"/>
    <d v="2013-10-06T20:21:58"/>
  </r>
  <r>
    <x v="837"/>
    <s v="Take 147 - Nothin' to Lose CD Project"/>
    <s v="Take 147 is currently in the process of recording the debut album called, &quot;Nothin' to Lose&quot;."/>
    <x v="30"/>
    <n v="3045"/>
    <x v="0"/>
    <x v="0"/>
    <x v="0"/>
    <n v="1398988662"/>
    <n v="1396396662"/>
    <b v="0"/>
    <n v="62"/>
    <b v="1"/>
    <s v="music/rock"/>
    <x v="662"/>
    <x v="644"/>
    <x v="4"/>
    <x v="11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n v="1326835985"/>
    <n v="1324243985"/>
    <b v="0"/>
    <n v="61"/>
    <b v="1"/>
    <s v="music/rock"/>
    <x v="663"/>
    <x v="645"/>
    <x v="4"/>
    <x v="11"/>
    <x v="838"/>
    <d v="2012-01-17T16:33:05"/>
  </r>
  <r>
    <x v="839"/>
    <s v="The Waffle Stompers - We'll Never Die"/>
    <s v="The Waffle Stompers need your support to keep doing what we love--go on tour, make music and music videos."/>
    <x v="10"/>
    <n v="5830.83"/>
    <x v="0"/>
    <x v="0"/>
    <x v="0"/>
    <n v="1348337956"/>
    <n v="1345745956"/>
    <b v="0"/>
    <n v="96"/>
    <b v="1"/>
    <s v="music/rock"/>
    <x v="664"/>
    <x v="646"/>
    <x v="4"/>
    <x v="11"/>
    <x v="839"/>
    <d v="2012-09-22T13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n v="1474694787"/>
    <n v="1472102787"/>
    <b v="0"/>
    <n v="190"/>
    <b v="1"/>
    <s v="music/metal"/>
    <x v="665"/>
    <x v="647"/>
    <x v="4"/>
    <x v="12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b v="1"/>
    <n v="94"/>
    <b v="1"/>
    <s v="music/metal"/>
    <x v="666"/>
    <x v="648"/>
    <x v="4"/>
    <x v="12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b v="1"/>
    <n v="39"/>
    <b v="1"/>
    <s v="music/metal"/>
    <x v="667"/>
    <x v="649"/>
    <x v="4"/>
    <x v="12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b v="0"/>
    <n v="127"/>
    <b v="1"/>
    <s v="music/metal"/>
    <x v="668"/>
    <x v="650"/>
    <x v="4"/>
    <x v="12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n v="1414817940"/>
    <n v="1411489552"/>
    <b v="1"/>
    <n v="159"/>
    <b v="1"/>
    <s v="music/metal"/>
    <x v="669"/>
    <x v="651"/>
    <x v="4"/>
    <x v="12"/>
    <x v="844"/>
    <d v="2014-10-31T23:59:00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n v="1473047940"/>
    <n v="1469595396"/>
    <b v="0"/>
    <n v="177"/>
    <b v="1"/>
    <s v="music/metal"/>
    <x v="670"/>
    <x v="652"/>
    <x v="4"/>
    <x v="12"/>
    <x v="845"/>
    <d v="2016-09-04T22:59:00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x v="1"/>
    <n v="1394460000"/>
    <n v="1393233855"/>
    <b v="0"/>
    <n v="47"/>
    <b v="1"/>
    <s v="music/metal"/>
    <x v="671"/>
    <x v="653"/>
    <x v="4"/>
    <x v="12"/>
    <x v="846"/>
    <d v="2014-03-10T09:00:00"/>
  </r>
  <r>
    <x v="847"/>
    <s v="CENTROPYMUSIC"/>
    <s v="MUSIC WITH MEANING!  MUSIC THAT MATTERS!!!"/>
    <x v="185"/>
    <n v="10"/>
    <x v="0"/>
    <x v="0"/>
    <x v="0"/>
    <n v="1436555376"/>
    <n v="1433963376"/>
    <b v="0"/>
    <n v="1"/>
    <b v="1"/>
    <s v="music/metal"/>
    <x v="31"/>
    <x v="119"/>
    <x v="4"/>
    <x v="12"/>
    <x v="847"/>
    <d v="2015-07-10T14:09:36"/>
  </r>
  <r>
    <x v="848"/>
    <s v="God Am"/>
    <s v="God Am, a Grunge/Doom metal band, who have been trying to fund the production of our EP to bring you a unique aural assault."/>
    <x v="43"/>
    <n v="300"/>
    <x v="0"/>
    <x v="0"/>
    <x v="0"/>
    <n v="1429038033"/>
    <n v="1426446033"/>
    <b v="0"/>
    <n v="16"/>
    <b v="1"/>
    <s v="music/metal"/>
    <x v="31"/>
    <x v="654"/>
    <x v="4"/>
    <x v="12"/>
    <x v="848"/>
    <d v="2015-04-14T14:00:33"/>
  </r>
  <r>
    <x v="849"/>
    <s v="The Nightingale: A Gothic Fairytale"/>
    <s v="&quot;Guard your passion as if your life depended on it, for well it might!&quot;_x000d_Join Nightingale in her journey through the Poison Garden."/>
    <x v="23"/>
    <n v="4796"/>
    <x v="0"/>
    <x v="0"/>
    <x v="0"/>
    <n v="1426473264"/>
    <n v="1424057664"/>
    <b v="0"/>
    <n v="115"/>
    <b v="1"/>
    <s v="music/metal"/>
    <x v="672"/>
    <x v="655"/>
    <x v="4"/>
    <x v="12"/>
    <x v="849"/>
    <d v="2015-03-15T21:34:24"/>
  </r>
  <r>
    <x v="850"/>
    <s v="Yet Further: Sioum's Second Full-Length Album"/>
    <s v="Help Chicago-based instrumental group Sioum complete the production of their 2nd full-length album."/>
    <x v="23"/>
    <n v="6207"/>
    <x v="0"/>
    <x v="0"/>
    <x v="0"/>
    <n v="1461560340"/>
    <n v="1458762717"/>
    <b v="0"/>
    <n v="133"/>
    <b v="1"/>
    <s v="music/metal"/>
    <x v="673"/>
    <x v="656"/>
    <x v="4"/>
    <x v="12"/>
    <x v="850"/>
    <d v="2016-04-24T23:59:00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x v="3"/>
    <n v="1469994300"/>
    <n v="1464815253"/>
    <b v="0"/>
    <n v="70"/>
    <b v="1"/>
    <s v="music/metal"/>
    <x v="674"/>
    <x v="657"/>
    <x v="4"/>
    <x v="12"/>
    <x v="851"/>
    <d v="2016-07-31T14:45:00"/>
  </r>
  <r>
    <x v="852"/>
    <s v="Covers Album - Limited Vinyl Pressing"/>
    <s v="Limited edition 2x12&quot; vinyl pressing of our latest album &quot;Who Do You Think We Are?&quot;"/>
    <x v="8"/>
    <n v="3674"/>
    <x v="0"/>
    <x v="0"/>
    <x v="0"/>
    <n v="1477342800"/>
    <n v="1476386395"/>
    <b v="0"/>
    <n v="62"/>
    <b v="1"/>
    <s v="music/metal"/>
    <x v="675"/>
    <x v="658"/>
    <x v="4"/>
    <x v="12"/>
    <x v="852"/>
    <d v="2016-10-24T16:00:00"/>
  </r>
  <r>
    <x v="853"/>
    <s v="sloggoth"/>
    <s v="Help release a CD of sloggoth's first album &quot;sloggoth&quot;.  All contributors of $5 or more get a CD when the goal is met!"/>
    <x v="43"/>
    <n v="300"/>
    <x v="0"/>
    <x v="0"/>
    <x v="0"/>
    <n v="1424116709"/>
    <n v="1421524709"/>
    <b v="0"/>
    <n v="10"/>
    <b v="1"/>
    <s v="music/metal"/>
    <x v="31"/>
    <x v="180"/>
    <x v="4"/>
    <x v="12"/>
    <x v="853"/>
    <d v="2015-02-16T14:58:29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x v="0"/>
    <n v="1482901546"/>
    <n v="1480309546"/>
    <b v="0"/>
    <n v="499"/>
    <b v="1"/>
    <s v="music/metal"/>
    <x v="676"/>
    <x v="659"/>
    <x v="4"/>
    <x v="12"/>
    <x v="854"/>
    <d v="2016-12-28T00:05:46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x v="0"/>
    <n v="1469329217"/>
    <n v="1466737217"/>
    <b v="0"/>
    <n v="47"/>
    <b v="1"/>
    <s v="music/metal"/>
    <x v="677"/>
    <x v="660"/>
    <x v="4"/>
    <x v="12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b v="0"/>
    <n v="28"/>
    <b v="1"/>
    <s v="music/metal"/>
    <x v="678"/>
    <x v="661"/>
    <x v="4"/>
    <x v="12"/>
    <x v="856"/>
    <d v="2016-10-25T14:00:00"/>
  </r>
  <r>
    <x v="857"/>
    <s v="A Reason To Breathe - DEBUT ALBUM"/>
    <s v="Modern Post-Hardcore/Electro music (Hardstyle, EDM, Trap, Dubstep, Dembow, House)."/>
    <x v="38"/>
    <n v="1200"/>
    <x v="0"/>
    <x v="3"/>
    <x v="3"/>
    <n v="1448463431"/>
    <n v="1444831031"/>
    <b v="0"/>
    <n v="24"/>
    <b v="1"/>
    <s v="music/metal"/>
    <x v="31"/>
    <x v="73"/>
    <x v="4"/>
    <x v="12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b v="0"/>
    <n v="76"/>
    <b v="1"/>
    <s v="music/metal"/>
    <x v="679"/>
    <x v="662"/>
    <x v="4"/>
    <x v="12"/>
    <x v="858"/>
    <d v="2015-04-15T17:59:00"/>
  </r>
  <r>
    <x v="859"/>
    <s v="Rise With Us Campaign"/>
    <s v="We are heading to the studio to create our second album and we want you to be right there with us!"/>
    <x v="23"/>
    <n v="4187"/>
    <x v="0"/>
    <x v="0"/>
    <x v="0"/>
    <n v="1433376000"/>
    <n v="1430768468"/>
    <b v="0"/>
    <n v="98"/>
    <b v="1"/>
    <s v="music/metal"/>
    <x v="680"/>
    <x v="663"/>
    <x v="4"/>
    <x v="12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b v="0"/>
    <n v="48"/>
    <b v="0"/>
    <s v="music/jazz"/>
    <x v="681"/>
    <x v="664"/>
    <x v="4"/>
    <x v="13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b v="0"/>
    <n v="2"/>
    <b v="0"/>
    <s v="music/jazz"/>
    <x v="682"/>
    <x v="476"/>
    <x v="4"/>
    <x v="13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n v="1384179548"/>
    <n v="1381583948"/>
    <b v="0"/>
    <n v="4"/>
    <b v="0"/>
    <s v="music/jazz"/>
    <x v="683"/>
    <x v="665"/>
    <x v="4"/>
    <x v="13"/>
    <x v="862"/>
    <d v="2013-11-11T09:19:08"/>
  </r>
  <r>
    <x v="863"/>
    <s v="Help Fund Jason's Debut Jazz CD &quot;Exodus&quot;"/>
    <s v="I'm making the move from a side man in local groups to the leader with this debut jazz CD project."/>
    <x v="13"/>
    <n v="90"/>
    <x v="2"/>
    <x v="0"/>
    <x v="0"/>
    <n v="1329014966"/>
    <n v="1326422966"/>
    <b v="0"/>
    <n v="5"/>
    <b v="0"/>
    <s v="music/jazz"/>
    <x v="684"/>
    <x v="666"/>
    <x v="4"/>
    <x v="13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n v="1381917540"/>
    <n v="1379990038"/>
    <b v="0"/>
    <n v="79"/>
    <b v="0"/>
    <s v="music/jazz"/>
    <x v="685"/>
    <x v="667"/>
    <x v="4"/>
    <x v="13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b v="0"/>
    <n v="2"/>
    <b v="0"/>
    <s v="music/jazz"/>
    <x v="686"/>
    <x v="381"/>
    <x v="4"/>
    <x v="13"/>
    <x v="865"/>
    <d v="2013-01-16T13:33:17"/>
  </r>
  <r>
    <x v="866"/>
    <s v="California Dreamin' Tour 2015"/>
    <s v="Drivetime heads to Cali for summer tour supported by @Smoothjazz.com &amp; @JJZPhilly  #Spaghettini #The Roxy"/>
    <x v="8"/>
    <n v="640"/>
    <x v="2"/>
    <x v="0"/>
    <x v="0"/>
    <n v="1425136200"/>
    <n v="1421853518"/>
    <b v="0"/>
    <n v="11"/>
    <b v="0"/>
    <s v="music/jazz"/>
    <x v="687"/>
    <x v="668"/>
    <x v="4"/>
    <x v="13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b v="0"/>
    <n v="11"/>
    <b v="0"/>
    <s v="music/jazz"/>
    <x v="688"/>
    <x v="669"/>
    <x v="4"/>
    <x v="13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b v="0"/>
    <n v="1"/>
    <b v="0"/>
    <s v="music/jazz"/>
    <x v="689"/>
    <x v="73"/>
    <x v="4"/>
    <x v="13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b v="0"/>
    <n v="3"/>
    <b v="0"/>
    <s v="music/jazz"/>
    <x v="690"/>
    <x v="670"/>
    <x v="4"/>
    <x v="13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b v="0"/>
    <n v="5"/>
    <b v="0"/>
    <s v="music/jazz"/>
    <x v="691"/>
    <x v="671"/>
    <x v="4"/>
    <x v="13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b v="0"/>
    <n v="12"/>
    <b v="0"/>
    <s v="music/jazz"/>
    <x v="692"/>
    <x v="672"/>
    <x v="4"/>
    <x v="13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n v="1299786527"/>
    <n v="1295898527"/>
    <b v="0"/>
    <n v="2"/>
    <b v="0"/>
    <s v="music/jazz"/>
    <x v="693"/>
    <x v="151"/>
    <x v="4"/>
    <x v="13"/>
    <x v="872"/>
    <d v="2011-03-10T14:48:47"/>
  </r>
  <r>
    <x v="873"/>
    <s v="The Dreamer-An Original Jazz CD"/>
    <s v="Fall in love with &quot;The Dreamer&quot;, new original music from trumpeter Freddie Dunn!"/>
    <x v="8"/>
    <n v="45"/>
    <x v="2"/>
    <x v="0"/>
    <x v="0"/>
    <n v="1352610040"/>
    <n v="1349150440"/>
    <b v="0"/>
    <n v="5"/>
    <b v="0"/>
    <s v="music/jazz"/>
    <x v="694"/>
    <x v="377"/>
    <x v="4"/>
    <x v="13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b v="0"/>
    <n v="21"/>
    <b v="0"/>
    <s v="music/jazz"/>
    <x v="695"/>
    <x v="673"/>
    <x v="4"/>
    <x v="13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b v="0"/>
    <n v="0"/>
    <b v="0"/>
    <s v="music/jazz"/>
    <x v="109"/>
    <x v="121"/>
    <x v="4"/>
    <x v="13"/>
    <x v="875"/>
    <d v="2015-09-21T12:22:11"/>
  </r>
  <r>
    <x v="876"/>
    <s v="Sound Of Dobells"/>
    <s v="What was the greatest record shop ever?  DOBELLS!"/>
    <x v="189"/>
    <n v="1286"/>
    <x v="2"/>
    <x v="1"/>
    <x v="1"/>
    <n v="1359978927"/>
    <n v="1357127727"/>
    <b v="0"/>
    <n v="45"/>
    <b v="0"/>
    <s v="music/jazz"/>
    <x v="696"/>
    <x v="674"/>
    <x v="4"/>
    <x v="13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b v="0"/>
    <n v="29"/>
    <b v="0"/>
    <s v="music/jazz"/>
    <x v="697"/>
    <x v="675"/>
    <x v="4"/>
    <x v="13"/>
    <x v="877"/>
    <d v="2013-12-19T13:56:00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x v="0"/>
    <n v="1293082524"/>
    <n v="1290490524"/>
    <b v="0"/>
    <n v="2"/>
    <b v="0"/>
    <s v="music/jazz"/>
    <x v="698"/>
    <x v="151"/>
    <x v="4"/>
    <x v="13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b v="0"/>
    <n v="30"/>
    <b v="0"/>
    <s v="music/jazz"/>
    <x v="699"/>
    <x v="676"/>
    <x v="4"/>
    <x v="13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b v="0"/>
    <n v="8"/>
    <b v="0"/>
    <s v="music/indie rock"/>
    <x v="700"/>
    <x v="677"/>
    <x v="4"/>
    <x v="14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n v="1326520886"/>
    <n v="1322632886"/>
    <b v="0"/>
    <n v="1"/>
    <b v="0"/>
    <s v="music/indie rock"/>
    <x v="417"/>
    <x v="180"/>
    <x v="4"/>
    <x v="14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b v="0"/>
    <n v="14"/>
    <b v="0"/>
    <s v="music/indie rock"/>
    <x v="701"/>
    <x v="678"/>
    <x v="4"/>
    <x v="14"/>
    <x v="882"/>
    <d v="2011-09-06T15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b v="0"/>
    <n v="24"/>
    <b v="0"/>
    <s v="music/indie rock"/>
    <x v="702"/>
    <x v="679"/>
    <x v="4"/>
    <x v="14"/>
    <x v="883"/>
    <d v="2016-03-02T17:27:15"/>
  </r>
  <r>
    <x v="884"/>
    <s v="Angwish &quot;I Wanna Be Your Monkey&quot; Music Video"/>
    <s v="We need to hire an animal trainer to have a chimpanzee actor perform in our music video with us!"/>
    <x v="13"/>
    <n v="20"/>
    <x v="2"/>
    <x v="0"/>
    <x v="0"/>
    <n v="1336789860"/>
    <n v="1331666146"/>
    <b v="0"/>
    <n v="2"/>
    <b v="0"/>
    <s v="music/indie rock"/>
    <x v="460"/>
    <x v="119"/>
    <x v="4"/>
    <x v="14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n v="1483137311"/>
    <n v="1481322911"/>
    <b v="0"/>
    <n v="21"/>
    <b v="0"/>
    <s v="music/indie rock"/>
    <x v="703"/>
    <x v="680"/>
    <x v="4"/>
    <x v="14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b v="0"/>
    <n v="7"/>
    <b v="0"/>
    <s v="music/indie rock"/>
    <x v="704"/>
    <x v="681"/>
    <x v="4"/>
    <x v="14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b v="0"/>
    <n v="0"/>
    <b v="0"/>
    <s v="music/indie rock"/>
    <x v="109"/>
    <x v="121"/>
    <x v="4"/>
    <x v="14"/>
    <x v="887"/>
    <d v="2012-05-27T18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b v="0"/>
    <n v="4"/>
    <b v="0"/>
    <s v="music/indie rock"/>
    <x v="705"/>
    <x v="666"/>
    <x v="4"/>
    <x v="14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b v="0"/>
    <n v="32"/>
    <b v="0"/>
    <s v="music/indie rock"/>
    <x v="706"/>
    <x v="682"/>
    <x v="4"/>
    <x v="14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b v="0"/>
    <n v="4"/>
    <b v="0"/>
    <s v="music/indie rock"/>
    <x v="707"/>
    <x v="683"/>
    <x v="4"/>
    <x v="14"/>
    <x v="890"/>
    <d v="2013-11-21T12:46:19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x v="0"/>
    <n v="1408581930"/>
    <n v="1405989930"/>
    <b v="0"/>
    <n v="9"/>
    <b v="0"/>
    <s v="music/indie rock"/>
    <x v="140"/>
    <x v="684"/>
    <x v="4"/>
    <x v="14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n v="1280635200"/>
    <n v="1273121283"/>
    <b v="0"/>
    <n v="17"/>
    <b v="0"/>
    <s v="music/indie rock"/>
    <x v="708"/>
    <x v="685"/>
    <x v="4"/>
    <x v="14"/>
    <x v="892"/>
    <d v="2010-07-31T23:00:00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x v="0"/>
    <n v="1427920363"/>
    <n v="1425331963"/>
    <b v="0"/>
    <n v="5"/>
    <b v="0"/>
    <s v="music/indie rock"/>
    <x v="709"/>
    <x v="379"/>
    <x v="4"/>
    <x v="14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n v="1465169610"/>
    <n v="1462577610"/>
    <b v="0"/>
    <n v="53"/>
    <b v="0"/>
    <s v="music/indie rock"/>
    <x v="710"/>
    <x v="686"/>
    <x v="4"/>
    <x v="14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b v="0"/>
    <n v="7"/>
    <b v="0"/>
    <s v="music/indie rock"/>
    <x v="711"/>
    <x v="687"/>
    <x v="4"/>
    <x v="14"/>
    <x v="895"/>
    <d v="2010-10-24T22:03:49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x v="0"/>
    <n v="1440734400"/>
    <n v="1438549026"/>
    <b v="0"/>
    <n v="72"/>
    <b v="0"/>
    <s v="music/indie rock"/>
    <x v="142"/>
    <x v="688"/>
    <x v="4"/>
    <x v="14"/>
    <x v="896"/>
    <d v="2015-08-27T23:00:00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b v="0"/>
    <n v="0"/>
    <b v="0"/>
    <s v="music/indie rock"/>
    <x v="109"/>
    <x v="121"/>
    <x v="4"/>
    <x v="14"/>
    <x v="897"/>
    <d v="2012-11-28T12:31:48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x v="0"/>
    <n v="1326651110"/>
    <n v="1322763110"/>
    <b v="0"/>
    <n v="2"/>
    <b v="0"/>
    <s v="music/indie rock"/>
    <x v="712"/>
    <x v="436"/>
    <x v="4"/>
    <x v="14"/>
    <x v="898"/>
    <d v="2012-01-15T13:11:50"/>
  </r>
  <r>
    <x v="899"/>
    <s v="Lets get 48/14 pressed!!!"/>
    <s v="Lets get 48/14 pressed and in your cd players,ipods,blogs, and facebook status'. Lets get it everywhere!"/>
    <x v="47"/>
    <n v="280"/>
    <x v="2"/>
    <x v="0"/>
    <x v="0"/>
    <n v="1306549362"/>
    <n v="1302661362"/>
    <b v="0"/>
    <n v="8"/>
    <b v="0"/>
    <s v="music/indie rock"/>
    <x v="713"/>
    <x v="436"/>
    <x v="4"/>
    <x v="14"/>
    <x v="899"/>
    <d v="2011-05-27T21:22:42"/>
  </r>
  <r>
    <x v="900"/>
    <s v="Project Revive: Protecting the Creative Impulse"/>
    <s v="With Project Revive, I aim to protect and nurture the creative impulse through music."/>
    <x v="10"/>
    <n v="21"/>
    <x v="2"/>
    <x v="0"/>
    <x v="0"/>
    <n v="1459365802"/>
    <n v="1456777402"/>
    <b v="0"/>
    <n v="2"/>
    <b v="0"/>
    <s v="music/jazz"/>
    <x v="714"/>
    <x v="689"/>
    <x v="4"/>
    <x v="13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b v="0"/>
    <n v="0"/>
    <b v="0"/>
    <s v="music/jazz"/>
    <x v="109"/>
    <x v="121"/>
    <x v="4"/>
    <x v="13"/>
    <x v="901"/>
    <d v="2010-06-08T14:11:00"/>
  </r>
  <r>
    <x v="902"/>
    <s v="MISTER BROWN"/>
    <s v="I'VE STARTED A BRAND NEW ALBUM THAT WILL FEATURE ACID JAZZ, FUNK, ROCK, AND DANCE WITH THE PROMISE OF TOURING NEXT YEAR IN THE USA"/>
    <x v="11"/>
    <n v="90"/>
    <x v="2"/>
    <x v="0"/>
    <x v="0"/>
    <n v="1409412600"/>
    <n v="1404947422"/>
    <b v="0"/>
    <n v="3"/>
    <b v="0"/>
    <s v="music/jazz"/>
    <x v="715"/>
    <x v="180"/>
    <x v="4"/>
    <x v="13"/>
    <x v="902"/>
    <d v="2014-08-30T10:30:00"/>
  </r>
  <r>
    <x v="903"/>
    <s v="U City Jazz Festival, St. Louis, MO"/>
    <s v="The U City Jazz Festival is offered for free to the community and features the best jazz talent from the midwest."/>
    <x v="10"/>
    <n v="160"/>
    <x v="2"/>
    <x v="0"/>
    <x v="0"/>
    <n v="1348367100"/>
    <n v="1346180780"/>
    <b v="0"/>
    <n v="4"/>
    <b v="0"/>
    <s v="music/jazz"/>
    <x v="416"/>
    <x v="379"/>
    <x v="4"/>
    <x v="13"/>
    <x v="903"/>
    <d v="2012-09-22T21:25:00"/>
  </r>
  <r>
    <x v="904"/>
    <s v="The Woodlands Jazz Fest"/>
    <s v="Support the preservation of Jazz and help us become a national Jazz Festival with the best music, food, and fun for all ages!"/>
    <x v="63"/>
    <n v="151"/>
    <x v="2"/>
    <x v="0"/>
    <x v="0"/>
    <n v="1451786137"/>
    <n v="1449194137"/>
    <b v="0"/>
    <n v="3"/>
    <b v="0"/>
    <s v="music/jazz"/>
    <x v="716"/>
    <x v="690"/>
    <x v="4"/>
    <x v="13"/>
    <x v="904"/>
    <d v="2016-01-02T20:55:37"/>
  </r>
  <r>
    <x v="905"/>
    <s v="Jazz For Everyone!"/>
    <s v="Working hard to get into the studio to record, produce, and edit my break out CD. I hope to realize my vision!"/>
    <x v="115"/>
    <n v="196"/>
    <x v="2"/>
    <x v="0"/>
    <x v="0"/>
    <n v="1295847926"/>
    <n v="1290663926"/>
    <b v="0"/>
    <n v="6"/>
    <b v="0"/>
    <s v="music/jazz"/>
    <x v="717"/>
    <x v="691"/>
    <x v="4"/>
    <x v="13"/>
    <x v="905"/>
    <d v="2011-01-24T00:45:26"/>
  </r>
  <r>
    <x v="906"/>
    <s v="24th Music Presents Channeling Motown (Live)"/>
    <s v="The DMV's most respected saxophonist pay tribute to Motown."/>
    <x v="36"/>
    <n v="0"/>
    <x v="2"/>
    <x v="0"/>
    <x v="0"/>
    <n v="1394681590"/>
    <n v="1392093190"/>
    <b v="0"/>
    <n v="0"/>
    <b v="0"/>
    <s v="music/jazz"/>
    <x v="109"/>
    <x v="121"/>
    <x v="4"/>
    <x v="13"/>
    <x v="906"/>
    <d v="2014-03-12T22:33:10"/>
  </r>
  <r>
    <x v="907"/>
    <s v="Greg Chambers Saxophone CD"/>
    <s v="Greg Chambers' self-titled CD needs support for post production, replication, and promotion."/>
    <x v="193"/>
    <n v="0"/>
    <x v="2"/>
    <x v="0"/>
    <x v="0"/>
    <n v="1315715823"/>
    <n v="1313123823"/>
    <b v="0"/>
    <n v="0"/>
    <b v="0"/>
    <s v="music/jazz"/>
    <x v="109"/>
    <x v="121"/>
    <x v="4"/>
    <x v="13"/>
    <x v="907"/>
    <d v="2011-09-10T23:37:03"/>
  </r>
  <r>
    <x v="908"/>
    <s v="Help Tony Copeland and get free cd's and mp3's"/>
    <s v="This project is designed to help protect the environment by using Eco-friendly product packaging."/>
    <x v="30"/>
    <n v="0"/>
    <x v="2"/>
    <x v="0"/>
    <x v="0"/>
    <n v="1280206740"/>
    <n v="1276283655"/>
    <b v="0"/>
    <n v="0"/>
    <b v="0"/>
    <s v="music/jazz"/>
    <x v="109"/>
    <x v="121"/>
    <x v="4"/>
    <x v="13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b v="0"/>
    <n v="8"/>
    <b v="0"/>
    <s v="music/jazz"/>
    <x v="140"/>
    <x v="178"/>
    <x v="4"/>
    <x v="13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b v="0"/>
    <n v="5"/>
    <b v="0"/>
    <s v="music/jazz"/>
    <x v="718"/>
    <x v="692"/>
    <x v="4"/>
    <x v="13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b v="0"/>
    <n v="0"/>
    <b v="0"/>
    <s v="music/jazz"/>
    <x v="109"/>
    <x v="121"/>
    <x v="4"/>
    <x v="13"/>
    <x v="911"/>
    <d v="2014-01-23T19:07:25"/>
  </r>
  <r>
    <x v="912"/>
    <s v="Triad a new album by James Murrell"/>
    <s v="My new album will be called Triad, an album of original music performed by me &amp; guest musical artists."/>
    <x v="8"/>
    <n v="30"/>
    <x v="2"/>
    <x v="0"/>
    <x v="0"/>
    <n v="1355197047"/>
    <n v="1350009447"/>
    <b v="0"/>
    <n v="2"/>
    <b v="0"/>
    <s v="music/jazz"/>
    <x v="719"/>
    <x v="2"/>
    <x v="4"/>
    <x v="13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b v="0"/>
    <n v="24"/>
    <b v="0"/>
    <s v="music/jazz"/>
    <x v="720"/>
    <x v="693"/>
    <x v="4"/>
    <x v="13"/>
    <x v="913"/>
    <d v="2012-05-04T22:20:19"/>
  </r>
  <r>
    <x v="914"/>
    <s v="Soul Of Man Video Project"/>
    <s v="This project is for the making of a music video. All funds will go towards production costs for this event only."/>
    <x v="15"/>
    <n v="0"/>
    <x v="2"/>
    <x v="0"/>
    <x v="0"/>
    <n v="1345918747"/>
    <n v="1343326747"/>
    <b v="0"/>
    <n v="0"/>
    <b v="0"/>
    <s v="music/jazz"/>
    <x v="109"/>
    <x v="121"/>
    <x v="4"/>
    <x v="13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n v="1330577940"/>
    <n v="1327853914"/>
    <b v="0"/>
    <n v="9"/>
    <b v="0"/>
    <s v="music/jazz"/>
    <x v="721"/>
    <x v="694"/>
    <x v="4"/>
    <x v="13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n v="1287723600"/>
    <n v="1284409734"/>
    <b v="0"/>
    <n v="0"/>
    <b v="0"/>
    <s v="music/jazz"/>
    <x v="109"/>
    <x v="121"/>
    <x v="4"/>
    <x v="13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b v="0"/>
    <n v="1"/>
    <b v="0"/>
    <s v="music/jazz"/>
    <x v="722"/>
    <x v="180"/>
    <x v="4"/>
    <x v="13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b v="0"/>
    <n v="10"/>
    <b v="0"/>
    <s v="music/jazz"/>
    <x v="723"/>
    <x v="695"/>
    <x v="4"/>
    <x v="13"/>
    <x v="918"/>
    <d v="2014-12-01T17:59:21"/>
  </r>
  <r>
    <x v="919"/>
    <s v="Jazz CD:  Out of The Blue"/>
    <s v="Cool jazz with a New Orleans flavor."/>
    <x v="22"/>
    <n v="100"/>
    <x v="2"/>
    <x v="0"/>
    <x v="0"/>
    <n v="1355930645"/>
    <n v="1352906645"/>
    <b v="0"/>
    <n v="1"/>
    <b v="0"/>
    <s v="music/jazz"/>
    <x v="724"/>
    <x v="101"/>
    <x v="4"/>
    <x v="13"/>
    <x v="919"/>
    <d v="2012-12-19T10:24:05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x v="0"/>
    <n v="1384448822"/>
    <n v="1381853222"/>
    <b v="0"/>
    <n v="0"/>
    <b v="0"/>
    <s v="music/jazz"/>
    <x v="109"/>
    <x v="121"/>
    <x v="4"/>
    <x v="13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b v="0"/>
    <n v="20"/>
    <b v="0"/>
    <s v="music/jazz"/>
    <x v="725"/>
    <x v="696"/>
    <x v="4"/>
    <x v="13"/>
    <x v="921"/>
    <d v="2011-12-12T00:06:16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x v="0"/>
    <n v="1412167393"/>
    <n v="1409143393"/>
    <b v="0"/>
    <n v="30"/>
    <b v="0"/>
    <s v="music/jazz"/>
    <x v="726"/>
    <x v="697"/>
    <x v="4"/>
    <x v="13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b v="0"/>
    <n v="6"/>
    <b v="0"/>
    <s v="music/jazz"/>
    <x v="727"/>
    <x v="698"/>
    <x v="4"/>
    <x v="13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b v="0"/>
    <n v="15"/>
    <b v="0"/>
    <s v="music/jazz"/>
    <x v="728"/>
    <x v="699"/>
    <x v="4"/>
    <x v="13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n v="1385590111"/>
    <n v="1382994511"/>
    <b v="0"/>
    <n v="5"/>
    <b v="0"/>
    <s v="music/jazz"/>
    <x v="129"/>
    <x v="700"/>
    <x v="4"/>
    <x v="13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b v="0"/>
    <n v="0"/>
    <b v="0"/>
    <s v="music/jazz"/>
    <x v="109"/>
    <x v="121"/>
    <x v="4"/>
    <x v="13"/>
    <x v="926"/>
    <d v="2010-07-08T17:40:00"/>
  </r>
  <r>
    <x v="927"/>
    <s v="JETRO DA SILVA FUNK PROJECT"/>
    <s v="Studio CD/DVD Solo project of Pianist &amp; Keyboardist Jetro da Silva"/>
    <x v="22"/>
    <n v="0"/>
    <x v="2"/>
    <x v="0"/>
    <x v="0"/>
    <n v="1337024695"/>
    <n v="1334432695"/>
    <b v="0"/>
    <n v="0"/>
    <b v="0"/>
    <s v="music/jazz"/>
    <x v="109"/>
    <x v="121"/>
    <x v="4"/>
    <x v="13"/>
    <x v="927"/>
    <d v="2012-05-14T14:44:55"/>
  </r>
  <r>
    <x v="928"/>
    <s v="In a Jazzy Motown"/>
    <s v="A real Motown Backup singer on 22 gold and platinum albums headlines her own Jazz CD of Motown songs."/>
    <x v="107"/>
    <n v="1575"/>
    <x v="2"/>
    <x v="0"/>
    <x v="0"/>
    <n v="1353196800"/>
    <n v="1348864913"/>
    <b v="0"/>
    <n v="28"/>
    <b v="0"/>
    <s v="music/jazz"/>
    <x v="729"/>
    <x v="701"/>
    <x v="4"/>
    <x v="13"/>
    <x v="928"/>
    <d v="2012-11-17T19:00:00"/>
  </r>
  <r>
    <x v="929"/>
    <s v="EXPERIMENTAL JAZZ STUDIO RECORDING"/>
    <s v="I am searching for monetary funding to go into a good recording studio and record experimental intuitive improv jazz."/>
    <x v="2"/>
    <n v="0"/>
    <x v="2"/>
    <x v="0"/>
    <x v="0"/>
    <n v="1333946569"/>
    <n v="1331358169"/>
    <b v="0"/>
    <n v="0"/>
    <b v="0"/>
    <s v="music/jazz"/>
    <x v="109"/>
    <x v="121"/>
    <x v="4"/>
    <x v="13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b v="0"/>
    <n v="5"/>
    <b v="0"/>
    <s v="music/jazz"/>
    <x v="730"/>
    <x v="160"/>
    <x v="4"/>
    <x v="13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n v="1395007200"/>
    <n v="1392021502"/>
    <b v="0"/>
    <n v="7"/>
    <b v="0"/>
    <s v="music/jazz"/>
    <x v="731"/>
    <x v="702"/>
    <x v="4"/>
    <x v="13"/>
    <x v="931"/>
    <d v="2014-03-16T17:00:00"/>
  </r>
  <r>
    <x v="932"/>
    <s v="Mandy Harvey Christmas Album"/>
    <s v="Help me to create my 3rd album, a Christmas CD with 16 Holiday/Original favorites!"/>
    <x v="196"/>
    <n v="1381"/>
    <x v="2"/>
    <x v="0"/>
    <x v="0"/>
    <n v="1363990545"/>
    <n v="1360106145"/>
    <b v="0"/>
    <n v="30"/>
    <b v="0"/>
    <s v="music/jazz"/>
    <x v="732"/>
    <x v="703"/>
    <x v="4"/>
    <x v="13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n v="1399867409"/>
    <n v="1394683409"/>
    <b v="0"/>
    <n v="2"/>
    <b v="0"/>
    <s v="music/jazz"/>
    <x v="733"/>
    <x v="88"/>
    <x v="4"/>
    <x v="13"/>
    <x v="933"/>
    <d v="2014-05-11T23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n v="1399183200"/>
    <n v="1396633284"/>
    <b v="0"/>
    <n v="30"/>
    <b v="0"/>
    <s v="music/jazz"/>
    <x v="734"/>
    <x v="704"/>
    <x v="4"/>
    <x v="13"/>
    <x v="934"/>
    <d v="2014-05-04T01:00:00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b v="0"/>
    <n v="2"/>
    <b v="0"/>
    <s v="music/jazz"/>
    <x v="735"/>
    <x v="384"/>
    <x v="4"/>
    <x v="13"/>
    <x v="935"/>
    <d v="2016-01-29T03:00:29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x v="0"/>
    <n v="1326916800"/>
    <n v="1323131689"/>
    <b v="0"/>
    <n v="0"/>
    <b v="0"/>
    <s v="music/jazz"/>
    <x v="109"/>
    <x v="121"/>
    <x v="4"/>
    <x v="13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n v="1383509357"/>
    <n v="1380913757"/>
    <b v="0"/>
    <n v="2"/>
    <b v="0"/>
    <s v="music/jazz"/>
    <x v="736"/>
    <x v="135"/>
    <x v="4"/>
    <x v="13"/>
    <x v="937"/>
    <d v="2013-11-03T15:09:17"/>
  </r>
  <r>
    <x v="938"/>
    <s v="Celebrating American Jazz &amp; Soul Music"/>
    <s v="Creating new avenues of exposure for young Jazz &amp; Soul artists_x000d_to express their Art of Music."/>
    <x v="39"/>
    <n v="25"/>
    <x v="2"/>
    <x v="0"/>
    <x v="0"/>
    <n v="1346585448"/>
    <n v="1343993448"/>
    <b v="0"/>
    <n v="1"/>
    <b v="0"/>
    <s v="music/jazz"/>
    <x v="737"/>
    <x v="384"/>
    <x v="4"/>
    <x v="13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b v="0"/>
    <n v="2"/>
    <b v="0"/>
    <s v="music/jazz"/>
    <x v="738"/>
    <x v="135"/>
    <x v="4"/>
    <x v="13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n v="1439251926"/>
    <n v="1435363926"/>
    <b v="0"/>
    <n v="14"/>
    <b v="0"/>
    <s v="technology/wearables"/>
    <x v="739"/>
    <x v="705"/>
    <x v="2"/>
    <x v="8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b v="0"/>
    <n v="31"/>
    <b v="0"/>
    <s v="technology/wearables"/>
    <x v="740"/>
    <x v="706"/>
    <x v="2"/>
    <x v="8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b v="0"/>
    <n v="16"/>
    <b v="0"/>
    <s v="technology/wearables"/>
    <x v="741"/>
    <x v="707"/>
    <x v="2"/>
    <x v="8"/>
    <x v="942"/>
    <d v="2016-02-18T15:14:20"/>
  </r>
  <r>
    <x v="943"/>
    <s v="SleepMode"/>
    <s v="A mask for home or travel that will give you the best, undisturbed sleep of your life."/>
    <x v="9"/>
    <n v="289"/>
    <x v="2"/>
    <x v="0"/>
    <x v="0"/>
    <n v="1480438905"/>
    <n v="1477843305"/>
    <b v="0"/>
    <n v="12"/>
    <b v="0"/>
    <s v="technology/wearables"/>
    <x v="742"/>
    <x v="708"/>
    <x v="2"/>
    <x v="8"/>
    <x v="943"/>
    <d v="2016-11-29T12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n v="1460988000"/>
    <n v="1458050450"/>
    <b v="0"/>
    <n v="96"/>
    <b v="0"/>
    <s v="technology/wearables"/>
    <x v="743"/>
    <x v="709"/>
    <x v="2"/>
    <x v="8"/>
    <x v="944"/>
    <d v="2016-04-18T09:00:00"/>
  </r>
  <r>
    <x v="945"/>
    <s v="CT BAND"/>
    <s v="Make your watch Smart ! CT Band is an ultra-thin, high-tech smart watch-strap awarded twice at CES 2017 las vegas"/>
    <x v="57"/>
    <n v="2484"/>
    <x v="2"/>
    <x v="6"/>
    <x v="3"/>
    <n v="1487462340"/>
    <n v="1482958626"/>
    <b v="0"/>
    <n v="16"/>
    <b v="0"/>
    <s v="technology/wearables"/>
    <x v="744"/>
    <x v="710"/>
    <x v="2"/>
    <x v="8"/>
    <x v="945"/>
    <d v="2017-02-18T18:59:00"/>
  </r>
  <r>
    <x v="946"/>
    <s v="OmniTrade Apron"/>
    <s v="Soft edged-Hard working. The perfect wearable organization for the home and professional shop."/>
    <x v="36"/>
    <n v="286"/>
    <x v="2"/>
    <x v="0"/>
    <x v="0"/>
    <n v="1473444048"/>
    <n v="1470852048"/>
    <b v="0"/>
    <n v="5"/>
    <b v="0"/>
    <s v="technology/wearables"/>
    <x v="745"/>
    <x v="711"/>
    <x v="2"/>
    <x v="8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b v="0"/>
    <n v="0"/>
    <b v="0"/>
    <s v="technology/wearables"/>
    <x v="109"/>
    <x v="121"/>
    <x v="2"/>
    <x v="8"/>
    <x v="947"/>
    <d v="2016-06-30T13:45:06"/>
  </r>
  <r>
    <x v="948"/>
    <s v="Led Shirt - WiFi Controlled"/>
    <s v="T-Shirt with Led panel controlled by Android app over WiFi. _x000d_Multiple shirts, games, text, video effects support,"/>
    <x v="23"/>
    <n v="480"/>
    <x v="2"/>
    <x v="9"/>
    <x v="3"/>
    <n v="1457812364"/>
    <n v="1455220364"/>
    <b v="0"/>
    <n v="8"/>
    <b v="0"/>
    <s v="technology/wearables"/>
    <x v="746"/>
    <x v="88"/>
    <x v="2"/>
    <x v="8"/>
    <x v="948"/>
    <d v="2016-03-12T14:52:44"/>
  </r>
  <r>
    <x v="949"/>
    <s v="INBED"/>
    <s v="Der INBED ist ein innovatives Multisensor-Wearable fÃ¼r die SturzprÃ¤vention motorisch eingeschrÃ¤nkter Personen."/>
    <x v="22"/>
    <n v="273"/>
    <x v="2"/>
    <x v="12"/>
    <x v="3"/>
    <n v="1456016576"/>
    <n v="1450832576"/>
    <b v="0"/>
    <n v="7"/>
    <b v="0"/>
    <s v="technology/wearables"/>
    <x v="747"/>
    <x v="498"/>
    <x v="2"/>
    <x v="8"/>
    <x v="949"/>
    <d v="2016-02-20T20:02:56"/>
  </r>
  <r>
    <x v="950"/>
    <s v="EZC Smartlight"/>
    <s v="Rider worn tail light brake light. Adheres to virtually any coat, jacket or vest. Stays on even when you get off."/>
    <x v="10"/>
    <n v="1402"/>
    <x v="2"/>
    <x v="5"/>
    <x v="5"/>
    <n v="1453053661"/>
    <n v="1450461661"/>
    <b v="0"/>
    <n v="24"/>
    <b v="0"/>
    <s v="technology/wearables"/>
    <x v="748"/>
    <x v="712"/>
    <x v="2"/>
    <x v="8"/>
    <x v="950"/>
    <d v="2016-01-17T13:01:01"/>
  </r>
  <r>
    <x v="951"/>
    <s v="Smart Harness"/>
    <s v="Revolutionizing the way we walk our dogs!"/>
    <x v="63"/>
    <n v="19195"/>
    <x v="2"/>
    <x v="0"/>
    <x v="0"/>
    <n v="1465054872"/>
    <n v="1461166872"/>
    <b v="0"/>
    <n v="121"/>
    <b v="0"/>
    <s v="technology/wearables"/>
    <x v="749"/>
    <x v="713"/>
    <x v="2"/>
    <x v="8"/>
    <x v="951"/>
    <d v="2016-06-04T10:41:12"/>
  </r>
  <r>
    <x v="952"/>
    <s v="Audionoggin - Join the Earvolution"/>
    <s v="Audionoggin: Wireless personal surround sound for the athlete in everyone."/>
    <x v="197"/>
    <n v="19572"/>
    <x v="2"/>
    <x v="0"/>
    <x v="0"/>
    <n v="1479483812"/>
    <n v="1476888212"/>
    <b v="0"/>
    <n v="196"/>
    <b v="0"/>
    <s v="technology/wearables"/>
    <x v="750"/>
    <x v="714"/>
    <x v="2"/>
    <x v="8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n v="1422158199"/>
    <n v="1419566199"/>
    <b v="0"/>
    <n v="5"/>
    <b v="0"/>
    <s v="technology/wearables"/>
    <x v="751"/>
    <x v="715"/>
    <x v="2"/>
    <x v="8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n v="1440100839"/>
    <n v="1436472039"/>
    <b v="0"/>
    <n v="73"/>
    <b v="0"/>
    <s v="technology/wearables"/>
    <x v="752"/>
    <x v="716"/>
    <x v="2"/>
    <x v="8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n v="1473750300"/>
    <n v="1470294300"/>
    <b v="0"/>
    <n v="93"/>
    <b v="0"/>
    <s v="technology/wearables"/>
    <x v="753"/>
    <x v="717"/>
    <x v="2"/>
    <x v="8"/>
    <x v="955"/>
    <d v="2016-09-13T02:05:00"/>
  </r>
  <r>
    <x v="956"/>
    <s v="SemiYours"/>
    <s v="You can rent out your Car with Uber. _x000d_You can rent out your Home with Airbnb. _x000d_Now you can rent out your CLOSET with SemiYOURS!"/>
    <x v="63"/>
    <n v="861"/>
    <x v="2"/>
    <x v="0"/>
    <x v="0"/>
    <n v="1430081759"/>
    <n v="1424901359"/>
    <b v="0"/>
    <n v="17"/>
    <b v="0"/>
    <s v="technology/wearables"/>
    <x v="754"/>
    <x v="718"/>
    <x v="2"/>
    <x v="8"/>
    <x v="956"/>
    <d v="2015-04-26T15:55:59"/>
  </r>
  <r>
    <x v="957"/>
    <s v="DUALBAND, the Leather NFC Smart Watch Band"/>
    <s v="A Leather Smart watch Band, that NEVER needs to be charged for only $37!"/>
    <x v="14"/>
    <n v="233"/>
    <x v="2"/>
    <x v="0"/>
    <x v="0"/>
    <n v="1479392133"/>
    <n v="1476710133"/>
    <b v="0"/>
    <n v="7"/>
    <b v="0"/>
    <s v="technology/wearables"/>
    <x v="755"/>
    <x v="719"/>
    <x v="2"/>
    <x v="8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b v="0"/>
    <n v="17"/>
    <b v="0"/>
    <s v="technology/wearables"/>
    <x v="756"/>
    <x v="720"/>
    <x v="2"/>
    <x v="8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b v="0"/>
    <n v="171"/>
    <b v="0"/>
    <s v="technology/wearables"/>
    <x v="757"/>
    <x v="721"/>
    <x v="2"/>
    <x v="8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n v="1489500155"/>
    <n v="1485874955"/>
    <b v="0"/>
    <n v="188"/>
    <b v="0"/>
    <s v="technology/wearables"/>
    <x v="758"/>
    <x v="722"/>
    <x v="2"/>
    <x v="8"/>
    <x v="960"/>
    <d v="2017-03-14T09:02:35"/>
  </r>
  <r>
    <x v="961"/>
    <s v="The first personal trainer and diet coach for your dog!"/>
    <s v="Active, happy &amp; healthy together! _x000d_Thatâ€™s our mission for all dogs and their parents."/>
    <x v="75"/>
    <n v="40079"/>
    <x v="2"/>
    <x v="0"/>
    <x v="0"/>
    <n v="1487617200"/>
    <n v="1483634335"/>
    <b v="0"/>
    <n v="110"/>
    <b v="0"/>
    <s v="technology/wearables"/>
    <x v="759"/>
    <x v="723"/>
    <x v="2"/>
    <x v="8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b v="0"/>
    <n v="37"/>
    <b v="0"/>
    <s v="technology/wearables"/>
    <x v="760"/>
    <x v="724"/>
    <x v="2"/>
    <x v="8"/>
    <x v="962"/>
    <d v="2016-02-11T12:05:53"/>
  </r>
  <r>
    <x v="963"/>
    <s v="The Ultimate Learning Center"/>
    <s v="WE are molding an educated, motivated, non violent GENERATION!"/>
    <x v="19"/>
    <n v="377"/>
    <x v="2"/>
    <x v="0"/>
    <x v="0"/>
    <n v="1476717319"/>
    <n v="1473693319"/>
    <b v="0"/>
    <n v="9"/>
    <b v="0"/>
    <s v="technology/wearables"/>
    <x v="761"/>
    <x v="725"/>
    <x v="2"/>
    <x v="8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b v="0"/>
    <n v="29"/>
    <b v="0"/>
    <s v="technology/wearables"/>
    <x v="762"/>
    <x v="726"/>
    <x v="2"/>
    <x v="8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b v="0"/>
    <n v="6"/>
    <b v="0"/>
    <s v="technology/wearables"/>
    <x v="763"/>
    <x v="727"/>
    <x v="2"/>
    <x v="8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n v="1475766932"/>
    <n v="1473174932"/>
    <b v="0"/>
    <n v="30"/>
    <b v="0"/>
    <s v="technology/wearables"/>
    <x v="764"/>
    <x v="728"/>
    <x v="2"/>
    <x v="8"/>
    <x v="966"/>
    <d v="2016-10-06T10:15:32"/>
  </r>
  <r>
    <x v="967"/>
    <s v="Better Beanie"/>
    <s v="Better Beanie is the new therapeutic wearable designed to assist you while keeping your hands free."/>
    <x v="22"/>
    <n v="3562"/>
    <x v="2"/>
    <x v="0"/>
    <x v="0"/>
    <n v="1461301574"/>
    <n v="1456121174"/>
    <b v="0"/>
    <n v="81"/>
    <b v="0"/>
    <s v="technology/wearables"/>
    <x v="765"/>
    <x v="729"/>
    <x v="2"/>
    <x v="8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n v="1408134034"/>
    <n v="1405542034"/>
    <b v="0"/>
    <n v="4"/>
    <b v="0"/>
    <s v="technology/wearables"/>
    <x v="766"/>
    <x v="730"/>
    <x v="2"/>
    <x v="8"/>
    <x v="968"/>
    <d v="2014-08-15T15:20:34"/>
  </r>
  <r>
    <x v="969"/>
    <s v="Make 100 | Geek &amp; Chic: Smart Safety Jewelry."/>
    <s v="Geek &amp; Chic Smart Jewelry Collection, Wearables Meet Style!"/>
    <x v="11"/>
    <n v="14000"/>
    <x v="2"/>
    <x v="14"/>
    <x v="10"/>
    <n v="1486624607"/>
    <n v="1483773407"/>
    <b v="0"/>
    <n v="11"/>
    <b v="0"/>
    <s v="technology/wearables"/>
    <x v="767"/>
    <x v="731"/>
    <x v="2"/>
    <x v="8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b v="0"/>
    <n v="14"/>
    <b v="0"/>
    <s v="technology/wearables"/>
    <x v="768"/>
    <x v="732"/>
    <x v="2"/>
    <x v="8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n v="1433178060"/>
    <n v="1429290060"/>
    <b v="0"/>
    <n v="5"/>
    <b v="0"/>
    <s v="technology/wearables"/>
    <x v="769"/>
    <x v="733"/>
    <x v="2"/>
    <x v="8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n v="1409813940"/>
    <n v="1407271598"/>
    <b v="0"/>
    <n v="45"/>
    <b v="0"/>
    <s v="technology/wearables"/>
    <x v="770"/>
    <x v="734"/>
    <x v="2"/>
    <x v="8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b v="0"/>
    <n v="8"/>
    <b v="0"/>
    <s v="technology/wearables"/>
    <x v="771"/>
    <x v="735"/>
    <x v="2"/>
    <x v="8"/>
    <x v="973"/>
    <d v="2015-11-08T20:21:33"/>
  </r>
  <r>
    <x v="974"/>
    <s v="KneeJack"/>
    <s v="The device that allows those with artificial knees or arthritic knees to kneel down without putting pressure on their knees."/>
    <x v="63"/>
    <n v="280"/>
    <x v="2"/>
    <x v="0"/>
    <x v="0"/>
    <n v="1458925156"/>
    <n v="1456336756"/>
    <b v="0"/>
    <n v="3"/>
    <b v="0"/>
    <s v="technology/wearables"/>
    <x v="470"/>
    <x v="736"/>
    <x v="2"/>
    <x v="8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b v="0"/>
    <n v="24"/>
    <b v="0"/>
    <s v="technology/wearables"/>
    <x v="772"/>
    <x v="737"/>
    <x v="2"/>
    <x v="8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b v="0"/>
    <n v="18"/>
    <b v="0"/>
    <s v="technology/wearables"/>
    <x v="773"/>
    <x v="738"/>
    <x v="2"/>
    <x v="8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n v="1456094197"/>
    <n v="1453502197"/>
    <b v="0"/>
    <n v="12"/>
    <b v="0"/>
    <s v="technology/wearables"/>
    <x v="774"/>
    <x v="739"/>
    <x v="2"/>
    <x v="8"/>
    <x v="977"/>
    <d v="2016-02-21T17:36:37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x v="9"/>
    <n v="1456385101"/>
    <n v="1453793101"/>
    <b v="0"/>
    <n v="123"/>
    <b v="0"/>
    <s v="technology/wearables"/>
    <x v="775"/>
    <x v="740"/>
    <x v="2"/>
    <x v="8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b v="0"/>
    <n v="96"/>
    <b v="0"/>
    <s v="technology/wearables"/>
    <x v="776"/>
    <x v="741"/>
    <x v="2"/>
    <x v="8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b v="0"/>
    <n v="31"/>
    <b v="0"/>
    <s v="technology/wearables"/>
    <x v="777"/>
    <x v="742"/>
    <x v="2"/>
    <x v="8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b v="0"/>
    <n v="4"/>
    <b v="0"/>
    <s v="technology/wearables"/>
    <x v="778"/>
    <x v="743"/>
    <x v="2"/>
    <x v="8"/>
    <x v="981"/>
    <d v="2014-08-09T17:43:42"/>
  </r>
  <r>
    <x v="982"/>
    <s v="Smart 2-in-1 I-PHONE HANDLE/WALLETtm"/>
    <s v="revolutonary ultra-slim 2-in-1 Smart  2-in-1 I-PHONE handle/WALLETtm with 360 rotatiion"/>
    <x v="178"/>
    <n v="3"/>
    <x v="2"/>
    <x v="0"/>
    <x v="0"/>
    <n v="1475431486"/>
    <n v="1472839486"/>
    <b v="0"/>
    <n v="3"/>
    <b v="0"/>
    <s v="technology/wearables"/>
    <x v="779"/>
    <x v="120"/>
    <x v="2"/>
    <x v="8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b v="0"/>
    <n v="179"/>
    <b v="0"/>
    <s v="technology/wearables"/>
    <x v="780"/>
    <x v="744"/>
    <x v="2"/>
    <x v="8"/>
    <x v="983"/>
    <d v="2016-08-23T15:54:00"/>
  </r>
  <r>
    <x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x v="0"/>
    <x v="0"/>
    <n v="1427507208"/>
    <n v="1424918808"/>
    <b v="0"/>
    <n v="3"/>
    <b v="0"/>
    <s v="technology/wearables"/>
    <x v="550"/>
    <x v="745"/>
    <x v="2"/>
    <x v="8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n v="1451602800"/>
    <n v="1449011610"/>
    <b v="0"/>
    <n v="23"/>
    <b v="0"/>
    <s v="technology/wearables"/>
    <x v="781"/>
    <x v="746"/>
    <x v="2"/>
    <x v="8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b v="0"/>
    <n v="23"/>
    <b v="0"/>
    <s v="technology/wearables"/>
    <x v="782"/>
    <x v="747"/>
    <x v="2"/>
    <x v="8"/>
    <x v="986"/>
    <d v="2016-01-09T19:00:00"/>
  </r>
  <r>
    <x v="987"/>
    <s v="Kidswatcher"/>
    <s v="Always know where your precious children are. Let them explore the world freely and in a secure way by using the Kidswatcher."/>
    <x v="63"/>
    <n v="6610"/>
    <x v="2"/>
    <x v="9"/>
    <x v="3"/>
    <n v="1403507050"/>
    <n v="1400051050"/>
    <b v="0"/>
    <n v="41"/>
    <b v="0"/>
    <s v="technology/wearables"/>
    <x v="783"/>
    <x v="748"/>
    <x v="2"/>
    <x v="8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x v="13"/>
    <x v="3"/>
    <n v="1475310825"/>
    <n v="1472718825"/>
    <b v="0"/>
    <n v="0"/>
    <b v="0"/>
    <s v="technology/wearables"/>
    <x v="109"/>
    <x v="121"/>
    <x v="2"/>
    <x v="8"/>
    <x v="988"/>
    <d v="2016-10-01T03:33:45"/>
  </r>
  <r>
    <x v="989"/>
    <s v="Power Rope"/>
    <s v="The most useful phone charger you will ever buy"/>
    <x v="3"/>
    <n v="1677"/>
    <x v="2"/>
    <x v="0"/>
    <x v="0"/>
    <n v="1475101495"/>
    <n v="1472509495"/>
    <b v="0"/>
    <n v="32"/>
    <b v="0"/>
    <s v="technology/wearables"/>
    <x v="784"/>
    <x v="749"/>
    <x v="2"/>
    <x v="8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b v="0"/>
    <n v="2"/>
    <b v="0"/>
    <s v="technology/wearables"/>
    <x v="477"/>
    <x v="31"/>
    <x v="2"/>
    <x v="8"/>
    <x v="990"/>
    <d v="2014-09-03T13:49:24"/>
  </r>
  <r>
    <x v="991"/>
    <s v="Russell &amp; Sons Watches"/>
    <s v="Russell &amp; Sons Watches_x000d__x000d_RS Watches is a business that provides quality watches at an affordable price. RS Watches was created with th"/>
    <x v="10"/>
    <n v="212"/>
    <x v="2"/>
    <x v="1"/>
    <x v="1"/>
    <n v="1468349460"/>
    <n v="1466186988"/>
    <b v="0"/>
    <n v="7"/>
    <b v="0"/>
    <s v="technology/wearables"/>
    <x v="785"/>
    <x v="750"/>
    <x v="2"/>
    <x v="8"/>
    <x v="991"/>
    <d v="2016-07-12T13:51:00"/>
  </r>
  <r>
    <x v="992"/>
    <s v="WairConditioning"/>
    <s v="The HOTTEST and COOLEST thing yet! WairConditioning... an entirely new level of comfortability!"/>
    <x v="57"/>
    <n v="467"/>
    <x v="2"/>
    <x v="0"/>
    <x v="0"/>
    <n v="1462655519"/>
    <n v="1457475119"/>
    <b v="0"/>
    <n v="4"/>
    <b v="0"/>
    <s v="technology/wearables"/>
    <x v="786"/>
    <x v="751"/>
    <x v="2"/>
    <x v="8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b v="0"/>
    <n v="196"/>
    <b v="0"/>
    <s v="technology/wearables"/>
    <x v="787"/>
    <x v="752"/>
    <x v="2"/>
    <x v="8"/>
    <x v="993"/>
    <d v="2016-11-12T00:00:00"/>
  </r>
  <r>
    <x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x v="0"/>
    <x v="0"/>
    <n v="1417388340"/>
    <n v="1412835530"/>
    <b v="0"/>
    <n v="11"/>
    <b v="0"/>
    <s v="technology/wearables"/>
    <x v="788"/>
    <x v="753"/>
    <x v="2"/>
    <x v="8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n v="1417276800"/>
    <n v="1415140480"/>
    <b v="0"/>
    <n v="9"/>
    <b v="0"/>
    <s v="technology/wearables"/>
    <x v="789"/>
    <x v="754"/>
    <x v="2"/>
    <x v="8"/>
    <x v="995"/>
    <d v="2014-11-29T11:00:00"/>
  </r>
  <r>
    <x v="996"/>
    <s v="Social behavior in technical communities"/>
    <s v="Study the behaviour of technical communities by tracking their movement  through wearables"/>
    <x v="23"/>
    <n v="65"/>
    <x v="2"/>
    <x v="0"/>
    <x v="0"/>
    <n v="1406474820"/>
    <n v="1403902060"/>
    <b v="0"/>
    <n v="5"/>
    <b v="0"/>
    <s v="technology/wearables"/>
    <x v="790"/>
    <x v="31"/>
    <x v="2"/>
    <x v="8"/>
    <x v="996"/>
    <d v="2014-07-27T10:27:00"/>
  </r>
  <r>
    <x v="997"/>
    <s v="iPhanny"/>
    <s v="The iPhanny keeps your iPhone 6 safe from bending in those dangerous pants pockets."/>
    <x v="10"/>
    <n v="65"/>
    <x v="2"/>
    <x v="0"/>
    <x v="0"/>
    <n v="1417145297"/>
    <n v="1414549697"/>
    <b v="0"/>
    <n v="8"/>
    <b v="0"/>
    <s v="technology/wearables"/>
    <x v="698"/>
    <x v="755"/>
    <x v="2"/>
    <x v="8"/>
    <x v="997"/>
    <d v="2014-11-27T22:28:17"/>
  </r>
  <r>
    <x v="998"/>
    <s v="Ollinfit: The Wearable Personal Trainer"/>
    <s v="Ollinfit is the first wearable fitness trainer with 3 sensors for superior accuracy, feedback and results."/>
    <x v="127"/>
    <n v="35135"/>
    <x v="2"/>
    <x v="5"/>
    <x v="5"/>
    <n v="1447909401"/>
    <n v="1444017801"/>
    <b v="0"/>
    <n v="229"/>
    <b v="0"/>
    <s v="technology/wearables"/>
    <x v="791"/>
    <x v="756"/>
    <x v="2"/>
    <x v="8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n v="1415865720"/>
    <n v="1413270690"/>
    <b v="0"/>
    <n v="40"/>
    <b v="0"/>
    <s v="technology/wearables"/>
    <x v="792"/>
    <x v="757"/>
    <x v="2"/>
    <x v="8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n v="1489537560"/>
    <n v="1484357160"/>
    <b v="0"/>
    <n v="6"/>
    <b v="0"/>
    <s v="technology/wearables"/>
    <x v="793"/>
    <x v="758"/>
    <x v="2"/>
    <x v="8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b v="0"/>
    <n v="4"/>
    <b v="0"/>
    <s v="technology/wearables"/>
    <x v="87"/>
    <x v="759"/>
    <x v="2"/>
    <x v="8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b v="0"/>
    <n v="22"/>
    <b v="0"/>
    <s v="technology/wearables"/>
    <x v="794"/>
    <x v="760"/>
    <x v="2"/>
    <x v="8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n v="1489680061"/>
    <n v="1487091661"/>
    <b v="0"/>
    <n v="15"/>
    <b v="0"/>
    <s v="technology/wearables"/>
    <x v="795"/>
    <x v="761"/>
    <x v="2"/>
    <x v="8"/>
    <x v="1003"/>
    <d v="2017-03-16T11:01:01"/>
  </r>
  <r>
    <x v="1004"/>
    <s v="AllerGuarder: Bluetooth wristband helps food-allergy kids"/>
    <s v="Harnessing wearable technology as a powerful defense for food-allergy children."/>
    <x v="31"/>
    <n v="20552"/>
    <x v="1"/>
    <x v="0"/>
    <x v="0"/>
    <n v="1455814827"/>
    <n v="1453222827"/>
    <b v="0"/>
    <n v="95"/>
    <b v="0"/>
    <s v="technology/wearables"/>
    <x v="796"/>
    <x v="762"/>
    <x v="2"/>
    <x v="8"/>
    <x v="1004"/>
    <d v="2016-02-18T12:00:27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x v="0"/>
    <n v="1446217183"/>
    <n v="1443538783"/>
    <b v="0"/>
    <n v="161"/>
    <b v="0"/>
    <s v="technology/wearables"/>
    <x v="797"/>
    <x v="763"/>
    <x v="2"/>
    <x v="8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n v="1418368260"/>
    <n v="1417654672"/>
    <b v="0"/>
    <n v="8"/>
    <b v="0"/>
    <s v="technology/wearables"/>
    <x v="798"/>
    <x v="764"/>
    <x v="2"/>
    <x v="8"/>
    <x v="1006"/>
    <d v="2014-12-12T02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n v="1481727623"/>
    <n v="1478095223"/>
    <b v="0"/>
    <n v="76"/>
    <b v="0"/>
    <s v="technology/wearables"/>
    <x v="799"/>
    <x v="765"/>
    <x v="2"/>
    <x v="8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b v="0"/>
    <n v="1"/>
    <b v="0"/>
    <s v="technology/wearables"/>
    <x v="800"/>
    <x v="409"/>
    <x v="2"/>
    <x v="8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b v="0"/>
    <n v="101"/>
    <b v="0"/>
    <s v="technology/wearables"/>
    <x v="801"/>
    <x v="178"/>
    <x v="2"/>
    <x v="8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b v="0"/>
    <n v="4"/>
    <b v="0"/>
    <s v="technology/wearables"/>
    <x v="802"/>
    <x v="698"/>
    <x v="2"/>
    <x v="8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n v="1418938395"/>
    <n v="1415050395"/>
    <b v="0"/>
    <n v="1"/>
    <b v="0"/>
    <s v="technology/wearables"/>
    <x v="803"/>
    <x v="766"/>
    <x v="2"/>
    <x v="8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b v="0"/>
    <n v="775"/>
    <b v="0"/>
    <s v="technology/wearables"/>
    <x v="804"/>
    <x v="767"/>
    <x v="2"/>
    <x v="8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b v="0"/>
    <n v="90"/>
    <b v="0"/>
    <s v="technology/wearables"/>
    <x v="805"/>
    <x v="768"/>
    <x v="2"/>
    <x v="8"/>
    <x v="1013"/>
    <d v="2015-12-29T15:00:00"/>
  </r>
  <r>
    <x v="1014"/>
    <s v="CHEMION: The World's First Smart Glasses (Canceled)"/>
    <s v="CHEMION is an eyewear device that lets you show your creativity to the world."/>
    <x v="3"/>
    <n v="3060"/>
    <x v="1"/>
    <x v="0"/>
    <x v="0"/>
    <n v="1420070615"/>
    <n v="1415750615"/>
    <b v="0"/>
    <n v="16"/>
    <b v="0"/>
    <s v="technology/wearables"/>
    <x v="806"/>
    <x v="769"/>
    <x v="2"/>
    <x v="8"/>
    <x v="1014"/>
    <d v="2014-12-31T19:03:35"/>
  </r>
  <r>
    <x v="1015"/>
    <s v="SKIN - Wearable music remote control for your mobile phone"/>
    <s v="SKIN - The wearable music remote control which makes your fitness lifestyle a bit easier"/>
    <x v="7"/>
    <n v="240"/>
    <x v="1"/>
    <x v="16"/>
    <x v="11"/>
    <n v="1448489095"/>
    <n v="1445893495"/>
    <b v="0"/>
    <n v="6"/>
    <b v="0"/>
    <s v="technology/wearables"/>
    <x v="129"/>
    <x v="379"/>
    <x v="2"/>
    <x v="8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n v="1459992856"/>
    <n v="1456108456"/>
    <b v="0"/>
    <n v="38"/>
    <b v="0"/>
    <s v="technology/wearables"/>
    <x v="807"/>
    <x v="770"/>
    <x v="2"/>
    <x v="8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n v="1448125935"/>
    <n v="1444666335"/>
    <b v="0"/>
    <n v="355"/>
    <b v="0"/>
    <s v="technology/wearables"/>
    <x v="808"/>
    <x v="771"/>
    <x v="2"/>
    <x v="8"/>
    <x v="1017"/>
    <d v="2015-11-21T12:12:15"/>
  </r>
  <r>
    <x v="1018"/>
    <s v="Owl (Canceled)"/>
    <s v="Owl is a fitness tracker along with an accompanying iOS app, that is both fun and interactive for children."/>
    <x v="22"/>
    <n v="621"/>
    <x v="1"/>
    <x v="0"/>
    <x v="0"/>
    <n v="1468496933"/>
    <n v="1465904933"/>
    <b v="0"/>
    <n v="7"/>
    <b v="0"/>
    <s v="technology/wearables"/>
    <x v="809"/>
    <x v="772"/>
    <x v="2"/>
    <x v="8"/>
    <x v="1018"/>
    <d v="2016-07-14T06:48:53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x v="0"/>
    <n v="1423092149"/>
    <n v="1420500149"/>
    <b v="0"/>
    <n v="400"/>
    <b v="0"/>
    <s v="technology/wearables"/>
    <x v="810"/>
    <x v="460"/>
    <x v="2"/>
    <x v="8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b v="0"/>
    <n v="30"/>
    <b v="1"/>
    <s v="music/electronic music"/>
    <x v="811"/>
    <x v="773"/>
    <x v="4"/>
    <x v="15"/>
    <x v="1020"/>
    <d v="2015-06-01T19:47:00"/>
  </r>
  <r>
    <x v="1021"/>
    <s v="Rick and Morty Album &amp; Music Video"/>
    <s v="Rick and Morty concept album written by Allie Goertz + music video directed by Paul B. Cummings!"/>
    <x v="9"/>
    <n v="10554.11"/>
    <x v="0"/>
    <x v="0"/>
    <x v="0"/>
    <n v="1445054400"/>
    <n v="1443074571"/>
    <b v="1"/>
    <n v="478"/>
    <b v="1"/>
    <s v="music/electronic music"/>
    <x v="812"/>
    <x v="774"/>
    <x v="4"/>
    <x v="15"/>
    <x v="1021"/>
    <d v="2015-10-16T23:00:00"/>
  </r>
  <r>
    <x v="1022"/>
    <s v="Sammy Bananas - Bootlegs Vol. 2!!"/>
    <s v="Help get four new bootlegs onto vinyl in the second installment of my series!"/>
    <x v="13"/>
    <n v="2298"/>
    <x v="0"/>
    <x v="0"/>
    <x v="0"/>
    <n v="1431876677"/>
    <n v="1429284677"/>
    <b v="1"/>
    <n v="74"/>
    <b v="1"/>
    <s v="music/electronic music"/>
    <x v="813"/>
    <x v="775"/>
    <x v="4"/>
    <x v="15"/>
    <x v="1022"/>
    <d v="2015-05-17T10:31:17"/>
  </r>
  <r>
    <x v="1023"/>
    <s v="'Pathfinder' - a High Five Spaceship album"/>
    <s v="A collaborative, electronic journey helmed by producer Christopher Bingham and guitarist Carlos Montero."/>
    <x v="13"/>
    <n v="4743"/>
    <x v="0"/>
    <x v="1"/>
    <x v="1"/>
    <n v="1434837861"/>
    <n v="1432245861"/>
    <b v="0"/>
    <n v="131"/>
    <b v="1"/>
    <s v="music/electronic music"/>
    <x v="814"/>
    <x v="776"/>
    <x v="4"/>
    <x v="15"/>
    <x v="1023"/>
    <d v="2015-06-20T17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b v="1"/>
    <n v="61"/>
    <b v="1"/>
    <s v="music/electronic music"/>
    <x v="815"/>
    <x v="777"/>
    <x v="4"/>
    <x v="15"/>
    <x v="1024"/>
    <d v="2016-01-31T08:56:03"/>
  </r>
  <r>
    <x v="1025"/>
    <s v="[NUREN] The New Renaissance"/>
    <s v="Jake Kaufman and Jessie Seely present THE WORLD'S FIRST VIRTUAL REALITY ROCK OPERA."/>
    <x v="54"/>
    <n v="76949.820000000007"/>
    <x v="0"/>
    <x v="0"/>
    <x v="0"/>
    <n v="1426532437"/>
    <n v="1423944037"/>
    <b v="1"/>
    <n v="1071"/>
    <b v="1"/>
    <s v="music/electronic music"/>
    <x v="816"/>
    <x v="778"/>
    <x v="4"/>
    <x v="15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b v="1"/>
    <n v="122"/>
    <b v="1"/>
    <s v="music/electronic music"/>
    <x v="817"/>
    <x v="779"/>
    <x v="4"/>
    <x v="15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b v="1"/>
    <n v="111"/>
    <b v="1"/>
    <s v="music/electronic music"/>
    <x v="818"/>
    <x v="780"/>
    <x v="4"/>
    <x v="15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b v="1"/>
    <n v="255"/>
    <b v="1"/>
    <s v="music/electronic music"/>
    <x v="819"/>
    <x v="781"/>
    <x v="4"/>
    <x v="15"/>
    <x v="1028"/>
    <d v="2017-03-06T15:00:00"/>
  </r>
  <r>
    <x v="1029"/>
    <s v="StrobeHouse presents Valborg 2015"/>
    <s v="We want to recreate last years massive Valborgparty in Lund but this time even bigger!"/>
    <x v="3"/>
    <n v="11176"/>
    <x v="0"/>
    <x v="11"/>
    <x v="9"/>
    <n v="1428184740"/>
    <n v="1423501507"/>
    <b v="0"/>
    <n v="141"/>
    <b v="1"/>
    <s v="music/electronic music"/>
    <x v="820"/>
    <x v="782"/>
    <x v="4"/>
    <x v="15"/>
    <x v="1029"/>
    <d v="2015-04-04T16:59:00"/>
  </r>
  <r>
    <x v="1030"/>
    <s v="The Gothsicles - I FEEL SICLE"/>
    <s v="Help fund the latest Gothsicles mega-album, I FEEL SICLE!"/>
    <x v="13"/>
    <n v="6842"/>
    <x v="0"/>
    <x v="0"/>
    <x v="0"/>
    <n v="1473680149"/>
    <n v="1472470549"/>
    <b v="0"/>
    <n v="159"/>
    <b v="1"/>
    <s v="music/electronic music"/>
    <x v="821"/>
    <x v="783"/>
    <x v="4"/>
    <x v="15"/>
    <x v="1030"/>
    <d v="2016-09-12T06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b v="0"/>
    <n v="99"/>
    <b v="1"/>
    <s v="music/electronic music"/>
    <x v="202"/>
    <x v="784"/>
    <x v="4"/>
    <x v="15"/>
    <x v="1031"/>
    <d v="2015-12-16T13:20:10"/>
  </r>
  <r>
    <x v="1032"/>
    <s v="Phantom Ship / Coastal (Album Preorder)"/>
    <s v="Ideal for living rooms and open spaces."/>
    <x v="105"/>
    <n v="5858.84"/>
    <x v="0"/>
    <x v="0"/>
    <x v="0"/>
    <n v="1466697625"/>
    <n v="1464105625"/>
    <b v="0"/>
    <n v="96"/>
    <b v="1"/>
    <s v="music/electronic music"/>
    <x v="822"/>
    <x v="785"/>
    <x v="4"/>
    <x v="15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b v="0"/>
    <n v="27"/>
    <b v="1"/>
    <s v="music/electronic music"/>
    <x v="823"/>
    <x v="786"/>
    <x v="4"/>
    <x v="15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n v="1470369540"/>
    <n v="1467604804"/>
    <b v="0"/>
    <n v="166"/>
    <b v="1"/>
    <s v="music/electronic music"/>
    <x v="824"/>
    <x v="787"/>
    <x v="4"/>
    <x v="15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n v="1423668220"/>
    <n v="1421076220"/>
    <b v="0"/>
    <n v="76"/>
    <b v="1"/>
    <s v="music/electronic music"/>
    <x v="825"/>
    <x v="788"/>
    <x v="4"/>
    <x v="15"/>
    <x v="1035"/>
    <d v="2015-02-11T10:23:40"/>
  </r>
  <r>
    <x v="1036"/>
    <s v="Bring Kyrstyn's Album to Life!"/>
    <s v="Help this Soulful &amp; Cinematic Glitch-Pop Songwriter Bring her Music to the World!  (And your Ears:)"/>
    <x v="37"/>
    <n v="5056.22"/>
    <x v="0"/>
    <x v="0"/>
    <x v="0"/>
    <n v="1357545600"/>
    <n v="1354790790"/>
    <b v="0"/>
    <n v="211"/>
    <b v="1"/>
    <s v="music/electronic music"/>
    <x v="826"/>
    <x v="789"/>
    <x v="4"/>
    <x v="15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b v="0"/>
    <n v="21"/>
    <b v="1"/>
    <s v="music/electronic music"/>
    <x v="426"/>
    <x v="790"/>
    <x v="4"/>
    <x v="15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n v="1458362023"/>
    <n v="1455773623"/>
    <b v="0"/>
    <n v="61"/>
    <b v="1"/>
    <s v="music/electronic music"/>
    <x v="827"/>
    <x v="791"/>
    <x v="4"/>
    <x v="15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b v="0"/>
    <n v="30"/>
    <b v="1"/>
    <s v="music/electronic music"/>
    <x v="828"/>
    <x v="792"/>
    <x v="4"/>
    <x v="15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b v="0"/>
    <n v="1"/>
    <b v="0"/>
    <s v="journalism/audio"/>
    <x v="385"/>
    <x v="409"/>
    <x v="5"/>
    <x v="16"/>
    <x v="1040"/>
    <d v="2016-08-27T12:00:09"/>
  </r>
  <r>
    <x v="1041"/>
    <s v="Industry Success Project (Canceled)"/>
    <s v="I am trying to document what it is like to plunge head first into the music/audio industry as an intern."/>
    <x v="45"/>
    <n v="0"/>
    <x v="1"/>
    <x v="0"/>
    <x v="0"/>
    <n v="1406769992"/>
    <n v="1405041992"/>
    <b v="0"/>
    <n v="0"/>
    <b v="0"/>
    <s v="journalism/audio"/>
    <x v="109"/>
    <x v="121"/>
    <x v="5"/>
    <x v="16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n v="1410516000"/>
    <n v="1406824948"/>
    <b v="0"/>
    <n v="1"/>
    <b v="0"/>
    <s v="journalism/audio"/>
    <x v="829"/>
    <x v="119"/>
    <x v="5"/>
    <x v="16"/>
    <x v="1042"/>
    <d v="2014-09-12T05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n v="1432101855"/>
    <n v="1429509855"/>
    <b v="0"/>
    <n v="292"/>
    <b v="0"/>
    <s v="journalism/audio"/>
    <x v="830"/>
    <x v="793"/>
    <x v="5"/>
    <x v="16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b v="0"/>
    <n v="2"/>
    <b v="0"/>
    <s v="journalism/audio"/>
    <x v="831"/>
    <x v="366"/>
    <x v="5"/>
    <x v="16"/>
    <x v="1044"/>
    <d v="2015-03-05T15:27:00"/>
  </r>
  <r>
    <x v="1045"/>
    <s v="In Case Of Emergency (Canceled)"/>
    <s v="In Case Of Emergency is a radio talk show for preppers, beginning preppers, and with preparedness in mind."/>
    <x v="3"/>
    <n v="266"/>
    <x v="1"/>
    <x v="0"/>
    <x v="0"/>
    <n v="1408827550"/>
    <n v="1406235550"/>
    <b v="0"/>
    <n v="8"/>
    <b v="0"/>
    <s v="journalism/audio"/>
    <x v="832"/>
    <x v="794"/>
    <x v="5"/>
    <x v="16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n v="1451161560"/>
    <n v="1447273560"/>
    <b v="0"/>
    <n v="0"/>
    <b v="0"/>
    <s v="journalism/audio"/>
    <x v="109"/>
    <x v="121"/>
    <x v="5"/>
    <x v="16"/>
    <x v="1046"/>
    <d v="2015-12-26T15:26:00"/>
  </r>
  <r>
    <x v="1047"/>
    <s v="Start a New Podcast (Canceled)"/>
    <s v="I wish to start a new podcast called Voices of Texas, and I want to interview interesting people of Texas each week."/>
    <x v="13"/>
    <n v="1"/>
    <x v="1"/>
    <x v="0"/>
    <x v="0"/>
    <n v="1415219915"/>
    <n v="1412624315"/>
    <b v="0"/>
    <n v="1"/>
    <b v="0"/>
    <s v="journalism/audio"/>
    <x v="833"/>
    <x v="120"/>
    <x v="5"/>
    <x v="16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b v="0"/>
    <n v="4"/>
    <b v="0"/>
    <s v="journalism/audio"/>
    <x v="834"/>
    <x v="450"/>
    <x v="5"/>
    <x v="16"/>
    <x v="1048"/>
    <d v="2016-09-24T20:16:29"/>
  </r>
  <r>
    <x v="1049"/>
    <s v="J1 (Canceled)"/>
    <s v="------"/>
    <x v="14"/>
    <n v="0"/>
    <x v="1"/>
    <x v="0"/>
    <x v="0"/>
    <n v="1455272445"/>
    <n v="1452680445"/>
    <b v="0"/>
    <n v="0"/>
    <b v="0"/>
    <s v="journalism/audio"/>
    <x v="109"/>
    <x v="121"/>
    <x v="5"/>
    <x v="16"/>
    <x v="1049"/>
    <d v="2016-02-12T05:20:45"/>
  </r>
  <r>
    <x v="1050"/>
    <s v="The (Secular) Barbershop Podcast (Canceled)"/>
    <s v="Secularism is on the rise and I hear you.Talk to me."/>
    <x v="30"/>
    <n v="0"/>
    <x v="1"/>
    <x v="0"/>
    <x v="0"/>
    <n v="1442257677"/>
    <n v="1439665677"/>
    <b v="0"/>
    <n v="0"/>
    <b v="0"/>
    <s v="journalism/audio"/>
    <x v="109"/>
    <x v="121"/>
    <x v="5"/>
    <x v="16"/>
    <x v="1050"/>
    <d v="2015-09-14T14:07:57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x v="0"/>
    <n v="1409098825"/>
    <n v="1406679625"/>
    <b v="0"/>
    <n v="0"/>
    <b v="0"/>
    <s v="journalism/audio"/>
    <x v="109"/>
    <x v="121"/>
    <x v="5"/>
    <x v="16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b v="0"/>
    <n v="0"/>
    <b v="0"/>
    <s v="journalism/audio"/>
    <x v="109"/>
    <x v="121"/>
    <x v="5"/>
    <x v="16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n v="1488773332"/>
    <n v="1486613332"/>
    <b v="0"/>
    <n v="1"/>
    <b v="0"/>
    <s v="journalism/audio"/>
    <x v="460"/>
    <x v="2"/>
    <x v="5"/>
    <x v="16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b v="0"/>
    <n v="0"/>
    <b v="0"/>
    <s v="journalism/audio"/>
    <x v="109"/>
    <x v="121"/>
    <x v="5"/>
    <x v="16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n v="1457394545"/>
    <n v="1454802545"/>
    <b v="0"/>
    <n v="0"/>
    <b v="0"/>
    <s v="journalism/audio"/>
    <x v="109"/>
    <x v="121"/>
    <x v="5"/>
    <x v="16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b v="0"/>
    <n v="0"/>
    <b v="0"/>
    <s v="journalism/audio"/>
    <x v="109"/>
    <x v="121"/>
    <x v="5"/>
    <x v="16"/>
    <x v="1056"/>
    <d v="2015-04-24T11:16:17"/>
  </r>
  <r>
    <x v="1057"/>
    <s v="Support Independent Media (Canceled)"/>
    <s v="Sayin it Plain is a Independent Radio Show created to inform the public and empower the community."/>
    <x v="3"/>
    <n v="0"/>
    <x v="1"/>
    <x v="0"/>
    <x v="0"/>
    <n v="1480888483"/>
    <n v="1478292883"/>
    <b v="0"/>
    <n v="0"/>
    <b v="0"/>
    <s v="journalism/audio"/>
    <x v="109"/>
    <x v="121"/>
    <x v="5"/>
    <x v="16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n v="1427328000"/>
    <n v="1423777043"/>
    <b v="0"/>
    <n v="0"/>
    <b v="0"/>
    <s v="journalism/audio"/>
    <x v="109"/>
    <x v="121"/>
    <x v="5"/>
    <x v="16"/>
    <x v="1058"/>
    <d v="2015-03-25T19:00:00"/>
  </r>
  <r>
    <x v="1059"/>
    <s v="Voice Over Artist (Canceled)"/>
    <s v="Turning myself into a vocal artist."/>
    <x v="184"/>
    <n v="0"/>
    <x v="1"/>
    <x v="0"/>
    <x v="0"/>
    <n v="1426269456"/>
    <n v="1423681056"/>
    <b v="0"/>
    <n v="0"/>
    <b v="0"/>
    <s v="journalism/audio"/>
    <x v="109"/>
    <x v="121"/>
    <x v="5"/>
    <x v="16"/>
    <x v="1059"/>
    <d v="2015-03-13T12:57:3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b v="0"/>
    <n v="1"/>
    <b v="0"/>
    <s v="journalism/audio"/>
    <x v="460"/>
    <x v="73"/>
    <x v="5"/>
    <x v="16"/>
    <x v="1060"/>
    <d v="2015-04-15T16:54:53"/>
  </r>
  <r>
    <x v="1061"/>
    <s v="Chat Box 23 (Canceled)"/>
    <s v="T.O., Adi &amp; Mercedes discuss their point of views, women's issues &amp; Hollywood Hotties."/>
    <x v="23"/>
    <n v="0"/>
    <x v="1"/>
    <x v="0"/>
    <x v="0"/>
    <n v="1462150800"/>
    <n v="1456987108"/>
    <b v="0"/>
    <n v="0"/>
    <b v="0"/>
    <s v="journalism/audio"/>
    <x v="109"/>
    <x v="121"/>
    <x v="5"/>
    <x v="16"/>
    <x v="1061"/>
    <d v="2016-05-01T20:00:00"/>
  </r>
  <r>
    <x v="1062"/>
    <s v="RETURNING AT A LATER DATE"/>
    <s v="SEE US ON PATREON www.badgirlartwork.com"/>
    <x v="212"/>
    <n v="190"/>
    <x v="1"/>
    <x v="0"/>
    <x v="0"/>
    <n v="1468351341"/>
    <n v="1467746541"/>
    <b v="0"/>
    <n v="4"/>
    <b v="0"/>
    <s v="journalism/audio"/>
    <x v="835"/>
    <x v="125"/>
    <x v="5"/>
    <x v="16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b v="0"/>
    <n v="0"/>
    <b v="0"/>
    <s v="journalism/audio"/>
    <x v="109"/>
    <x v="121"/>
    <x v="5"/>
    <x v="16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b v="0"/>
    <n v="123"/>
    <b v="0"/>
    <s v="games/video games"/>
    <x v="836"/>
    <x v="795"/>
    <x v="6"/>
    <x v="17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b v="0"/>
    <n v="5"/>
    <b v="0"/>
    <s v="games/video games"/>
    <x v="837"/>
    <x v="796"/>
    <x v="6"/>
    <x v="17"/>
    <x v="1065"/>
    <d v="2014-02-19T04:08:42"/>
  </r>
  <r>
    <x v="1066"/>
    <s v="So I'm A Dark Lord"/>
    <s v="A parody of old school RPGs where you are a new Dark Lord on a quest to amass monsters and allies on your side."/>
    <x v="60"/>
    <n v="5051"/>
    <x v="2"/>
    <x v="0"/>
    <x v="0"/>
    <n v="1375657582"/>
    <n v="1371769582"/>
    <b v="0"/>
    <n v="148"/>
    <b v="0"/>
    <s v="games/video games"/>
    <x v="838"/>
    <x v="797"/>
    <x v="6"/>
    <x v="17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n v="1387657931"/>
    <n v="1385065931"/>
    <b v="0"/>
    <n v="10"/>
    <b v="0"/>
    <s v="games/video games"/>
    <x v="839"/>
    <x v="31"/>
    <x v="6"/>
    <x v="17"/>
    <x v="1067"/>
    <d v="2013-12-21T15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b v="0"/>
    <n v="4"/>
    <b v="0"/>
    <s v="games/video games"/>
    <x v="840"/>
    <x v="798"/>
    <x v="6"/>
    <x v="17"/>
    <x v="1068"/>
    <d v="2016-04-10T02:54:24"/>
  </r>
  <r>
    <x v="1069"/>
    <s v="Until The End (PC, Mac, and Linux)"/>
    <s v="A run-n-gun zombie survival game where you scavenge for items to make the night a little less scary."/>
    <x v="41"/>
    <n v="850"/>
    <x v="2"/>
    <x v="0"/>
    <x v="0"/>
    <n v="1385447459"/>
    <n v="1382679059"/>
    <b v="0"/>
    <n v="21"/>
    <b v="0"/>
    <s v="games/video games"/>
    <x v="841"/>
    <x v="799"/>
    <x v="6"/>
    <x v="17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n v="1349050622"/>
    <n v="1347322622"/>
    <b v="0"/>
    <n v="2"/>
    <b v="0"/>
    <s v="games/video games"/>
    <x v="449"/>
    <x v="436"/>
    <x v="6"/>
    <x v="17"/>
    <x v="1070"/>
    <d v="2012-09-30T19:17:02"/>
  </r>
  <r>
    <x v="1071"/>
    <s v="DJ's Bane"/>
    <s v="I'm making a game where you choose how you want to kill the DJ, so you yourself can decide what music will be played at the party."/>
    <x v="213"/>
    <n v="0"/>
    <x v="2"/>
    <x v="10"/>
    <x v="8"/>
    <n v="1447787093"/>
    <n v="1445191493"/>
    <b v="0"/>
    <n v="0"/>
    <b v="0"/>
    <s v="games/video games"/>
    <x v="109"/>
    <x v="121"/>
    <x v="6"/>
    <x v="17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b v="0"/>
    <n v="4"/>
    <b v="0"/>
    <s v="games/video games"/>
    <x v="842"/>
    <x v="800"/>
    <x v="6"/>
    <x v="17"/>
    <x v="1072"/>
    <d v="2014-02-05T14:58:17"/>
  </r>
  <r>
    <x v="1073"/>
    <s v="Rainbow Ball to the Iphone"/>
    <s v="We want to bring our Game Rainbow Ball to the iphone and to do that we need a little help"/>
    <x v="47"/>
    <n v="10"/>
    <x v="2"/>
    <x v="0"/>
    <x v="0"/>
    <n v="1318806541"/>
    <n v="1316214541"/>
    <b v="0"/>
    <n v="1"/>
    <b v="0"/>
    <s v="games/video games"/>
    <x v="843"/>
    <x v="119"/>
    <x v="6"/>
    <x v="17"/>
    <x v="1073"/>
    <d v="2011-10-16T18:09:01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b v="0"/>
    <n v="30"/>
    <b v="0"/>
    <s v="games/video games"/>
    <x v="844"/>
    <x v="801"/>
    <x v="6"/>
    <x v="17"/>
    <x v="1074"/>
    <d v="2014-01-03T23:09:05"/>
  </r>
  <r>
    <x v="1075"/>
    <s v="Towers Of The Apocalypse"/>
    <s v="Fully 3D, post Apocalyptic themed tower defense video game. New take on the genre."/>
    <x v="28"/>
    <n v="45"/>
    <x v="2"/>
    <x v="0"/>
    <x v="0"/>
    <n v="1336340516"/>
    <n v="1333748516"/>
    <b v="0"/>
    <n v="3"/>
    <b v="0"/>
    <s v="games/video games"/>
    <x v="684"/>
    <x v="2"/>
    <x v="6"/>
    <x v="17"/>
    <x v="1075"/>
    <d v="2012-05-06T16:41:56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x v="0"/>
    <n v="1410426250"/>
    <n v="1405674250"/>
    <b v="0"/>
    <n v="975"/>
    <b v="0"/>
    <s v="games/video games"/>
    <x v="845"/>
    <x v="802"/>
    <x v="6"/>
    <x v="17"/>
    <x v="1076"/>
    <d v="2014-09-11T04:04:10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x v="0"/>
    <n v="1452744011"/>
    <n v="1450152011"/>
    <b v="0"/>
    <n v="167"/>
    <b v="0"/>
    <s v="games/video games"/>
    <x v="846"/>
    <x v="803"/>
    <x v="6"/>
    <x v="17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n v="1311309721"/>
    <n v="1307421721"/>
    <b v="0"/>
    <n v="5"/>
    <b v="0"/>
    <s v="games/video games"/>
    <x v="847"/>
    <x v="377"/>
    <x v="6"/>
    <x v="17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b v="0"/>
    <n v="18"/>
    <b v="0"/>
    <s v="games/video games"/>
    <x v="848"/>
    <x v="804"/>
    <x v="6"/>
    <x v="17"/>
    <x v="1079"/>
    <d v="2016-05-14T08:35:36"/>
  </r>
  <r>
    <x v="1080"/>
    <s v="Skullforge: The Hunt"/>
    <s v="A fantasy action RPG which follows an elven ex-slave on a journey of magic, revenge, intrigue, and deceit."/>
    <x v="22"/>
    <n v="1821"/>
    <x v="2"/>
    <x v="0"/>
    <x v="0"/>
    <n v="1399778333"/>
    <n v="1397186333"/>
    <b v="0"/>
    <n v="98"/>
    <b v="0"/>
    <s v="games/video games"/>
    <x v="849"/>
    <x v="805"/>
    <x v="6"/>
    <x v="17"/>
    <x v="1080"/>
    <d v="2014-05-10T22:18:53"/>
  </r>
  <r>
    <x v="1081"/>
    <s v="The Creature"/>
    <s v="Finishing your last job before you retire until a disaster strikes the cargo ship can you survive The Creature?"/>
    <x v="118"/>
    <n v="12"/>
    <x v="2"/>
    <x v="0"/>
    <x v="0"/>
    <n v="1422483292"/>
    <n v="1419891292"/>
    <b v="0"/>
    <n v="4"/>
    <b v="0"/>
    <s v="games/video games"/>
    <x v="850"/>
    <x v="366"/>
    <x v="6"/>
    <x v="17"/>
    <x v="1081"/>
    <d v="2015-01-28T17:14:52"/>
  </r>
  <r>
    <x v="1082"/>
    <s v="T-Fighter: Code Name M - Mobile Edition"/>
    <s v="Challenge your trivia skills in this action oriented game against several opponents across time."/>
    <x v="3"/>
    <n v="56"/>
    <x v="2"/>
    <x v="0"/>
    <x v="0"/>
    <n v="1344635088"/>
    <n v="1342043088"/>
    <b v="0"/>
    <n v="3"/>
    <b v="0"/>
    <s v="games/video games"/>
    <x v="470"/>
    <x v="806"/>
    <x v="6"/>
    <x v="17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n v="1406994583"/>
    <n v="1401810583"/>
    <b v="0"/>
    <n v="1"/>
    <b v="0"/>
    <s v="games/video games"/>
    <x v="380"/>
    <x v="807"/>
    <x v="6"/>
    <x v="17"/>
    <x v="1083"/>
    <d v="2014-08-02T10:49:43"/>
  </r>
  <r>
    <x v="1084"/>
    <s v="My own channel"/>
    <s v="I want to start my own channel for gaming"/>
    <x v="131"/>
    <n v="0"/>
    <x v="2"/>
    <x v="0"/>
    <x v="0"/>
    <n v="1407534804"/>
    <n v="1404942804"/>
    <b v="0"/>
    <n v="0"/>
    <b v="0"/>
    <s v="games/video games"/>
    <x v="109"/>
    <x v="121"/>
    <x v="6"/>
    <x v="17"/>
    <x v="1084"/>
    <d v="2014-08-08T16:53:24"/>
  </r>
  <r>
    <x v="1085"/>
    <s v="Sun Dryd Studios"/>
    <s v="The new kid on the block. Re-imagining old games and creating new ones. Ship, Lazer, Rock is first."/>
    <x v="11"/>
    <n v="1026"/>
    <x v="2"/>
    <x v="5"/>
    <x v="5"/>
    <n v="1457967975"/>
    <n v="1455379575"/>
    <b v="0"/>
    <n v="9"/>
    <b v="0"/>
    <s v="games/video games"/>
    <x v="851"/>
    <x v="808"/>
    <x v="6"/>
    <x v="17"/>
    <x v="1085"/>
    <d v="2016-03-14T10:06:15"/>
  </r>
  <r>
    <x v="1086"/>
    <s v="Cyber Universe Online"/>
    <s v="Humanity's future in the Galaxy"/>
    <x v="102"/>
    <n v="15"/>
    <x v="2"/>
    <x v="0"/>
    <x v="0"/>
    <n v="1408913291"/>
    <n v="1406321291"/>
    <b v="0"/>
    <n v="2"/>
    <b v="0"/>
    <s v="games/video games"/>
    <x v="852"/>
    <x v="507"/>
    <x v="6"/>
    <x v="17"/>
    <x v="1086"/>
    <d v="2014-08-24T15:48:11"/>
  </r>
  <r>
    <x v="1087"/>
    <s v="Idle Gamers"/>
    <s v="Idle gamers are the group of gamers worth watching play video games. We have a back log of video ideas and want to entertain you."/>
    <x v="184"/>
    <n v="0"/>
    <x v="2"/>
    <x v="0"/>
    <x v="0"/>
    <n v="1402852087"/>
    <n v="1400260087"/>
    <b v="0"/>
    <n v="0"/>
    <b v="0"/>
    <s v="games/video games"/>
    <x v="109"/>
    <x v="121"/>
    <x v="6"/>
    <x v="17"/>
    <x v="1087"/>
    <d v="2014-06-15T12:08:07"/>
  </r>
  <r>
    <x v="1088"/>
    <s v="Still Alive"/>
    <s v="A fresh twist on survival games. Intense, high-stakes 30 minute rounds for up to 10 players."/>
    <x v="101"/>
    <n v="6382.34"/>
    <x v="2"/>
    <x v="0"/>
    <x v="0"/>
    <n v="1398366667"/>
    <n v="1395774667"/>
    <b v="0"/>
    <n v="147"/>
    <b v="0"/>
    <s v="games/video games"/>
    <x v="853"/>
    <x v="809"/>
    <x v="6"/>
    <x v="17"/>
    <x v="1088"/>
    <d v="2014-04-24T14:11:07"/>
  </r>
  <r>
    <x v="1089"/>
    <s v="Farabel"/>
    <s v="Farabel is a single player turn-based fantasy strategy game for Mac/PC/Linux"/>
    <x v="36"/>
    <n v="1174"/>
    <x v="2"/>
    <x v="6"/>
    <x v="3"/>
    <n v="1435293175"/>
    <n v="1432701175"/>
    <b v="0"/>
    <n v="49"/>
    <b v="0"/>
    <s v="games/video games"/>
    <x v="854"/>
    <x v="810"/>
    <x v="6"/>
    <x v="17"/>
    <x v="1089"/>
    <d v="2015-06-25T23:32:55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b v="0"/>
    <n v="1"/>
    <b v="0"/>
    <s v="games/video games"/>
    <x v="855"/>
    <x v="144"/>
    <x v="6"/>
    <x v="17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n v="1460313672"/>
    <n v="1457725272"/>
    <b v="0"/>
    <n v="2"/>
    <b v="0"/>
    <s v="games/video games"/>
    <x v="856"/>
    <x v="385"/>
    <x v="6"/>
    <x v="17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b v="0"/>
    <n v="7"/>
    <b v="0"/>
    <s v="games/video games"/>
    <x v="857"/>
    <x v="366"/>
    <x v="6"/>
    <x v="17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b v="0"/>
    <n v="4"/>
    <b v="0"/>
    <s v="games/video games"/>
    <x v="858"/>
    <x v="811"/>
    <x v="6"/>
    <x v="17"/>
    <x v="1093"/>
    <d v="2016-02-11T18:22: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b v="0"/>
    <n v="27"/>
    <b v="0"/>
    <s v="games/video games"/>
    <x v="859"/>
    <x v="812"/>
    <x v="6"/>
    <x v="17"/>
    <x v="1094"/>
    <d v="2011-10-09T12:07:13"/>
  </r>
  <r>
    <x v="1095"/>
    <s v="Project Snowstorm"/>
    <s v="MMORPG with Real-Time Pet Battles, Expansive 3D World and Ranked Individual &amp; Guild PvP arenas all on your mobile device!"/>
    <x v="69"/>
    <n v="25174"/>
    <x v="2"/>
    <x v="0"/>
    <x v="0"/>
    <n v="1377867220"/>
    <n v="1375275220"/>
    <b v="0"/>
    <n v="94"/>
    <b v="0"/>
    <s v="games/video games"/>
    <x v="860"/>
    <x v="813"/>
    <x v="6"/>
    <x v="17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b v="0"/>
    <n v="29"/>
    <b v="0"/>
    <s v="games/video games"/>
    <x v="861"/>
    <x v="814"/>
    <x v="6"/>
    <x v="17"/>
    <x v="1096"/>
    <d v="2014-10-03T22:30:00"/>
  </r>
  <r>
    <x v="1097"/>
    <s v="Rabbly"/>
    <s v="Rabbly is action-adventure game. Is about a scientist going on an adventure, to find rare materials in another galaxy."/>
    <x v="57"/>
    <n v="47"/>
    <x v="2"/>
    <x v="0"/>
    <x v="0"/>
    <n v="1393786877"/>
    <n v="1390330877"/>
    <b v="0"/>
    <n v="7"/>
    <b v="0"/>
    <s v="games/video games"/>
    <x v="862"/>
    <x v="815"/>
    <x v="6"/>
    <x v="17"/>
    <x v="1097"/>
    <d v="2014-03-02T14:01:17"/>
  </r>
  <r>
    <x v="1098"/>
    <s v="Kick, Punch... Fireball"/>
    <s v="Kick, Punch... Fireball is an FPS type arena game set inside the fantasy world."/>
    <x v="31"/>
    <n v="1803"/>
    <x v="2"/>
    <x v="0"/>
    <x v="0"/>
    <n v="1397413095"/>
    <n v="1394821095"/>
    <b v="0"/>
    <n v="22"/>
    <b v="0"/>
    <s v="games/video games"/>
    <x v="863"/>
    <x v="816"/>
    <x v="6"/>
    <x v="17"/>
    <x v="1098"/>
    <d v="2014-04-13T13:18:15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b v="0"/>
    <n v="1"/>
    <b v="0"/>
    <s v="games/video games"/>
    <x v="724"/>
    <x v="384"/>
    <x v="6"/>
    <x v="17"/>
    <x v="1099"/>
    <d v="2015-05-13T15:04:28"/>
  </r>
  <r>
    <x v="1100"/>
    <s v="Aeldengald Saga Book I"/>
    <s v="A retro style puzzle rpg with a dark story. Your decisions will influence the world and decide the outcome of the story."/>
    <x v="23"/>
    <n v="100"/>
    <x v="2"/>
    <x v="12"/>
    <x v="3"/>
    <n v="1455417571"/>
    <n v="1452825571"/>
    <b v="0"/>
    <n v="10"/>
    <b v="0"/>
    <s v="games/video games"/>
    <x v="453"/>
    <x v="119"/>
    <x v="6"/>
    <x v="17"/>
    <x v="1100"/>
    <d v="2016-02-13T21:39:31"/>
  </r>
  <r>
    <x v="1101"/>
    <s v="Strain Wars"/>
    <s v="Different strains of marijuana leafs battling to the death to see which one is the top strain."/>
    <x v="57"/>
    <n v="41"/>
    <x v="2"/>
    <x v="0"/>
    <x v="0"/>
    <n v="1468519920"/>
    <n v="1466188338"/>
    <b v="0"/>
    <n v="6"/>
    <b v="0"/>
    <s v="games/video games"/>
    <x v="864"/>
    <x v="817"/>
    <x v="6"/>
    <x v="17"/>
    <x v="1101"/>
    <d v="2016-07-14T13:12:00"/>
  </r>
  <r>
    <x v="1102"/>
    <s v="Runers"/>
    <s v="Runers is a top-down rogue-like shooter where as you advance you create more powerful spells and fight fierce monsters and bosses."/>
    <x v="6"/>
    <n v="425"/>
    <x v="2"/>
    <x v="0"/>
    <x v="0"/>
    <n v="1386568740"/>
    <n v="1383095125"/>
    <b v="0"/>
    <n v="24"/>
    <b v="0"/>
    <s v="games/video games"/>
    <x v="865"/>
    <x v="818"/>
    <x v="6"/>
    <x v="17"/>
    <x v="1102"/>
    <d v="2013-12-09T00:59:00"/>
  </r>
  <r>
    <x v="1103"/>
    <s v="The Morgue"/>
    <s v="&quot;I go to work... I classify the bodies and store them accordingly... Sometimes I here noises... Other times is see her..."/>
    <x v="36"/>
    <n v="243"/>
    <x v="2"/>
    <x v="0"/>
    <x v="0"/>
    <n v="1466227190"/>
    <n v="1461043190"/>
    <b v="0"/>
    <n v="15"/>
    <b v="0"/>
    <s v="games/video games"/>
    <x v="866"/>
    <x v="796"/>
    <x v="6"/>
    <x v="17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b v="0"/>
    <n v="37"/>
    <b v="0"/>
    <s v="games/video games"/>
    <x v="867"/>
    <x v="819"/>
    <x v="6"/>
    <x v="17"/>
    <x v="1104"/>
    <d v="2014-06-11T04:50:21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b v="0"/>
    <n v="20"/>
    <b v="0"/>
    <s v="games/video games"/>
    <x v="868"/>
    <x v="820"/>
    <x v="6"/>
    <x v="17"/>
    <x v="1105"/>
    <d v="2014-03-23T21:15:27"/>
  </r>
  <r>
    <x v="1106"/>
    <s v="Backyard Zombies"/>
    <s v="Collect coins and save civilians while you blast your way through tons of zombies! Unlock new characters and levels!"/>
    <x v="44"/>
    <n v="165"/>
    <x v="2"/>
    <x v="0"/>
    <x v="0"/>
    <n v="1333557975"/>
    <n v="1330969575"/>
    <b v="0"/>
    <n v="7"/>
    <b v="0"/>
    <s v="games/video games"/>
    <x v="869"/>
    <x v="821"/>
    <x v="6"/>
    <x v="17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b v="0"/>
    <n v="0"/>
    <b v="0"/>
    <s v="games/video games"/>
    <x v="109"/>
    <x v="121"/>
    <x v="6"/>
    <x v="17"/>
    <x v="1107"/>
    <d v="2014-07-23T15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b v="0"/>
    <n v="21"/>
    <b v="0"/>
    <s v="games/video games"/>
    <x v="870"/>
    <x v="822"/>
    <x v="6"/>
    <x v="17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b v="0"/>
    <n v="3"/>
    <b v="0"/>
    <s v="games/video games"/>
    <x v="871"/>
    <x v="2"/>
    <x v="6"/>
    <x v="17"/>
    <x v="1109"/>
    <d v="2016-11-18T14:03:10"/>
  </r>
  <r>
    <x v="1110"/>
    <s v="PSI - Role Playing Game"/>
    <s v="PSI is a game about a group of people dealing with the effects of Nightmares becoming reality, life will never be the same."/>
    <x v="63"/>
    <n v="255"/>
    <x v="2"/>
    <x v="0"/>
    <x v="0"/>
    <n v="1354919022"/>
    <n v="1352327022"/>
    <b v="0"/>
    <n v="11"/>
    <b v="0"/>
    <s v="games/video games"/>
    <x v="872"/>
    <x v="823"/>
    <x v="6"/>
    <x v="17"/>
    <x v="1110"/>
    <d v="2012-12-07T17:23:42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x v="0"/>
    <n v="1452228790"/>
    <n v="1449636790"/>
    <b v="0"/>
    <n v="1"/>
    <b v="0"/>
    <s v="games/video games"/>
    <x v="167"/>
    <x v="120"/>
    <x v="6"/>
    <x v="17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n v="1421656200"/>
    <n v="1416507211"/>
    <b v="0"/>
    <n v="312"/>
    <b v="0"/>
    <s v="games/video games"/>
    <x v="873"/>
    <x v="824"/>
    <x v="6"/>
    <x v="17"/>
    <x v="1112"/>
    <d v="2015-01-19T03:30:00"/>
  </r>
  <r>
    <x v="1113"/>
    <s v="A YouTube Gaming Channel"/>
    <s v="A start up YouTube PC Gaming channel named ''Jeansie''. Comprised of witty banter and slightly above average  gaming skills :)"/>
    <x v="28"/>
    <n v="5"/>
    <x v="2"/>
    <x v="1"/>
    <x v="1"/>
    <n v="1408058820"/>
    <n v="1405466820"/>
    <b v="0"/>
    <n v="1"/>
    <b v="0"/>
    <s v="games/video games"/>
    <x v="724"/>
    <x v="144"/>
    <x v="6"/>
    <x v="17"/>
    <x v="1113"/>
    <d v="2014-08-14T18:27:00"/>
  </r>
  <r>
    <x v="1114"/>
    <s v="TeleRide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b v="0"/>
    <n v="3"/>
    <b v="0"/>
    <s v="games/video games"/>
    <x v="874"/>
    <x v="825"/>
    <x v="6"/>
    <x v="17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b v="0"/>
    <n v="4"/>
    <b v="0"/>
    <s v="games/video games"/>
    <x v="875"/>
    <x v="514"/>
    <x v="6"/>
    <x v="17"/>
    <x v="1115"/>
    <d v="2016-03-30T10:41:35"/>
  </r>
  <r>
    <x v="1116"/>
    <s v="Quest Remnants of Chaos"/>
    <s v="A medieval, post apocolyptic, Online, MMORPG. Class morphing, character customization game."/>
    <x v="69"/>
    <n v="178.52"/>
    <x v="2"/>
    <x v="0"/>
    <x v="0"/>
    <n v="1339273208"/>
    <n v="1334089208"/>
    <b v="0"/>
    <n v="10"/>
    <b v="0"/>
    <s v="games/video games"/>
    <x v="876"/>
    <x v="826"/>
    <x v="6"/>
    <x v="17"/>
    <x v="1116"/>
    <d v="2012-06-09T15:20:08"/>
  </r>
  <r>
    <x v="1117"/>
    <s v="Medieval Village"/>
    <s v="Experience the Medieval in your own village. Increase your village into a city and walk through the streets."/>
    <x v="28"/>
    <n v="83"/>
    <x v="2"/>
    <x v="12"/>
    <x v="3"/>
    <n v="1451053313"/>
    <n v="1448461313"/>
    <b v="0"/>
    <n v="8"/>
    <b v="0"/>
    <s v="games/video games"/>
    <x v="877"/>
    <x v="827"/>
    <x v="6"/>
    <x v="17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b v="0"/>
    <n v="3"/>
    <b v="0"/>
    <s v="games/video games"/>
    <x v="878"/>
    <x v="828"/>
    <x v="6"/>
    <x v="17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b v="0"/>
    <n v="1"/>
    <b v="0"/>
    <s v="games/video games"/>
    <x v="879"/>
    <x v="144"/>
    <x v="6"/>
    <x v="17"/>
    <x v="1119"/>
    <d v="2014-04-06T14:01:04"/>
  </r>
  <r>
    <x v="1120"/>
    <s v="PlanEt Ninjahwah"/>
    <s v="Planet Ninjahwah is a highly anticipated futuristic action adventure game that will blow your mind!!"/>
    <x v="31"/>
    <n v="0"/>
    <x v="2"/>
    <x v="0"/>
    <x v="0"/>
    <n v="1319835400"/>
    <n v="1315947400"/>
    <b v="0"/>
    <n v="0"/>
    <b v="0"/>
    <s v="games/video games"/>
    <x v="109"/>
    <x v="121"/>
    <x v="6"/>
    <x v="17"/>
    <x v="1120"/>
    <d v="2011-10-28T15:56:40"/>
  </r>
  <r>
    <x v="1121"/>
    <s v="Pwincess"/>
    <s v="An action packed, side scrolling, platform jumping, laser shooting ADVENTURE that will be fun for everyone."/>
    <x v="65"/>
    <n v="29"/>
    <x v="2"/>
    <x v="0"/>
    <x v="0"/>
    <n v="1457904316"/>
    <n v="1455315916"/>
    <b v="0"/>
    <n v="5"/>
    <b v="0"/>
    <s v="games/video games"/>
    <x v="880"/>
    <x v="829"/>
    <x v="6"/>
    <x v="17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b v="0"/>
    <n v="0"/>
    <b v="0"/>
    <s v="games/video games"/>
    <x v="109"/>
    <x v="121"/>
    <x v="6"/>
    <x v="17"/>
    <x v="1122"/>
    <d v="2013-05-30T11:53:45"/>
  </r>
  <r>
    <x v="1123"/>
    <s v="Droplets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b v="0"/>
    <n v="3"/>
    <b v="0"/>
    <s v="games/video games"/>
    <x v="881"/>
    <x v="830"/>
    <x v="6"/>
    <x v="17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b v="0"/>
    <n v="7"/>
    <b v="0"/>
    <s v="games/mobile games"/>
    <x v="882"/>
    <x v="831"/>
    <x v="6"/>
    <x v="18"/>
    <x v="1124"/>
    <d v="2015-04-30T11:00:51"/>
  </r>
  <r>
    <x v="1125"/>
    <s v="Ultimate Supremacy"/>
    <s v="Ultimate Supremacy will be the ultimate in mobile gaming, if you love fighting and strategy games, you will love Ultimate Supremacy."/>
    <x v="9"/>
    <n v="0"/>
    <x v="2"/>
    <x v="1"/>
    <x v="1"/>
    <n v="1443193130"/>
    <n v="1438009130"/>
    <b v="0"/>
    <n v="0"/>
    <b v="0"/>
    <s v="games/mobile games"/>
    <x v="109"/>
    <x v="121"/>
    <x v="6"/>
    <x v="18"/>
    <x v="1125"/>
    <d v="2015-09-25T09:58:50"/>
  </r>
  <r>
    <x v="1126"/>
    <s v="GAMING TO LEARN"/>
    <s v="Imagine a science class where the teacher walks in a says &quot;Take out your cell phone and play a game.&quot;"/>
    <x v="13"/>
    <n v="10"/>
    <x v="2"/>
    <x v="0"/>
    <x v="0"/>
    <n v="1468482694"/>
    <n v="1465890694"/>
    <b v="0"/>
    <n v="2"/>
    <b v="0"/>
    <s v="games/mobile games"/>
    <x v="724"/>
    <x v="144"/>
    <x v="6"/>
    <x v="18"/>
    <x v="1126"/>
    <d v="2016-07-14T02:51:34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b v="0"/>
    <n v="23"/>
    <b v="0"/>
    <s v="games/mobile games"/>
    <x v="883"/>
    <x v="832"/>
    <x v="6"/>
    <x v="18"/>
    <x v="1127"/>
    <d v="2014-11-14T16:30:00"/>
  </r>
  <r>
    <x v="1128"/>
    <s v="Flying Turds"/>
    <s v="#havingfunFTW"/>
    <x v="28"/>
    <n v="1"/>
    <x v="2"/>
    <x v="1"/>
    <x v="1"/>
    <n v="1407425717"/>
    <n v="1404833717"/>
    <b v="0"/>
    <n v="1"/>
    <b v="0"/>
    <s v="games/mobile games"/>
    <x v="370"/>
    <x v="120"/>
    <x v="6"/>
    <x v="18"/>
    <x v="1128"/>
    <d v="2014-08-07T10:35:17"/>
  </r>
  <r>
    <x v="1129"/>
    <s v="Angry words with Friends"/>
    <s v="This app will provide you with the ability to use your most favorite profanities while playing a game with your friends."/>
    <x v="22"/>
    <n v="21"/>
    <x v="2"/>
    <x v="0"/>
    <x v="0"/>
    <n v="1465107693"/>
    <n v="1462515693"/>
    <b v="0"/>
    <n v="2"/>
    <b v="0"/>
    <s v="games/mobile games"/>
    <x v="884"/>
    <x v="689"/>
    <x v="6"/>
    <x v="18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b v="0"/>
    <n v="3"/>
    <b v="0"/>
    <s v="games/mobile games"/>
    <x v="881"/>
    <x v="830"/>
    <x v="6"/>
    <x v="18"/>
    <x v="1130"/>
    <d v="2014-11-25T19:55:00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b v="0"/>
    <n v="0"/>
    <b v="0"/>
    <s v="games/mobile games"/>
    <x v="109"/>
    <x v="121"/>
    <x v="6"/>
    <x v="18"/>
    <x v="1131"/>
    <d v="2015-12-24T16:47:48"/>
  </r>
  <r>
    <x v="1132"/>
    <s v="One"/>
    <s v="One is a simple mobile game about exploring the connections between all living things. Featuring hand-painted art."/>
    <x v="3"/>
    <n v="1438"/>
    <x v="2"/>
    <x v="5"/>
    <x v="5"/>
    <n v="1483238771"/>
    <n v="1480646771"/>
    <b v="0"/>
    <n v="13"/>
    <b v="0"/>
    <s v="games/mobile games"/>
    <x v="885"/>
    <x v="833"/>
    <x v="6"/>
    <x v="18"/>
    <x v="1132"/>
    <d v="2016-12-31T21:46:11"/>
  </r>
  <r>
    <x v="1133"/>
    <s v="Ping"/>
    <s v="Ping is a simple game currently in the design process, where the player lives off of the power of their connection to the internet."/>
    <x v="9"/>
    <n v="20"/>
    <x v="2"/>
    <x v="1"/>
    <x v="1"/>
    <n v="1406799981"/>
    <n v="1404207981"/>
    <b v="0"/>
    <n v="1"/>
    <b v="0"/>
    <s v="games/mobile games"/>
    <x v="886"/>
    <x v="135"/>
    <x v="6"/>
    <x v="18"/>
    <x v="1133"/>
    <d v="2014-07-31T04:46:21"/>
  </r>
  <r>
    <x v="1134"/>
    <s v="New Mario Bro's style game!"/>
    <s v="We are creating a new Mario Bro's style game called KFK:Original. It's challenging, fun and totally awesome!!!"/>
    <x v="31"/>
    <n v="1"/>
    <x v="2"/>
    <x v="2"/>
    <x v="2"/>
    <n v="1417235580"/>
    <n v="1416034228"/>
    <b v="0"/>
    <n v="1"/>
    <b v="0"/>
    <s v="games/mobile games"/>
    <x v="524"/>
    <x v="120"/>
    <x v="6"/>
    <x v="18"/>
    <x v="1134"/>
    <d v="2014-11-28T23:33:00"/>
  </r>
  <r>
    <x v="1135"/>
    <s v="Trumperama"/>
    <s v="&quot;Trumperama&quot; ist ein Jump 'n' Run Spiel im 8-Bit Stil fÃ¼r Android._x000d_Donald Trump gewinnt die Wahlen und muss gestoppt werden!"/>
    <x v="28"/>
    <n v="50"/>
    <x v="2"/>
    <x v="12"/>
    <x v="3"/>
    <n v="1470527094"/>
    <n v="1467935094"/>
    <b v="0"/>
    <n v="1"/>
    <b v="0"/>
    <s v="games/mobile games"/>
    <x v="152"/>
    <x v="73"/>
    <x v="6"/>
    <x v="18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b v="0"/>
    <n v="6"/>
    <b v="0"/>
    <s v="games/mobile games"/>
    <x v="887"/>
    <x v="834"/>
    <x v="6"/>
    <x v="18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b v="0"/>
    <n v="39"/>
    <b v="0"/>
    <s v="games/mobile games"/>
    <x v="888"/>
    <x v="835"/>
    <x v="6"/>
    <x v="18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n v="1485035131"/>
    <n v="1483307131"/>
    <b v="0"/>
    <n v="4"/>
    <b v="0"/>
    <s v="games/mobile games"/>
    <x v="737"/>
    <x v="683"/>
    <x v="6"/>
    <x v="18"/>
    <x v="1138"/>
    <d v="2017-01-21T16:45:31"/>
  </r>
  <r>
    <x v="1139"/>
    <s v="Soulwalker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b v="0"/>
    <n v="1"/>
    <b v="0"/>
    <s v="games/mobile games"/>
    <x v="889"/>
    <x v="144"/>
    <x v="6"/>
    <x v="18"/>
    <x v="1139"/>
    <d v="2015-01-01T03:20:26"/>
  </r>
  <r>
    <x v="1140"/>
    <s v="Medieval Empire by Bear Games"/>
    <s v="We are creating the next epic Massive Multiplayer Online-Real Time Strategy game and we want you to be a part of it!"/>
    <x v="10"/>
    <n v="0"/>
    <x v="2"/>
    <x v="1"/>
    <x v="1"/>
    <n v="1438859121"/>
    <n v="1436267121"/>
    <b v="0"/>
    <n v="0"/>
    <b v="0"/>
    <s v="games/mobile games"/>
    <x v="109"/>
    <x v="121"/>
    <x v="6"/>
    <x v="18"/>
    <x v="1140"/>
    <d v="2015-08-06T06:05:21"/>
  </r>
  <r>
    <x v="1141"/>
    <s v="Arena Z - Zombie Survival"/>
    <s v="I think this will be a great game!"/>
    <x v="2"/>
    <n v="0"/>
    <x v="2"/>
    <x v="12"/>
    <x v="3"/>
    <n v="1436460450"/>
    <n v="1433868450"/>
    <b v="0"/>
    <n v="0"/>
    <b v="0"/>
    <s v="games/mobile games"/>
    <x v="109"/>
    <x v="121"/>
    <x v="6"/>
    <x v="18"/>
    <x v="1141"/>
    <d v="2015-07-09T11:47:30"/>
  </r>
  <r>
    <x v="1142"/>
    <s v="3E Community, a company driven by YOU!"/>
    <s v="If only you could help choose and/or create the Top Chart apps with your ideas..._x000d_Want that to come true? Well here we are."/>
    <x v="23"/>
    <n v="0"/>
    <x v="2"/>
    <x v="0"/>
    <x v="0"/>
    <n v="1424131727"/>
    <n v="1421539727"/>
    <b v="0"/>
    <n v="0"/>
    <b v="0"/>
    <s v="games/mobile games"/>
    <x v="109"/>
    <x v="121"/>
    <x v="6"/>
    <x v="18"/>
    <x v="1142"/>
    <d v="2015-02-16T19:08:47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x v="0"/>
    <n v="1450327126"/>
    <n v="1447735126"/>
    <b v="0"/>
    <n v="8"/>
    <b v="0"/>
    <s v="games/mobile games"/>
    <x v="890"/>
    <x v="836"/>
    <x v="6"/>
    <x v="18"/>
    <x v="1143"/>
    <d v="2015-12-16T23:38:46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x v="0"/>
    <n v="1430281320"/>
    <n v="1427689320"/>
    <b v="0"/>
    <n v="0"/>
    <b v="0"/>
    <s v="food/food trucks"/>
    <x v="109"/>
    <x v="121"/>
    <x v="7"/>
    <x v="19"/>
    <x v="1144"/>
    <d v="2015-04-28T23:22:00"/>
  </r>
  <r>
    <x v="1145"/>
    <s v="A FORK IN THE ROAD food truck"/>
    <s v="Emphasizing locally and responsibly raised ingredients, serving delicious food! I need your help."/>
    <x v="58"/>
    <n v="100"/>
    <x v="2"/>
    <x v="0"/>
    <x v="0"/>
    <n v="1412272592"/>
    <n v="1407088592"/>
    <b v="0"/>
    <n v="1"/>
    <b v="0"/>
    <s v="food/food trucks"/>
    <x v="415"/>
    <x v="101"/>
    <x v="7"/>
    <x v="19"/>
    <x v="1145"/>
    <d v="2014-10-02T12:56:32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x v="0"/>
    <n v="1399071173"/>
    <n v="1395787973"/>
    <b v="0"/>
    <n v="12"/>
    <b v="0"/>
    <s v="food/food trucks"/>
    <x v="891"/>
    <x v="837"/>
    <x v="7"/>
    <x v="19"/>
    <x v="1146"/>
    <d v="2014-05-02T17:52:53"/>
  </r>
  <r>
    <x v="1147"/>
    <s v="baked pugtato"/>
    <s v="amazing gourmet baked potato truck with variable options for everyone, its always been my dream, help me make it come true :)."/>
    <x v="31"/>
    <n v="0"/>
    <x v="2"/>
    <x v="5"/>
    <x v="5"/>
    <n v="1413760783"/>
    <n v="1408576783"/>
    <b v="0"/>
    <n v="0"/>
    <b v="0"/>
    <s v="food/food trucks"/>
    <x v="109"/>
    <x v="121"/>
    <x v="7"/>
    <x v="19"/>
    <x v="1147"/>
    <d v="2014-10-19T18:19:43"/>
  </r>
  <r>
    <x v="1148"/>
    <s v="Warren's / Adilyn's Rollin' Bistro"/>
    <s v="New local (Louisville, KY.) food truck with a refreshing spin on rolling kitchens."/>
    <x v="36"/>
    <n v="73"/>
    <x v="2"/>
    <x v="0"/>
    <x v="0"/>
    <n v="1480568781"/>
    <n v="1477973181"/>
    <b v="0"/>
    <n v="3"/>
    <b v="0"/>
    <s v="food/food trucks"/>
    <x v="892"/>
    <x v="838"/>
    <x v="7"/>
    <x v="19"/>
    <x v="1148"/>
    <d v="2016-12-01T00:06:21"/>
  </r>
  <r>
    <x v="1149"/>
    <s v="The Floridian Food Truck"/>
    <s v="Bringing culturally diverse Floridian cuisine to the people!"/>
    <x v="63"/>
    <n v="75"/>
    <x v="2"/>
    <x v="0"/>
    <x v="0"/>
    <n v="1466096566"/>
    <n v="1463504566"/>
    <b v="0"/>
    <n v="2"/>
    <b v="0"/>
    <s v="food/food trucks"/>
    <x v="840"/>
    <x v="839"/>
    <x v="7"/>
    <x v="19"/>
    <x v="1149"/>
    <d v="2016-06-16T12:02:46"/>
  </r>
  <r>
    <x v="1150"/>
    <s v="Chef Po's Food Truck"/>
    <s v="Bringing delicious authentic and fusion Taiwanese Food to the West Coast."/>
    <x v="30"/>
    <n v="252"/>
    <x v="2"/>
    <x v="0"/>
    <x v="0"/>
    <n v="1452293675"/>
    <n v="1447109675"/>
    <b v="0"/>
    <n v="6"/>
    <b v="0"/>
    <s v="food/food trucks"/>
    <x v="893"/>
    <x v="840"/>
    <x v="7"/>
    <x v="19"/>
    <x v="1150"/>
    <d v="2016-01-08T17:54:35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b v="0"/>
    <n v="0"/>
    <b v="0"/>
    <s v="food/food trucks"/>
    <x v="109"/>
    <x v="121"/>
    <x v="7"/>
    <x v="19"/>
    <x v="1151"/>
    <d v="2015-09-06T21:27:43"/>
  </r>
  <r>
    <x v="1152"/>
    <s v="Peruvian King Food Truck"/>
    <s v="Peruvian food truck with an LA twist."/>
    <x v="194"/>
    <n v="911"/>
    <x v="2"/>
    <x v="0"/>
    <x v="0"/>
    <n v="1431709312"/>
    <n v="1429117312"/>
    <b v="0"/>
    <n v="15"/>
    <b v="0"/>
    <s v="food/food trucks"/>
    <x v="894"/>
    <x v="841"/>
    <x v="7"/>
    <x v="19"/>
    <x v="1152"/>
    <d v="2015-05-15T12:01:52"/>
  </r>
  <r>
    <x v="1153"/>
    <s v="The Cold Spot Mobile Trailer"/>
    <s v="A mobile concession trailer for snow cones, ice cream, smoothies and more"/>
    <x v="6"/>
    <n v="50"/>
    <x v="2"/>
    <x v="0"/>
    <x v="0"/>
    <n v="1434647305"/>
    <n v="1432055305"/>
    <b v="0"/>
    <n v="1"/>
    <b v="0"/>
    <s v="food/food trucks"/>
    <x v="895"/>
    <x v="73"/>
    <x v="7"/>
    <x v="19"/>
    <x v="1153"/>
    <d v="2015-06-18T12:08:25"/>
  </r>
  <r>
    <x v="1154"/>
    <s v="Food Truck Funding"/>
    <s v="We're about to launch our first ever food truck to share our amazing food and we need your help! Be a part of our truck!"/>
    <x v="10"/>
    <n v="325"/>
    <x v="2"/>
    <x v="0"/>
    <x v="0"/>
    <n v="1441507006"/>
    <n v="1438915006"/>
    <b v="0"/>
    <n v="3"/>
    <b v="0"/>
    <s v="food/food trucks"/>
    <x v="896"/>
    <x v="149"/>
    <x v="7"/>
    <x v="19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b v="0"/>
    <n v="8"/>
    <b v="0"/>
    <s v="food/food trucks"/>
    <x v="897"/>
    <x v="842"/>
    <x v="7"/>
    <x v="19"/>
    <x v="1155"/>
    <d v="2014-08-14T13:20:08"/>
  </r>
  <r>
    <x v="1156"/>
    <s v="Harley Hawg Dogs, Inc"/>
    <s v="A Food Truck featuring Deep Fried Natural Casing Beef/Pork mix Hot Dogs, New York Style Rippers. Also serving Fresh Cut Fries."/>
    <x v="115"/>
    <n v="0"/>
    <x v="2"/>
    <x v="0"/>
    <x v="0"/>
    <n v="1424742162"/>
    <n v="1422150162"/>
    <b v="0"/>
    <n v="0"/>
    <b v="0"/>
    <s v="food/food trucks"/>
    <x v="109"/>
    <x v="121"/>
    <x v="7"/>
    <x v="19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b v="0"/>
    <n v="3"/>
    <b v="0"/>
    <s v="food/food trucks"/>
    <x v="898"/>
    <x v="690"/>
    <x v="7"/>
    <x v="19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n v="1418091128"/>
    <n v="1415499128"/>
    <b v="0"/>
    <n v="3"/>
    <b v="0"/>
    <s v="food/food trucks"/>
    <x v="899"/>
    <x v="123"/>
    <x v="7"/>
    <x v="19"/>
    <x v="1158"/>
    <d v="2014-12-08T21:12:08"/>
  </r>
  <r>
    <x v="1159"/>
    <s v="Skewed Up Food Truck"/>
    <s v="Skewed Up food truck is my dream and need help getting it started, presenting some to the bank for my loan, spice up logo, etc."/>
    <x v="220"/>
    <n v="0"/>
    <x v="2"/>
    <x v="0"/>
    <x v="0"/>
    <n v="1435679100"/>
    <n v="1433006765"/>
    <b v="0"/>
    <n v="0"/>
    <b v="0"/>
    <s v="food/food trucks"/>
    <x v="109"/>
    <x v="121"/>
    <x v="7"/>
    <x v="19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n v="1427510586"/>
    <n v="1424922186"/>
    <b v="0"/>
    <n v="19"/>
    <b v="0"/>
    <s v="food/food trucks"/>
    <x v="900"/>
    <x v="843"/>
    <x v="7"/>
    <x v="19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b v="0"/>
    <n v="0"/>
    <b v="0"/>
    <s v="food/food trucks"/>
    <x v="109"/>
    <x v="121"/>
    <x v="7"/>
    <x v="19"/>
    <x v="1161"/>
    <d v="2015-05-19T10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b v="0"/>
    <n v="2"/>
    <b v="0"/>
    <s v="food/food trucks"/>
    <x v="901"/>
    <x v="844"/>
    <x v="7"/>
    <x v="19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b v="0"/>
    <n v="0"/>
    <b v="0"/>
    <s v="food/food trucks"/>
    <x v="109"/>
    <x v="121"/>
    <x v="7"/>
    <x v="19"/>
    <x v="1163"/>
    <d v="2014-08-09T12:22:00"/>
  </r>
  <r>
    <x v="1164"/>
    <s v="Bayou Classic BBQ"/>
    <s v="Bayou Classic BBQ will be  Mansura,LA _x000d_newest and best mobile food truck_x000d_serving delicious BBQ Georgia style slow_x000d_smoke BBQ!"/>
    <x v="3"/>
    <n v="0"/>
    <x v="2"/>
    <x v="0"/>
    <x v="0"/>
    <n v="1466270582"/>
    <n v="1463678582"/>
    <b v="0"/>
    <n v="0"/>
    <b v="0"/>
    <s v="food/food trucks"/>
    <x v="109"/>
    <x v="121"/>
    <x v="7"/>
    <x v="19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b v="0"/>
    <n v="25"/>
    <b v="0"/>
    <s v="food/food trucks"/>
    <x v="902"/>
    <x v="845"/>
    <x v="7"/>
    <x v="19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b v="0"/>
    <n v="8"/>
    <b v="0"/>
    <s v="food/food trucks"/>
    <x v="903"/>
    <x v="846"/>
    <x v="7"/>
    <x v="19"/>
    <x v="1166"/>
    <d v="2015-06-25T23:00:00"/>
  </r>
  <r>
    <x v="1167"/>
    <s v="Empanada Express Food Truck"/>
    <s v="A mobile food truck serving up a Latino-inspired fusion cuisine using fresh, local, &amp; organic ingredients!"/>
    <x v="127"/>
    <n v="979"/>
    <x v="2"/>
    <x v="0"/>
    <x v="0"/>
    <n v="1410543495"/>
    <n v="1407865095"/>
    <b v="0"/>
    <n v="16"/>
    <b v="0"/>
    <s v="food/food trucks"/>
    <x v="904"/>
    <x v="847"/>
    <x v="7"/>
    <x v="19"/>
    <x v="1167"/>
    <d v="2014-09-12T12:38:15"/>
  </r>
  <r>
    <x v="1168"/>
    <s v="SiMpLy FreSH fOoD TrUck"/>
    <s v="Simply fresh farm to table on wheels working close with local farms to ensure the highest of quality of product ."/>
    <x v="102"/>
    <n v="1020"/>
    <x v="2"/>
    <x v="0"/>
    <x v="0"/>
    <n v="1474507065"/>
    <n v="1471915065"/>
    <b v="0"/>
    <n v="3"/>
    <b v="0"/>
    <s v="food/food trucks"/>
    <x v="905"/>
    <x v="848"/>
    <x v="7"/>
    <x v="19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n v="1424593763"/>
    <n v="1422001763"/>
    <b v="0"/>
    <n v="3"/>
    <b v="0"/>
    <s v="food/food trucks"/>
    <x v="906"/>
    <x v="162"/>
    <x v="7"/>
    <x v="19"/>
    <x v="1169"/>
    <d v="2015-02-22T03:29:23"/>
  </r>
  <r>
    <x v="1170"/>
    <s v="Its A Rib Thing"/>
    <s v="They are sweet, sticky and incredibly addictive. People are left with a huge smile and a full stomach but still ask for more!!!"/>
    <x v="31"/>
    <n v="100"/>
    <x v="2"/>
    <x v="1"/>
    <x v="1"/>
    <n v="1433021171"/>
    <n v="1430429171"/>
    <b v="0"/>
    <n v="2"/>
    <b v="0"/>
    <s v="food/food trucks"/>
    <x v="177"/>
    <x v="73"/>
    <x v="7"/>
    <x v="19"/>
    <x v="1170"/>
    <d v="2015-05-30T16:26:11"/>
  </r>
  <r>
    <x v="1171"/>
    <s v="The Mean Green Purple Machine"/>
    <s v="Tulsa's first true biodiesel, alternative energy powered food truck! Oh yeah, and delicious food!"/>
    <x v="31"/>
    <n v="25"/>
    <x v="2"/>
    <x v="0"/>
    <x v="0"/>
    <n v="1415909927"/>
    <n v="1414351127"/>
    <b v="0"/>
    <n v="1"/>
    <b v="0"/>
    <s v="food/food trucks"/>
    <x v="370"/>
    <x v="384"/>
    <x v="7"/>
    <x v="19"/>
    <x v="1171"/>
    <d v="2014-11-13T15:18:47"/>
  </r>
  <r>
    <x v="1172"/>
    <s v="let your dayz take you to the dogs."/>
    <s v="Bringing YOUR favorite dog recipes to the streets."/>
    <x v="7"/>
    <n v="0"/>
    <x v="2"/>
    <x v="0"/>
    <x v="0"/>
    <n v="1408551752"/>
    <n v="1405959752"/>
    <b v="0"/>
    <n v="0"/>
    <b v="0"/>
    <s v="food/food trucks"/>
    <x v="109"/>
    <x v="121"/>
    <x v="7"/>
    <x v="19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b v="0"/>
    <n v="1"/>
    <b v="0"/>
    <s v="food/food trucks"/>
    <x v="907"/>
    <x v="180"/>
    <x v="7"/>
    <x v="19"/>
    <x v="1173"/>
    <d v="2015-08-02T23:27:37"/>
  </r>
  <r>
    <x v="1174"/>
    <s v="Give The Black Burro a Stable Stable"/>
    <s v="Help me purchase a parking space to be the Burro's permanant home, I need your help to raise $15,000!"/>
    <x v="36"/>
    <n v="886"/>
    <x v="2"/>
    <x v="0"/>
    <x v="0"/>
    <n v="1462738327"/>
    <n v="1460146327"/>
    <b v="0"/>
    <n v="19"/>
    <b v="0"/>
    <s v="food/food trucks"/>
    <x v="908"/>
    <x v="849"/>
    <x v="7"/>
    <x v="19"/>
    <x v="1174"/>
    <d v="2016-05-08T15:12:07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x v="0"/>
    <n v="1436981339"/>
    <n v="1434389339"/>
    <b v="0"/>
    <n v="9"/>
    <b v="0"/>
    <s v="food/food trucks"/>
    <x v="909"/>
    <x v="178"/>
    <x v="7"/>
    <x v="19"/>
    <x v="1175"/>
    <d v="2015-07-15T12:28:59"/>
  </r>
  <r>
    <x v="1176"/>
    <s v="Mirlin's Sushi"/>
    <s v="Mirlins Sushi!_x000d_Find us on Facebook!_x000d_(Gives backers a voice, and a direct link to us! No kickstarter disappearing act here!)"/>
    <x v="164"/>
    <n v="10"/>
    <x v="2"/>
    <x v="2"/>
    <x v="2"/>
    <n v="1488805200"/>
    <n v="1484094498"/>
    <b v="0"/>
    <n v="1"/>
    <b v="0"/>
    <s v="food/food trucks"/>
    <x v="910"/>
    <x v="119"/>
    <x v="7"/>
    <x v="19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b v="0"/>
    <n v="0"/>
    <b v="0"/>
    <s v="food/food trucks"/>
    <x v="109"/>
    <x v="121"/>
    <x v="7"/>
    <x v="19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n v="1408225452"/>
    <n v="1405633452"/>
    <b v="0"/>
    <n v="1"/>
    <b v="0"/>
    <s v="food/food trucks"/>
    <x v="440"/>
    <x v="144"/>
    <x v="7"/>
    <x v="19"/>
    <x v="1178"/>
    <d v="2014-08-16T16:44:12"/>
  </r>
  <r>
    <x v="1179"/>
    <s v="El Camion Roja"/>
    <s v="Mexican Style Food Truck, run by a Red Seal Chef, in a town with NO MEXICAN FOOD! That is a culinary emergency situation!"/>
    <x v="127"/>
    <n v="3200"/>
    <x v="2"/>
    <x v="5"/>
    <x v="5"/>
    <n v="1446052627"/>
    <n v="1443460627"/>
    <b v="0"/>
    <n v="5"/>
    <b v="0"/>
    <s v="food/food trucks"/>
    <x v="911"/>
    <x v="850"/>
    <x v="7"/>
    <x v="19"/>
    <x v="1179"/>
    <d v="2015-10-28T12:17:07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x v="0"/>
    <n v="1403983314"/>
    <n v="1400786514"/>
    <b v="0"/>
    <n v="85"/>
    <b v="0"/>
    <s v="food/food trucks"/>
    <x v="912"/>
    <x v="851"/>
    <x v="7"/>
    <x v="19"/>
    <x v="1180"/>
    <d v="2014-06-28T14:21:54"/>
  </r>
  <r>
    <x v="1181"/>
    <s v="Gringo Loco Tacos Food Truck"/>
    <s v="Bringing the best tacos to the streets of Chicago!"/>
    <x v="63"/>
    <n v="4"/>
    <x v="2"/>
    <x v="0"/>
    <x v="0"/>
    <n v="1425197321"/>
    <n v="1422605321"/>
    <b v="0"/>
    <n v="3"/>
    <b v="0"/>
    <s v="food/food trucks"/>
    <x v="168"/>
    <x v="852"/>
    <x v="7"/>
    <x v="19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b v="0"/>
    <n v="4"/>
    <b v="0"/>
    <s v="food/food trucks"/>
    <x v="913"/>
    <x v="689"/>
    <x v="7"/>
    <x v="19"/>
    <x v="1182"/>
    <d v="2017-01-12T11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b v="0"/>
    <n v="3"/>
    <b v="0"/>
    <s v="food/food trucks"/>
    <x v="914"/>
    <x v="853"/>
    <x v="7"/>
    <x v="19"/>
    <x v="1183"/>
    <d v="2016-11-01T22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b v="0"/>
    <n v="375"/>
    <b v="1"/>
    <s v="photography/photobooks"/>
    <x v="915"/>
    <x v="854"/>
    <x v="8"/>
    <x v="20"/>
    <x v="1184"/>
    <d v="2017-02-06T09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b v="0"/>
    <n v="111"/>
    <b v="1"/>
    <s v="photography/photobooks"/>
    <x v="916"/>
    <x v="855"/>
    <x v="8"/>
    <x v="20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b v="0"/>
    <n v="123"/>
    <b v="1"/>
    <s v="photography/photobooks"/>
    <x v="589"/>
    <x v="856"/>
    <x v="8"/>
    <x v="20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b v="0"/>
    <n v="70"/>
    <b v="1"/>
    <s v="photography/photobooks"/>
    <x v="917"/>
    <x v="857"/>
    <x v="8"/>
    <x v="20"/>
    <x v="1187"/>
    <d v="2015-05-17T13:00:00"/>
  </r>
  <r>
    <x v="1188"/>
    <s v="Because Dance."/>
    <s v="A photobook of young dancers and their inspiring stories, photographed in beautiful and unique locations."/>
    <x v="13"/>
    <n v="3211"/>
    <x v="0"/>
    <x v="5"/>
    <x v="5"/>
    <n v="1482943740"/>
    <n v="1481129340"/>
    <b v="0"/>
    <n v="85"/>
    <b v="1"/>
    <s v="photography/photobooks"/>
    <x v="918"/>
    <x v="858"/>
    <x v="8"/>
    <x v="20"/>
    <x v="1188"/>
    <d v="2016-12-28T11:49:00"/>
  </r>
  <r>
    <x v="1189"/>
    <s v="Road Ramblers"/>
    <s v="A couple of experienced road trippers setting out for the big one. Six months traveling in a converted bus with a book at the end."/>
    <x v="7"/>
    <n v="9700"/>
    <x v="0"/>
    <x v="0"/>
    <x v="0"/>
    <n v="1467242995"/>
    <n v="1465428595"/>
    <b v="0"/>
    <n v="86"/>
    <b v="1"/>
    <s v="photography/photobooks"/>
    <x v="919"/>
    <x v="859"/>
    <x v="8"/>
    <x v="20"/>
    <x v="1189"/>
    <d v="2016-06-29T18:29:55"/>
  </r>
  <r>
    <x v="1190"/>
    <s v="The Reality Of Chronic Illness - The Book"/>
    <s v="A pairing of self portraiture and writing to shed light on the reality of life with chronic illness."/>
    <x v="2"/>
    <n v="675"/>
    <x v="0"/>
    <x v="0"/>
    <x v="0"/>
    <n v="1409500725"/>
    <n v="1406908725"/>
    <b v="0"/>
    <n v="13"/>
    <b v="1"/>
    <s v="photography/photobooks"/>
    <x v="920"/>
    <x v="860"/>
    <x v="8"/>
    <x v="20"/>
    <x v="1190"/>
    <d v="2014-08-31T10:58:45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b v="0"/>
    <n v="33"/>
    <b v="1"/>
    <s v="photography/photobooks"/>
    <x v="921"/>
    <x v="861"/>
    <x v="8"/>
    <x v="20"/>
    <x v="1191"/>
    <d v="2016-03-20T08:29:20"/>
  </r>
  <r>
    <x v="1192"/>
    <s v="Other Worlds - A Make 100 Project"/>
    <s v="A macro landscape photography art book &amp; limited edition prints. A Make 100 project."/>
    <x v="213"/>
    <n v="290"/>
    <x v="0"/>
    <x v="1"/>
    <x v="1"/>
    <n v="1486814978"/>
    <n v="1484222978"/>
    <b v="0"/>
    <n v="15"/>
    <b v="1"/>
    <s v="photography/photobooks"/>
    <x v="922"/>
    <x v="862"/>
    <x v="8"/>
    <x v="20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b v="0"/>
    <n v="273"/>
    <b v="1"/>
    <s v="photography/photobooks"/>
    <x v="923"/>
    <x v="863"/>
    <x v="8"/>
    <x v="20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b v="0"/>
    <n v="714"/>
    <b v="1"/>
    <s v="photography/photobooks"/>
    <x v="924"/>
    <x v="864"/>
    <x v="8"/>
    <x v="20"/>
    <x v="1194"/>
    <d v="2015-04-08T06:42:59"/>
  </r>
  <r>
    <x v="1195"/>
    <s v="CALAMITA/Ã€ project"/>
    <s v="CALAMITA/Ã€ is a tool for investigating the contemporary Vajont and the topic of catastrophes in general._x000d_Â«CHE IDDIO CE LA MANDI BUONAÂ»"/>
    <x v="3"/>
    <n v="13500"/>
    <x v="0"/>
    <x v="13"/>
    <x v="3"/>
    <n v="1450602000"/>
    <n v="1445415653"/>
    <b v="0"/>
    <n v="170"/>
    <b v="1"/>
    <s v="photography/photobooks"/>
    <x v="920"/>
    <x v="865"/>
    <x v="8"/>
    <x v="20"/>
    <x v="1195"/>
    <d v="2015-12-20T04:00:00"/>
  </r>
  <r>
    <x v="1196"/>
    <s v="NAKED IBIZA - A Large Scale Photography Book by Dylan Rosser"/>
    <s v="A book of male nudes photographed on location in Ibiza over the last 4 years."/>
    <x v="107"/>
    <n v="39137"/>
    <x v="0"/>
    <x v="1"/>
    <x v="1"/>
    <n v="1450467539"/>
    <n v="1447875539"/>
    <b v="0"/>
    <n v="512"/>
    <b v="1"/>
    <s v="photography/photobooks"/>
    <x v="925"/>
    <x v="866"/>
    <x v="8"/>
    <x v="20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b v="0"/>
    <n v="314"/>
    <b v="1"/>
    <s v="photography/photobooks"/>
    <x v="926"/>
    <x v="867"/>
    <x v="8"/>
    <x v="20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n v="1451530800"/>
    <n v="1448463086"/>
    <b v="0"/>
    <n v="167"/>
    <b v="1"/>
    <s v="photography/photobooks"/>
    <x v="927"/>
    <x v="868"/>
    <x v="8"/>
    <x v="20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b v="0"/>
    <n v="9"/>
    <b v="1"/>
    <s v="photography/photobooks"/>
    <x v="928"/>
    <x v="869"/>
    <x v="8"/>
    <x v="20"/>
    <x v="1199"/>
    <d v="2015-07-08T13:30:00"/>
  </r>
  <r>
    <x v="1200"/>
    <s v="Modern Nomads"/>
    <s v="Modern Nomads Journal is an 88 page magazine style publication containing photo stories about Somalis in the Horn of Africa."/>
    <x v="225"/>
    <n v="6029"/>
    <x v="0"/>
    <x v="0"/>
    <x v="0"/>
    <n v="1429183656"/>
    <n v="1427369256"/>
    <b v="0"/>
    <n v="103"/>
    <b v="1"/>
    <s v="photography/photobooks"/>
    <x v="929"/>
    <x v="870"/>
    <x v="8"/>
    <x v="20"/>
    <x v="1200"/>
    <d v="2015-04-16T06:27:36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n v="1468593246"/>
    <n v="1466001246"/>
    <b v="0"/>
    <n v="111"/>
    <b v="1"/>
    <s v="photography/photobooks"/>
    <x v="930"/>
    <x v="871"/>
    <x v="8"/>
    <x v="20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b v="0"/>
    <n v="271"/>
    <b v="1"/>
    <s v="photography/photobooks"/>
    <x v="931"/>
    <x v="872"/>
    <x v="8"/>
    <x v="20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n v="1433083527"/>
    <n v="1430491527"/>
    <b v="0"/>
    <n v="101"/>
    <b v="1"/>
    <s v="photography/photobooks"/>
    <x v="932"/>
    <x v="873"/>
    <x v="8"/>
    <x v="20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n v="1449205200"/>
    <n v="1445363833"/>
    <b v="0"/>
    <n v="57"/>
    <b v="1"/>
    <s v="photography/photobooks"/>
    <x v="933"/>
    <x v="874"/>
    <x v="8"/>
    <x v="20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b v="0"/>
    <n v="62"/>
    <b v="1"/>
    <s v="photography/photobooks"/>
    <x v="934"/>
    <x v="875"/>
    <x v="8"/>
    <x v="20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b v="0"/>
    <n v="32"/>
    <b v="1"/>
    <s v="photography/photobooks"/>
    <x v="935"/>
    <x v="876"/>
    <x v="8"/>
    <x v="20"/>
    <x v="1206"/>
    <d v="2017-03-11T08:29:00"/>
  </r>
  <r>
    <x v="1207"/>
    <s v="ITALIANA"/>
    <s v="A humanistic photo book about ancestral &amp; post-modern Italy."/>
    <x v="227"/>
    <n v="17396"/>
    <x v="0"/>
    <x v="13"/>
    <x v="3"/>
    <n v="1459418400"/>
    <n v="1456827573"/>
    <b v="0"/>
    <n v="141"/>
    <b v="1"/>
    <s v="photography/photobooks"/>
    <x v="936"/>
    <x v="877"/>
    <x v="8"/>
    <x v="20"/>
    <x v="1207"/>
    <d v="2016-03-31T05:00:0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x v="0"/>
    <n v="1458835264"/>
    <n v="1456246864"/>
    <b v="0"/>
    <n v="75"/>
    <b v="1"/>
    <s v="photography/photobooks"/>
    <x v="937"/>
    <x v="878"/>
    <x v="8"/>
    <x v="20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n v="1488053905"/>
    <n v="1485461905"/>
    <b v="0"/>
    <n v="46"/>
    <b v="1"/>
    <s v="photography/photobooks"/>
    <x v="938"/>
    <x v="879"/>
    <x v="8"/>
    <x v="20"/>
    <x v="1209"/>
    <d v="2017-02-25T15:18:25"/>
  </r>
  <r>
    <x v="1210"/>
    <s v="Det Andra GÃ¶teborg"/>
    <s v="En fotobok om livet i det enda andra GÃ¶teborg i vÃ¤rlden"/>
    <x v="22"/>
    <n v="50863"/>
    <x v="0"/>
    <x v="11"/>
    <x v="9"/>
    <n v="1433106000"/>
    <n v="1431124572"/>
    <b v="0"/>
    <n v="103"/>
    <b v="1"/>
    <s v="photography/photobooks"/>
    <x v="939"/>
    <x v="880"/>
    <x v="8"/>
    <x v="20"/>
    <x v="1210"/>
    <d v="2015-05-31T16:00:00"/>
  </r>
  <r>
    <x v="1211"/>
    <s v="500 Views of Japan"/>
    <s v="From 2010 to 2015, I took over 15 000 photos in Japan. Here's 500 of them. Landscape, city view, people and so much more!"/>
    <x v="28"/>
    <n v="1011"/>
    <x v="0"/>
    <x v="5"/>
    <x v="5"/>
    <n v="1465505261"/>
    <n v="1464209261"/>
    <b v="0"/>
    <n v="6"/>
    <b v="1"/>
    <s v="photography/photobooks"/>
    <x v="940"/>
    <x v="881"/>
    <x v="8"/>
    <x v="20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b v="0"/>
    <n v="83"/>
    <b v="1"/>
    <s v="photography/photobooks"/>
    <x v="941"/>
    <x v="882"/>
    <x v="8"/>
    <x v="20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b v="0"/>
    <n v="108"/>
    <b v="1"/>
    <s v="photography/photobooks"/>
    <x v="942"/>
    <x v="883"/>
    <x v="8"/>
    <x v="20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b v="0"/>
    <n v="25"/>
    <b v="1"/>
    <s v="photography/photobooks"/>
    <x v="943"/>
    <x v="884"/>
    <x v="8"/>
    <x v="20"/>
    <x v="1214"/>
    <d v="2015-06-09T15:10:05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b v="0"/>
    <n v="549"/>
    <b v="1"/>
    <s v="photography/photobooks"/>
    <x v="944"/>
    <x v="885"/>
    <x v="8"/>
    <x v="20"/>
    <x v="1215"/>
    <d v="2014-05-30T17:09:16"/>
  </r>
  <r>
    <x v="1216"/>
    <s v="In Training: a book of Bonsai photographs"/>
    <s v="A fine art photography book taking a new look at the art of bonsai."/>
    <x v="32"/>
    <n v="20398"/>
    <x v="0"/>
    <x v="0"/>
    <x v="0"/>
    <n v="1443826980"/>
    <n v="1441032457"/>
    <b v="0"/>
    <n v="222"/>
    <b v="1"/>
    <s v="photography/photobooks"/>
    <x v="945"/>
    <x v="886"/>
    <x v="8"/>
    <x v="20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b v="0"/>
    <n v="183"/>
    <b v="1"/>
    <s v="photography/photobooks"/>
    <x v="946"/>
    <x v="887"/>
    <x v="8"/>
    <x v="20"/>
    <x v="1217"/>
    <d v="2016-07-14T14:25:40"/>
  </r>
  <r>
    <x v="1218"/>
    <s v="The Alaska Range"/>
    <s v="The Mountaineers Books and I, Carl Battreall, have teamed up to create the first photography book of the legendary Alaska Range."/>
    <x v="7"/>
    <n v="15505"/>
    <x v="0"/>
    <x v="0"/>
    <x v="0"/>
    <n v="1446346800"/>
    <n v="1443714800"/>
    <b v="0"/>
    <n v="89"/>
    <b v="1"/>
    <s v="photography/photobooks"/>
    <x v="947"/>
    <x v="888"/>
    <x v="8"/>
    <x v="20"/>
    <x v="1218"/>
    <d v="2015-10-31T22:00:00"/>
  </r>
  <r>
    <x v="1219"/>
    <s v="The Box"/>
    <s v="The Box is a fine art book of Ron Amato's innovative and seductive photography project."/>
    <x v="229"/>
    <n v="26024"/>
    <x v="0"/>
    <x v="0"/>
    <x v="0"/>
    <n v="1476961513"/>
    <n v="1474369513"/>
    <b v="0"/>
    <n v="253"/>
    <b v="1"/>
    <s v="photography/photobooks"/>
    <x v="948"/>
    <x v="889"/>
    <x v="8"/>
    <x v="20"/>
    <x v="1219"/>
    <d v="2016-10-20T06:05:13"/>
  </r>
  <r>
    <x v="1220"/>
    <s v="All The People"/>
    <s v="A beautiful photo art book of portraits and conversations with people that may expand your idea of gender."/>
    <x v="36"/>
    <n v="15565"/>
    <x v="0"/>
    <x v="12"/>
    <x v="3"/>
    <n v="1440515112"/>
    <n v="1437923112"/>
    <b v="0"/>
    <n v="140"/>
    <b v="1"/>
    <s v="photography/photobooks"/>
    <x v="949"/>
    <x v="890"/>
    <x v="8"/>
    <x v="20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b v="0"/>
    <n v="103"/>
    <b v="1"/>
    <s v="photography/photobooks"/>
    <x v="950"/>
    <x v="891"/>
    <x v="8"/>
    <x v="20"/>
    <x v="1221"/>
    <d v="2016-12-03T19:00:00"/>
  </r>
  <r>
    <x v="1222"/>
    <s v="Project Pilgrim"/>
    <s v="Project Pilgrim is my effort to work towards normalizing mental health."/>
    <x v="23"/>
    <n v="11215"/>
    <x v="0"/>
    <x v="5"/>
    <x v="5"/>
    <n v="1459483200"/>
    <n v="1456852647"/>
    <b v="0"/>
    <n v="138"/>
    <b v="1"/>
    <s v="photography/photobooks"/>
    <x v="951"/>
    <x v="892"/>
    <x v="8"/>
    <x v="20"/>
    <x v="1222"/>
    <d v="2016-03-31T23:00:00"/>
  </r>
  <r>
    <x v="1223"/>
    <s v="YOSEMITE PEOPLE"/>
    <s v="A photography book focusing on the people rather than the nature at Yosemite National Park."/>
    <x v="230"/>
    <n v="22197"/>
    <x v="0"/>
    <x v="0"/>
    <x v="0"/>
    <n v="1478754909"/>
    <n v="1476159309"/>
    <b v="0"/>
    <n v="191"/>
    <b v="1"/>
    <s v="photography/photobooks"/>
    <x v="952"/>
    <x v="893"/>
    <x v="8"/>
    <x v="20"/>
    <x v="1223"/>
    <d v="2016-11-10T00:15:09"/>
  </r>
  <r>
    <x v="1224"/>
    <s v="&quot;I Dreamed Last Night&quot; Album (Canceled)"/>
    <s v="Modern Celtic influenced CD.  Help me finish what I started before the stroke."/>
    <x v="36"/>
    <n v="1060"/>
    <x v="1"/>
    <x v="0"/>
    <x v="0"/>
    <n v="1402060302"/>
    <n v="1396876302"/>
    <b v="0"/>
    <n v="18"/>
    <b v="0"/>
    <s v="music/world music"/>
    <x v="953"/>
    <x v="894"/>
    <x v="4"/>
    <x v="21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n v="1382478278"/>
    <n v="1377294278"/>
    <b v="0"/>
    <n v="3"/>
    <b v="0"/>
    <s v="music/world music"/>
    <x v="954"/>
    <x v="895"/>
    <x v="4"/>
    <x v="21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n v="1398042000"/>
    <n v="1395089981"/>
    <b v="0"/>
    <n v="40"/>
    <b v="0"/>
    <s v="music/world music"/>
    <x v="955"/>
    <x v="896"/>
    <x v="4"/>
    <x v="21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n v="1407394800"/>
    <n v="1404770616"/>
    <b v="0"/>
    <n v="0"/>
    <b v="0"/>
    <s v="music/world music"/>
    <x v="109"/>
    <x v="121"/>
    <x v="4"/>
    <x v="21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n v="1317231008"/>
    <n v="1312047008"/>
    <b v="0"/>
    <n v="24"/>
    <b v="0"/>
    <s v="music/world music"/>
    <x v="956"/>
    <x v="897"/>
    <x v="4"/>
    <x v="21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b v="0"/>
    <n v="1"/>
    <b v="0"/>
    <s v="music/world music"/>
    <x v="957"/>
    <x v="384"/>
    <x v="4"/>
    <x v="21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b v="0"/>
    <n v="0"/>
    <b v="0"/>
    <s v="music/world music"/>
    <x v="109"/>
    <x v="121"/>
    <x v="4"/>
    <x v="21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n v="1440723600"/>
    <n v="1436394968"/>
    <b v="0"/>
    <n v="0"/>
    <b v="0"/>
    <s v="music/world music"/>
    <x v="109"/>
    <x v="121"/>
    <x v="4"/>
    <x v="21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b v="0"/>
    <n v="1"/>
    <b v="0"/>
    <s v="music/world music"/>
    <x v="417"/>
    <x v="379"/>
    <x v="4"/>
    <x v="21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b v="0"/>
    <n v="6"/>
    <b v="0"/>
    <s v="music/world music"/>
    <x v="958"/>
    <x v="862"/>
    <x v="4"/>
    <x v="21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n v="1422903342"/>
    <n v="1420311342"/>
    <b v="0"/>
    <n v="0"/>
    <b v="0"/>
    <s v="music/world music"/>
    <x v="109"/>
    <x v="121"/>
    <x v="4"/>
    <x v="21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b v="0"/>
    <n v="6"/>
    <b v="0"/>
    <s v="music/world music"/>
    <x v="959"/>
    <x v="436"/>
    <x v="4"/>
    <x v="21"/>
    <x v="1235"/>
    <d v="2013-12-14T22:14:59"/>
  </r>
  <r>
    <x v="1236"/>
    <s v="&quot;Volando&quot; CD Release (Canceled)"/>
    <s v="Raising money to give the musicians their due."/>
    <x v="30"/>
    <n v="0"/>
    <x v="1"/>
    <x v="0"/>
    <x v="0"/>
    <n v="1343491200"/>
    <n v="1342801164"/>
    <b v="0"/>
    <n v="0"/>
    <b v="0"/>
    <s v="music/world music"/>
    <x v="109"/>
    <x v="121"/>
    <x v="4"/>
    <x v="21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b v="0"/>
    <n v="0"/>
    <b v="0"/>
    <s v="music/world music"/>
    <x v="109"/>
    <x v="121"/>
    <x v="4"/>
    <x v="21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b v="0"/>
    <n v="3"/>
    <b v="0"/>
    <s v="music/world music"/>
    <x v="960"/>
    <x v="898"/>
    <x v="4"/>
    <x v="21"/>
    <x v="1238"/>
    <d v="2011-08-06T09:38:56"/>
  </r>
  <r>
    <x v="1239"/>
    <s v="Help Calmenco! finance new CD and Tour (Canceled)"/>
    <s v="Please consider helping us with our new CD and Riverdance Tour"/>
    <x v="30"/>
    <n v="0"/>
    <x v="1"/>
    <x v="0"/>
    <x v="0"/>
    <n v="1325804767"/>
    <n v="1323212767"/>
    <b v="0"/>
    <n v="0"/>
    <b v="0"/>
    <s v="music/world music"/>
    <x v="109"/>
    <x v="121"/>
    <x v="4"/>
    <x v="21"/>
    <x v="1239"/>
    <d v="2012-01-05T18:06:07"/>
  </r>
  <r>
    <x v="1240"/>
    <s v="Message of Peace, Love &amp; Unity (Canceled)"/>
    <s v="Sharing positive vibes of Peace, Love &amp; Unity with the World through conscious Reggae Music!"/>
    <x v="6"/>
    <n v="241"/>
    <x v="1"/>
    <x v="0"/>
    <x v="0"/>
    <n v="1373665860"/>
    <n v="1368579457"/>
    <b v="0"/>
    <n v="8"/>
    <b v="0"/>
    <s v="music/world music"/>
    <x v="961"/>
    <x v="899"/>
    <x v="4"/>
    <x v="21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b v="0"/>
    <n v="34"/>
    <b v="0"/>
    <s v="music/world music"/>
    <x v="962"/>
    <x v="900"/>
    <x v="4"/>
    <x v="21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n v="1315747080"/>
    <n v="1314417502"/>
    <b v="0"/>
    <n v="1"/>
    <b v="0"/>
    <s v="music/world music"/>
    <x v="963"/>
    <x v="144"/>
    <x v="4"/>
    <x v="21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n v="1310158800"/>
    <n v="1304888771"/>
    <b v="0"/>
    <n v="38"/>
    <b v="0"/>
    <s v="music/world music"/>
    <x v="964"/>
    <x v="901"/>
    <x v="4"/>
    <x v="21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n v="1366664400"/>
    <n v="1363981723"/>
    <b v="1"/>
    <n v="45"/>
    <b v="1"/>
    <s v="music/rock"/>
    <x v="965"/>
    <x v="902"/>
    <x v="4"/>
    <x v="11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n v="1402755834"/>
    <n v="1400163834"/>
    <b v="1"/>
    <n v="17"/>
    <b v="1"/>
    <s v="music/rock"/>
    <x v="966"/>
    <x v="903"/>
    <x v="4"/>
    <x v="11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b v="1"/>
    <n v="31"/>
    <b v="1"/>
    <s v="music/rock"/>
    <x v="967"/>
    <x v="904"/>
    <x v="4"/>
    <x v="11"/>
    <x v="1246"/>
    <d v="2011-12-05T21:02:29"/>
  </r>
  <r>
    <x v="1247"/>
    <s v="BRAIN DEAD to record debut EP with SLAYER producer!"/>
    <s v="BRAIN DEAD is going to record their debut EP and they need your help, Bozos!"/>
    <x v="8"/>
    <n v="4275"/>
    <x v="0"/>
    <x v="0"/>
    <x v="0"/>
    <n v="1367823655"/>
    <n v="1365231655"/>
    <b v="1"/>
    <n v="50"/>
    <b v="1"/>
    <s v="music/rock"/>
    <x v="968"/>
    <x v="905"/>
    <x v="4"/>
    <x v="11"/>
    <x v="1247"/>
    <d v="2013-05-06T02:00:55"/>
  </r>
  <r>
    <x v="1248"/>
    <s v="The Vandies // Full length album!"/>
    <s v="The Vandies make pop rock in glorious Portland, Oregon. Help us fund our first full length album!"/>
    <x v="30"/>
    <n v="3791"/>
    <x v="0"/>
    <x v="0"/>
    <x v="0"/>
    <n v="1402642740"/>
    <n v="1399563953"/>
    <b v="1"/>
    <n v="59"/>
    <b v="1"/>
    <s v="music/rock"/>
    <x v="969"/>
    <x v="906"/>
    <x v="4"/>
    <x v="11"/>
    <x v="1248"/>
    <d v="2014-06-13T01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n v="1341683211"/>
    <n v="1339091211"/>
    <b v="1"/>
    <n v="81"/>
    <b v="1"/>
    <s v="music/rock"/>
    <x v="970"/>
    <x v="907"/>
    <x v="4"/>
    <x v="11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b v="1"/>
    <n v="508"/>
    <b v="1"/>
    <s v="music/rock"/>
    <x v="971"/>
    <x v="908"/>
    <x v="4"/>
    <x v="11"/>
    <x v="1250"/>
    <d v="2014-09-06T10:25:31"/>
  </r>
  <r>
    <x v="1251"/>
    <s v="Jack Oblivian Harlan t Bobo Limes european tour"/>
    <s v="A tour of europe with 3 memphis artist, Jack Oblivian, Harlan T Bobo and Shawn Cripps."/>
    <x v="12"/>
    <n v="6108"/>
    <x v="0"/>
    <x v="0"/>
    <x v="0"/>
    <n v="1316979167"/>
    <n v="1311795167"/>
    <b v="1"/>
    <n v="74"/>
    <b v="1"/>
    <s v="music/rock"/>
    <x v="972"/>
    <x v="909"/>
    <x v="4"/>
    <x v="11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b v="1"/>
    <n v="141"/>
    <b v="1"/>
    <s v="music/rock"/>
    <x v="973"/>
    <x v="910"/>
    <x v="4"/>
    <x v="11"/>
    <x v="1252"/>
    <d v="2013-10-24T18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b v="1"/>
    <n v="711"/>
    <b v="1"/>
    <s v="music/rock"/>
    <x v="974"/>
    <x v="911"/>
    <x v="4"/>
    <x v="11"/>
    <x v="1253"/>
    <d v="2014-09-03T13:48:27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b v="1"/>
    <n v="141"/>
    <b v="1"/>
    <s v="music/rock"/>
    <x v="975"/>
    <x v="912"/>
    <x v="4"/>
    <x v="11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n v="1385932652"/>
    <n v="1383337052"/>
    <b v="1"/>
    <n v="109"/>
    <b v="1"/>
    <s v="music/rock"/>
    <x v="976"/>
    <x v="913"/>
    <x v="4"/>
    <x v="11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b v="1"/>
    <n v="361"/>
    <b v="1"/>
    <s v="music/rock"/>
    <x v="977"/>
    <x v="914"/>
    <x v="4"/>
    <x v="11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b v="1"/>
    <n v="176"/>
    <b v="1"/>
    <s v="music/rock"/>
    <x v="978"/>
    <x v="915"/>
    <x v="4"/>
    <x v="11"/>
    <x v="1257"/>
    <d v="2011-04-02T20:03:10"/>
  </r>
  <r>
    <x v="1258"/>
    <s v="Mustard Plug New Record!"/>
    <s v="Mustard Plug needs help funding their new record.  Please help the Grand Rapids, MI band put out their 7th record!"/>
    <x v="14"/>
    <n v="25577.56"/>
    <x v="0"/>
    <x v="0"/>
    <x v="0"/>
    <n v="1377960012"/>
    <n v="1375368012"/>
    <b v="1"/>
    <n v="670"/>
    <b v="1"/>
    <s v="music/rock"/>
    <x v="979"/>
    <x v="916"/>
    <x v="4"/>
    <x v="11"/>
    <x v="1258"/>
    <d v="2013-08-31T09:40:12"/>
  </r>
  <r>
    <x v="1259"/>
    <s v="Help Falling From One complete their CD!!!"/>
    <s v="Falling From One is currently in the studio recording their first CD and they need your help!"/>
    <x v="30"/>
    <n v="2606"/>
    <x v="0"/>
    <x v="0"/>
    <x v="0"/>
    <n v="1402286340"/>
    <n v="1399504664"/>
    <b v="1"/>
    <n v="96"/>
    <b v="1"/>
    <s v="music/rock"/>
    <x v="980"/>
    <x v="917"/>
    <x v="4"/>
    <x v="11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b v="1"/>
    <n v="74"/>
    <b v="1"/>
    <s v="music/rock"/>
    <x v="981"/>
    <x v="918"/>
    <x v="4"/>
    <x v="11"/>
    <x v="1260"/>
    <d v="2014-02-26T15:13:40"/>
  </r>
  <r>
    <x v="1261"/>
    <s v="The Puget EP's Vinyl Release"/>
    <s v="We just recorded a stellar EP and we're trying to put it out on vinyl.  Can you help these punx out?"/>
    <x v="13"/>
    <n v="2025"/>
    <x v="0"/>
    <x v="0"/>
    <x v="0"/>
    <n v="1390983227"/>
    <n v="1388391227"/>
    <b v="1"/>
    <n v="52"/>
    <b v="1"/>
    <s v="music/rock"/>
    <x v="982"/>
    <x v="919"/>
    <x v="4"/>
    <x v="11"/>
    <x v="1261"/>
    <d v="2014-01-29T03:13:47"/>
  </r>
  <r>
    <x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x v="5"/>
    <x v="5"/>
    <n v="1392574692"/>
    <n v="1389982692"/>
    <b v="1"/>
    <n v="105"/>
    <b v="1"/>
    <s v="music/rock"/>
    <x v="983"/>
    <x v="920"/>
    <x v="4"/>
    <x v="11"/>
    <x v="1262"/>
    <d v="2014-02-16T13:18:12"/>
  </r>
  <r>
    <x v="1263"/>
    <s v="New Tropic Bombs EP ~ &quot;Return to Bomber Bay&quot;"/>
    <s v="A fresh batch of chaos from Toledo, Ohio's reggae-rockers, Tropic Bombs!"/>
    <x v="15"/>
    <n v="1785"/>
    <x v="0"/>
    <x v="0"/>
    <x v="0"/>
    <n v="1396054800"/>
    <n v="1393034470"/>
    <b v="1"/>
    <n v="41"/>
    <b v="1"/>
    <s v="music/rock"/>
    <x v="984"/>
    <x v="921"/>
    <x v="4"/>
    <x v="11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b v="1"/>
    <n v="34"/>
    <b v="1"/>
    <s v="music/rock"/>
    <x v="985"/>
    <x v="922"/>
    <x v="4"/>
    <x v="11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b v="1"/>
    <n v="66"/>
    <b v="1"/>
    <s v="music/rock"/>
    <x v="986"/>
    <x v="923"/>
    <x v="4"/>
    <x v="11"/>
    <x v="1265"/>
    <d v="2010-11-30T10:43:35"/>
  </r>
  <r>
    <x v="1266"/>
    <s v="Sensory Station's First EP"/>
    <s v="We are looking to record our first EP produced by Aaron Harris (ISIS/Palms) at Studio West."/>
    <x v="196"/>
    <n v="9545"/>
    <x v="0"/>
    <x v="0"/>
    <x v="0"/>
    <n v="1389474145"/>
    <n v="1386882145"/>
    <b v="1"/>
    <n v="50"/>
    <b v="1"/>
    <s v="music/rock"/>
    <x v="987"/>
    <x v="924"/>
    <x v="4"/>
    <x v="11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n v="1374674558"/>
    <n v="1372082558"/>
    <b v="1"/>
    <n v="159"/>
    <b v="1"/>
    <s v="music/rock"/>
    <x v="972"/>
    <x v="925"/>
    <x v="4"/>
    <x v="11"/>
    <x v="1267"/>
    <d v="2013-07-24T09:02:38"/>
  </r>
  <r>
    <x v="1268"/>
    <s v="Full Devil Jacket 2nd Album Release"/>
    <s v="Full Devil Jacket Is releasing their first record in over 12 yrs and we want you to be a part of it!"/>
    <x v="14"/>
    <n v="14000"/>
    <x v="0"/>
    <x v="0"/>
    <x v="0"/>
    <n v="1379708247"/>
    <n v="1377116247"/>
    <b v="1"/>
    <n v="182"/>
    <b v="1"/>
    <s v="music/rock"/>
    <x v="988"/>
    <x v="926"/>
    <x v="4"/>
    <x v="11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b v="1"/>
    <n v="206"/>
    <b v="1"/>
    <s v="music/rock"/>
    <x v="989"/>
    <x v="927"/>
    <x v="4"/>
    <x v="11"/>
    <x v="1269"/>
    <d v="2016-04-15T19:00:00"/>
  </r>
  <r>
    <x v="1270"/>
    <s v="Resolution15 records their next album, Svaha"/>
    <s v="We make awake metal using violins in place of guitars and want to record a full length album."/>
    <x v="3"/>
    <n v="11472"/>
    <x v="0"/>
    <x v="0"/>
    <x v="0"/>
    <n v="1332704042"/>
    <n v="1327523642"/>
    <b v="1"/>
    <n v="169"/>
    <b v="1"/>
    <s v="music/rock"/>
    <x v="990"/>
    <x v="928"/>
    <x v="4"/>
    <x v="11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b v="1"/>
    <n v="31"/>
    <b v="1"/>
    <s v="music/rock"/>
    <x v="972"/>
    <x v="929"/>
    <x v="4"/>
    <x v="11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b v="1"/>
    <n v="28"/>
    <b v="1"/>
    <s v="music/rock"/>
    <x v="938"/>
    <x v="930"/>
    <x v="4"/>
    <x v="11"/>
    <x v="1272"/>
    <d v="2010-06-14T23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n v="1409506291"/>
    <n v="1406914291"/>
    <b v="1"/>
    <n v="54"/>
    <b v="1"/>
    <s v="music/rock"/>
    <x v="991"/>
    <x v="474"/>
    <x v="4"/>
    <x v="11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b v="1"/>
    <n v="467"/>
    <b v="1"/>
    <s v="music/rock"/>
    <x v="992"/>
    <x v="931"/>
    <x v="4"/>
    <x v="11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n v="1375908587"/>
    <n v="1372884587"/>
    <b v="1"/>
    <n v="389"/>
    <b v="1"/>
    <s v="music/rock"/>
    <x v="993"/>
    <x v="932"/>
    <x v="4"/>
    <x v="11"/>
    <x v="1275"/>
    <d v="2013-08-07T15:49:47"/>
  </r>
  <r>
    <x v="1276"/>
    <s v="MR. DREAM GOES TO JAIL"/>
    <s v="Sponsor this Brooklyn punk band's debut seven-inch, MR. DREAM GOES TO JAIL."/>
    <x v="9"/>
    <n v="3132.63"/>
    <x v="0"/>
    <x v="0"/>
    <x v="0"/>
    <n v="1251777600"/>
    <n v="1247504047"/>
    <b v="1"/>
    <n v="68"/>
    <b v="1"/>
    <s v="music/rock"/>
    <x v="994"/>
    <x v="933"/>
    <x v="4"/>
    <x v="11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b v="1"/>
    <n v="413"/>
    <b v="1"/>
    <s v="music/rock"/>
    <x v="995"/>
    <x v="934"/>
    <x v="4"/>
    <x v="11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b v="1"/>
    <n v="190"/>
    <b v="1"/>
    <s v="music/rock"/>
    <x v="996"/>
    <x v="935"/>
    <x v="4"/>
    <x v="11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b v="1"/>
    <n v="189"/>
    <b v="1"/>
    <s v="music/rock"/>
    <x v="997"/>
    <x v="936"/>
    <x v="4"/>
    <x v="11"/>
    <x v="1279"/>
    <d v="2014-03-23T20:22:50"/>
  </r>
  <r>
    <x v="1280"/>
    <s v="Nothing More's New Album"/>
    <s v="Nothing More is recording their forthcoming record and needs to join forces with you to make this album HUGE! "/>
    <x v="36"/>
    <n v="16636.78"/>
    <x v="0"/>
    <x v="0"/>
    <x v="0"/>
    <n v="1299003054"/>
    <n v="1291227054"/>
    <b v="1"/>
    <n v="130"/>
    <b v="1"/>
    <s v="music/rock"/>
    <x v="998"/>
    <x v="937"/>
    <x v="4"/>
    <x v="11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b v="1"/>
    <n v="74"/>
    <b v="1"/>
    <s v="music/rock"/>
    <x v="592"/>
    <x v="938"/>
    <x v="4"/>
    <x v="11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b v="1"/>
    <n v="274"/>
    <b v="1"/>
    <s v="music/rock"/>
    <x v="999"/>
    <x v="939"/>
    <x v="4"/>
    <x v="11"/>
    <x v="1282"/>
    <d v="2013-12-08T23:59:00"/>
  </r>
  <r>
    <x v="1283"/>
    <s v="Sketching In Stereo 3rd Album!"/>
    <s v="Our 3rd album is halfway complete, but we need your help to record, mix and master the final product!"/>
    <x v="28"/>
    <n v="2110.5"/>
    <x v="0"/>
    <x v="0"/>
    <x v="0"/>
    <n v="1362974400"/>
    <n v="1360948389"/>
    <b v="1"/>
    <n v="22"/>
    <b v="1"/>
    <s v="music/rock"/>
    <x v="1000"/>
    <x v="940"/>
    <x v="4"/>
    <x v="11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b v="0"/>
    <n v="31"/>
    <b v="1"/>
    <s v="theater/plays"/>
    <x v="50"/>
    <x v="941"/>
    <x v="1"/>
    <x v="6"/>
    <x v="1284"/>
    <d v="2016-12-31T11:59:00"/>
  </r>
  <r>
    <x v="1285"/>
    <s v="We just keep going"/>
    <s v="The world premiere of hysterically funny and heartbreaking story about family, unconditional love and facing the unfaceable"/>
    <x v="13"/>
    <n v="2033"/>
    <x v="0"/>
    <x v="1"/>
    <x v="1"/>
    <n v="1434808775"/>
    <n v="1433512775"/>
    <b v="0"/>
    <n v="63"/>
    <b v="1"/>
    <s v="theater/plays"/>
    <x v="1001"/>
    <x v="942"/>
    <x v="1"/>
    <x v="6"/>
    <x v="1285"/>
    <d v="2015-06-20T08:59:35"/>
  </r>
  <r>
    <x v="1286"/>
    <s v="The Diary of a Nobody"/>
    <s v="A touring production of FRED's modern adaptation of the classic Victorian comic novel, reaching out to new audiences."/>
    <x v="15"/>
    <n v="1625"/>
    <x v="0"/>
    <x v="1"/>
    <x v="1"/>
    <n v="1424181600"/>
    <n v="1423041227"/>
    <b v="0"/>
    <n v="20"/>
    <b v="1"/>
    <s v="theater/plays"/>
    <x v="1002"/>
    <x v="943"/>
    <x v="1"/>
    <x v="6"/>
    <x v="1286"/>
    <d v="2015-02-17T09:00:00"/>
  </r>
  <r>
    <x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x v="1"/>
    <x v="1"/>
    <n v="1434120856"/>
    <n v="1428936856"/>
    <b v="0"/>
    <n v="25"/>
    <b v="1"/>
    <s v="theater/plays"/>
    <x v="1003"/>
    <x v="944"/>
    <x v="1"/>
    <x v="6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b v="0"/>
    <n v="61"/>
    <b v="1"/>
    <s v="theater/plays"/>
    <x v="1004"/>
    <x v="945"/>
    <x v="1"/>
    <x v="6"/>
    <x v="1288"/>
    <d v="2016-08-09T23:00:00"/>
  </r>
  <r>
    <x v="1289"/>
    <s v="No Brains for Dinner"/>
    <s v="A chilling original Edwardian Comedy of errors and foolishness made for the Patrick Henry College stage."/>
    <x v="15"/>
    <n v="1876"/>
    <x v="0"/>
    <x v="0"/>
    <x v="0"/>
    <n v="1483499645"/>
    <n v="1480907645"/>
    <b v="0"/>
    <n v="52"/>
    <b v="1"/>
    <s v="theater/plays"/>
    <x v="1005"/>
    <x v="946"/>
    <x v="1"/>
    <x v="6"/>
    <x v="1289"/>
    <d v="2017-01-03T22:14:05"/>
  </r>
  <r>
    <x v="1290"/>
    <s v="I Died... I Came Back, ... Whatever"/>
    <s v="Sometimes your Heart has to STOP for your Life to START."/>
    <x v="8"/>
    <n v="3800"/>
    <x v="0"/>
    <x v="0"/>
    <x v="0"/>
    <n v="1429772340"/>
    <n v="1427121931"/>
    <b v="0"/>
    <n v="86"/>
    <b v="1"/>
    <s v="theater/plays"/>
    <x v="1006"/>
    <x v="947"/>
    <x v="1"/>
    <x v="6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b v="0"/>
    <n v="42"/>
    <b v="1"/>
    <s v="theater/plays"/>
    <x v="945"/>
    <x v="948"/>
    <x v="1"/>
    <x v="6"/>
    <x v="1291"/>
    <d v="2015-04-07T02:00:00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b v="0"/>
    <n v="52"/>
    <b v="1"/>
    <s v="theater/plays"/>
    <x v="1007"/>
    <x v="949"/>
    <x v="1"/>
    <x v="6"/>
    <x v="1292"/>
    <d v="2015-10-06T17:59:00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b v="0"/>
    <n v="120"/>
    <b v="1"/>
    <s v="theater/plays"/>
    <x v="1008"/>
    <x v="950"/>
    <x v="1"/>
    <x v="6"/>
    <x v="1293"/>
    <d v="2015-11-14T12:49:31"/>
  </r>
  <r>
    <x v="1294"/>
    <s v="HELMER'S LOO"/>
    <s v="We have an award-winning Danish play, now we just need a bathroom set to perform it in. Spend a penny to help us build the set!"/>
    <x v="2"/>
    <n v="610"/>
    <x v="0"/>
    <x v="1"/>
    <x v="1"/>
    <n v="1445252400"/>
    <n v="1443696797"/>
    <b v="0"/>
    <n v="22"/>
    <b v="1"/>
    <s v="theater/plays"/>
    <x v="1009"/>
    <x v="951"/>
    <x v="1"/>
    <x v="6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b v="0"/>
    <n v="64"/>
    <b v="1"/>
    <s v="theater/plays"/>
    <x v="1010"/>
    <x v="952"/>
    <x v="1"/>
    <x v="6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b v="0"/>
    <n v="23"/>
    <b v="1"/>
    <s v="theater/plays"/>
    <x v="1011"/>
    <x v="953"/>
    <x v="1"/>
    <x v="6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n v="1462125358"/>
    <n v="1459533358"/>
    <b v="0"/>
    <n v="238"/>
    <b v="1"/>
    <s v="theater/plays"/>
    <x v="1012"/>
    <x v="954"/>
    <x v="1"/>
    <x v="6"/>
    <x v="1297"/>
    <d v="2016-05-01T12:55:58"/>
  </r>
  <r>
    <x v="1298"/>
    <s v="Dinosaur Dreams"/>
    <s v="A play that raises awareness for mental health and explores the psychological effects childhood abuse can have on an adult."/>
    <x v="13"/>
    <n v="2093"/>
    <x v="0"/>
    <x v="1"/>
    <x v="1"/>
    <n v="1461860432"/>
    <n v="1459268432"/>
    <b v="0"/>
    <n v="33"/>
    <b v="1"/>
    <s v="theater/plays"/>
    <x v="1013"/>
    <x v="955"/>
    <x v="1"/>
    <x v="6"/>
    <x v="1298"/>
    <d v="2016-04-28T11:20:32"/>
  </r>
  <r>
    <x v="1299"/>
    <s v="The (out)Siders Project"/>
    <s v="A new work inspired by the classic novel and created by Dallas teens under the direction of professional artists."/>
    <x v="8"/>
    <n v="4340"/>
    <x v="0"/>
    <x v="0"/>
    <x v="0"/>
    <n v="1436902359"/>
    <n v="1434310359"/>
    <b v="0"/>
    <n v="32"/>
    <b v="1"/>
    <s v="theater/plays"/>
    <x v="1014"/>
    <x v="956"/>
    <x v="1"/>
    <x v="6"/>
    <x v="1299"/>
    <d v="2015-07-14T14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b v="0"/>
    <n v="24"/>
    <b v="1"/>
    <s v="theater/plays"/>
    <x v="920"/>
    <x v="957"/>
    <x v="1"/>
    <x v="6"/>
    <x v="1300"/>
    <d v="2016-06-01T13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n v="1437447600"/>
    <n v="1436551178"/>
    <b v="0"/>
    <n v="29"/>
    <b v="1"/>
    <s v="theater/plays"/>
    <x v="1015"/>
    <x v="958"/>
    <x v="1"/>
    <x v="6"/>
    <x v="1301"/>
    <d v="2015-07-20T22:00:00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x v="0"/>
    <n v="1480559011"/>
    <n v="1477963411"/>
    <b v="0"/>
    <n v="50"/>
    <b v="1"/>
    <s v="theater/plays"/>
    <x v="31"/>
    <x v="73"/>
    <x v="1"/>
    <x v="6"/>
    <x v="1302"/>
    <d v="2016-11-30T21:23:31"/>
  </r>
  <r>
    <x v="1303"/>
    <s v="Forward Arena Theatre Company: Summer Season"/>
    <s v="Groundbreaking queer theatre."/>
    <x v="8"/>
    <n v="4559.13"/>
    <x v="0"/>
    <x v="1"/>
    <x v="1"/>
    <n v="1469962800"/>
    <n v="1468578920"/>
    <b v="0"/>
    <n v="108"/>
    <b v="1"/>
    <s v="theater/plays"/>
    <x v="1016"/>
    <x v="959"/>
    <x v="1"/>
    <x v="6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n v="1489376405"/>
    <n v="1484196005"/>
    <b v="0"/>
    <n v="104"/>
    <b v="0"/>
    <s v="technology/wearables"/>
    <x v="1017"/>
    <x v="960"/>
    <x v="2"/>
    <x v="8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n v="1469122200"/>
    <n v="1466611108"/>
    <b v="0"/>
    <n v="86"/>
    <b v="0"/>
    <s v="technology/wearables"/>
    <x v="1018"/>
    <x v="961"/>
    <x v="2"/>
    <x v="8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b v="0"/>
    <n v="356"/>
    <b v="0"/>
    <s v="technology/wearables"/>
    <x v="1019"/>
    <x v="962"/>
    <x v="2"/>
    <x v="8"/>
    <x v="1306"/>
    <d v="2014-12-04T05:58:54"/>
  </r>
  <r>
    <x v="1307"/>
    <s v="VR Card - Customized Virtual Reality Viewer (Canceled)"/>
    <s v="Get VR to Everyone with Mailable, Ready to Use Viewers"/>
    <x v="63"/>
    <n v="5757"/>
    <x v="1"/>
    <x v="0"/>
    <x v="0"/>
    <n v="1455710679"/>
    <n v="1453118679"/>
    <b v="0"/>
    <n v="45"/>
    <b v="0"/>
    <s v="technology/wearables"/>
    <x v="1020"/>
    <x v="963"/>
    <x v="2"/>
    <x v="8"/>
    <x v="1307"/>
    <d v="2016-02-17T07:04:39"/>
  </r>
  <r>
    <x v="1308"/>
    <s v="Boost Band: Wristband Phone Charger (Canceled)"/>
    <s v="Boost Band, a wristband that charges any device"/>
    <x v="3"/>
    <n v="1136"/>
    <x v="1"/>
    <x v="0"/>
    <x v="0"/>
    <n v="1475937812"/>
    <n v="1472481812"/>
    <b v="0"/>
    <n v="38"/>
    <b v="0"/>
    <s v="technology/wearables"/>
    <x v="1021"/>
    <x v="964"/>
    <x v="2"/>
    <x v="8"/>
    <x v="1308"/>
    <d v="2016-10-08T09:43:32"/>
  </r>
  <r>
    <x v="1309"/>
    <s v="CORE : Roam (Canceled)"/>
    <s v="Wicked fun and built for excitement, CORE is the safest and most versatile speaker you've ever worn."/>
    <x v="236"/>
    <n v="12879"/>
    <x v="1"/>
    <x v="0"/>
    <x v="0"/>
    <n v="1444943468"/>
    <n v="1441919468"/>
    <b v="0"/>
    <n v="35"/>
    <b v="0"/>
    <s v="technology/wearables"/>
    <x v="1022"/>
    <x v="965"/>
    <x v="2"/>
    <x v="8"/>
    <x v="1309"/>
    <d v="2015-10-15T16:11:08"/>
  </r>
  <r>
    <x v="1310"/>
    <s v="k5-jkt.by kiger (Canceled)"/>
    <s v="An essential hoodie that holds all sized smart phones and keep your headphone wires tangle free."/>
    <x v="22"/>
    <n v="3100"/>
    <x v="1"/>
    <x v="0"/>
    <x v="0"/>
    <n v="1471622450"/>
    <n v="1467734450"/>
    <b v="0"/>
    <n v="24"/>
    <b v="0"/>
    <s v="technology/wearables"/>
    <x v="1023"/>
    <x v="966"/>
    <x v="2"/>
    <x v="8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b v="0"/>
    <n v="100"/>
    <b v="0"/>
    <s v="technology/wearables"/>
    <x v="1024"/>
    <x v="967"/>
    <x v="2"/>
    <x v="8"/>
    <x v="1311"/>
    <d v="2016-11-30T15:15:19"/>
  </r>
  <r>
    <x v="1312"/>
    <s v="GoSolo Hat for GoPro (Canceled)"/>
    <s v="People loved the original Black and Gray GoSolo hats and asked for more. So we received sample for 3 more colors!"/>
    <x v="210"/>
    <n v="28"/>
    <x v="1"/>
    <x v="0"/>
    <x v="0"/>
    <n v="1429375922"/>
    <n v="1426783922"/>
    <b v="0"/>
    <n v="1"/>
    <b v="0"/>
    <s v="technology/wearables"/>
    <x v="1025"/>
    <x v="138"/>
    <x v="2"/>
    <x v="8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b v="0"/>
    <n v="122"/>
    <b v="0"/>
    <s v="technology/wearables"/>
    <x v="1026"/>
    <x v="968"/>
    <x v="2"/>
    <x v="8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b v="0"/>
    <n v="11"/>
    <b v="0"/>
    <s v="technology/wearables"/>
    <x v="1027"/>
    <x v="969"/>
    <x v="2"/>
    <x v="8"/>
    <x v="1314"/>
    <d v="2016-10-21T11:04:20"/>
  </r>
  <r>
    <x v="1315"/>
    <s v="World's First Amphibious Heart Rate &amp; Fitness Wearable"/>
    <s v="Zoom will happen - THANK YOU! Received outside funding due amazing early success!"/>
    <x v="57"/>
    <n v="40404"/>
    <x v="1"/>
    <x v="0"/>
    <x v="0"/>
    <n v="1446771600"/>
    <n v="1443700648"/>
    <b v="0"/>
    <n v="248"/>
    <b v="0"/>
    <s v="technology/wearables"/>
    <x v="1028"/>
    <x v="970"/>
    <x v="2"/>
    <x v="8"/>
    <x v="1315"/>
    <d v="2015-11-05T20:00:00"/>
  </r>
  <r>
    <x v="1316"/>
    <s v="Future Belt (Canceled)"/>
    <s v="Future Belt comes in just 3 sizes, but yet, is designed to fit waists ranging from 25-55 inches. No batteries, no gimmicks."/>
    <x v="96"/>
    <n v="1"/>
    <x v="1"/>
    <x v="0"/>
    <x v="0"/>
    <n v="1456700709"/>
    <n v="1453676709"/>
    <b v="0"/>
    <n v="1"/>
    <b v="0"/>
    <s v="technology/wearables"/>
    <x v="1029"/>
    <x v="120"/>
    <x v="2"/>
    <x v="8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b v="0"/>
    <n v="19"/>
    <b v="0"/>
    <s v="technology/wearables"/>
    <x v="1030"/>
    <x v="971"/>
    <x v="2"/>
    <x v="8"/>
    <x v="1317"/>
    <d v="2016-07-21T09:00:00"/>
  </r>
  <r>
    <x v="1318"/>
    <s v="Lucky Tag: A Smart Dog Wearable That Cares (Canceled)"/>
    <s v="Your Dog's Best Friend._x000d_Revolutionize the way you care about your pups and brings you peace of mind."/>
    <x v="79"/>
    <n v="6130"/>
    <x v="1"/>
    <x v="0"/>
    <x v="0"/>
    <n v="1420938172"/>
    <n v="1418346172"/>
    <b v="0"/>
    <n v="135"/>
    <b v="0"/>
    <s v="technology/wearables"/>
    <x v="1031"/>
    <x v="972"/>
    <x v="2"/>
    <x v="8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n v="1405094400"/>
    <n v="1403810965"/>
    <b v="0"/>
    <n v="9"/>
    <b v="0"/>
    <s v="technology/wearables"/>
    <x v="1032"/>
    <x v="973"/>
    <x v="2"/>
    <x v="8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b v="0"/>
    <n v="3"/>
    <b v="0"/>
    <s v="technology/wearables"/>
    <x v="1033"/>
    <x v="974"/>
    <x v="2"/>
    <x v="8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b v="0"/>
    <n v="7"/>
    <b v="0"/>
    <s v="technology/wearables"/>
    <x v="1034"/>
    <x v="975"/>
    <x v="2"/>
    <x v="8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b v="0"/>
    <n v="4"/>
    <b v="0"/>
    <s v="technology/wearables"/>
    <x v="1035"/>
    <x v="730"/>
    <x v="2"/>
    <x v="8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b v="0"/>
    <n v="44"/>
    <b v="0"/>
    <s v="technology/wearables"/>
    <x v="1036"/>
    <x v="976"/>
    <x v="2"/>
    <x v="8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b v="0"/>
    <n v="90"/>
    <b v="0"/>
    <s v="technology/wearables"/>
    <x v="1037"/>
    <x v="977"/>
    <x v="2"/>
    <x v="8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n v="1483063435"/>
    <n v="1480471435"/>
    <b v="0"/>
    <n v="8"/>
    <b v="0"/>
    <s v="technology/wearables"/>
    <x v="1038"/>
    <x v="978"/>
    <x v="2"/>
    <x v="8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b v="0"/>
    <n v="11"/>
    <b v="0"/>
    <s v="technology/wearables"/>
    <x v="1039"/>
    <x v="979"/>
    <x v="2"/>
    <x v="8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n v="1432916235"/>
    <n v="1430324235"/>
    <b v="0"/>
    <n v="41"/>
    <b v="0"/>
    <s v="technology/wearables"/>
    <x v="1040"/>
    <x v="980"/>
    <x v="2"/>
    <x v="8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b v="0"/>
    <n v="15"/>
    <b v="0"/>
    <s v="technology/wearables"/>
    <x v="1041"/>
    <x v="981"/>
    <x v="2"/>
    <x v="8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b v="0"/>
    <n v="9"/>
    <b v="0"/>
    <s v="technology/wearables"/>
    <x v="1042"/>
    <x v="982"/>
    <x v="2"/>
    <x v="8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n v="1467432000"/>
    <n v="1464763109"/>
    <b v="0"/>
    <n v="50"/>
    <b v="0"/>
    <s v="technology/wearables"/>
    <x v="1043"/>
    <x v="983"/>
    <x v="2"/>
    <x v="8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n v="1471435554"/>
    <n v="1468843554"/>
    <b v="0"/>
    <n v="34"/>
    <b v="0"/>
    <s v="technology/wearables"/>
    <x v="1044"/>
    <x v="984"/>
    <x v="2"/>
    <x v="8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b v="0"/>
    <n v="0"/>
    <b v="0"/>
    <s v="technology/wearables"/>
    <x v="109"/>
    <x v="121"/>
    <x v="2"/>
    <x v="8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b v="0"/>
    <n v="0"/>
    <b v="0"/>
    <s v="technology/wearables"/>
    <x v="109"/>
    <x v="121"/>
    <x v="2"/>
    <x v="8"/>
    <x v="1333"/>
    <d v="2014-07-15T21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n v="1457721287"/>
    <n v="1455129287"/>
    <b v="0"/>
    <n v="276"/>
    <b v="0"/>
    <s v="technology/wearables"/>
    <x v="1045"/>
    <x v="985"/>
    <x v="2"/>
    <x v="8"/>
    <x v="1334"/>
    <d v="2016-03-11T13:34:47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b v="0"/>
    <n v="16"/>
    <b v="0"/>
    <s v="technology/wearables"/>
    <x v="1046"/>
    <x v="986"/>
    <x v="2"/>
    <x v="8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b v="0"/>
    <n v="224"/>
    <b v="0"/>
    <s v="technology/wearables"/>
    <x v="1047"/>
    <x v="987"/>
    <x v="2"/>
    <x v="8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n v="1488549079"/>
    <n v="1485957079"/>
    <b v="0"/>
    <n v="140"/>
    <b v="0"/>
    <s v="technology/wearables"/>
    <x v="1048"/>
    <x v="988"/>
    <x v="2"/>
    <x v="8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b v="0"/>
    <n v="15"/>
    <b v="0"/>
    <s v="technology/wearables"/>
    <x v="1049"/>
    <x v="989"/>
    <x v="2"/>
    <x v="8"/>
    <x v="1338"/>
    <d v="2015-08-02T14:17:13"/>
  </r>
  <r>
    <x v="1339"/>
    <s v="Linkoo (Canceled)"/>
    <s v="World's Smallest customizable Phone &amp; GPS Watch for kids !"/>
    <x v="63"/>
    <n v="3317"/>
    <x v="1"/>
    <x v="0"/>
    <x v="0"/>
    <n v="1418056315"/>
    <n v="1414164715"/>
    <b v="0"/>
    <n v="37"/>
    <b v="0"/>
    <s v="technology/wearables"/>
    <x v="1050"/>
    <x v="990"/>
    <x v="2"/>
    <x v="8"/>
    <x v="1339"/>
    <d v="2014-12-08T11:31:55"/>
  </r>
  <r>
    <x v="1340"/>
    <s v="Glass Designs (Canceled)"/>
    <s v="I would like to make nicer, more stylish looking frames for the Google Glass using 3D printing technology."/>
    <x v="243"/>
    <n v="0"/>
    <x v="1"/>
    <x v="0"/>
    <x v="0"/>
    <n v="1408112253"/>
    <n v="1405520253"/>
    <b v="0"/>
    <n v="0"/>
    <b v="0"/>
    <s v="technology/wearables"/>
    <x v="109"/>
    <x v="121"/>
    <x v="2"/>
    <x v="8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b v="0"/>
    <n v="46"/>
    <b v="0"/>
    <s v="technology/wearables"/>
    <x v="1051"/>
    <x v="991"/>
    <x v="2"/>
    <x v="8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b v="0"/>
    <n v="1"/>
    <b v="0"/>
    <s v="technology/wearables"/>
    <x v="418"/>
    <x v="101"/>
    <x v="2"/>
    <x v="8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b v="0"/>
    <n v="323"/>
    <b v="0"/>
    <s v="technology/wearables"/>
    <x v="1052"/>
    <x v="992"/>
    <x v="2"/>
    <x v="8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n v="1467313039"/>
    <n v="1464807439"/>
    <b v="0"/>
    <n v="139"/>
    <b v="1"/>
    <s v="publishing/nonfiction"/>
    <x v="1053"/>
    <x v="993"/>
    <x v="3"/>
    <x v="9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n v="1405366359"/>
    <n v="1402342359"/>
    <b v="0"/>
    <n v="7"/>
    <b v="1"/>
    <s v="publishing/nonfiction"/>
    <x v="1054"/>
    <x v="994"/>
    <x v="3"/>
    <x v="9"/>
    <x v="1345"/>
    <d v="2014-07-14T14:32:3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x v="0"/>
    <n v="1372297751"/>
    <n v="1369705751"/>
    <b v="0"/>
    <n v="149"/>
    <b v="1"/>
    <s v="publishing/nonfiction"/>
    <x v="1055"/>
    <x v="995"/>
    <x v="3"/>
    <x v="9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b v="0"/>
    <n v="31"/>
    <b v="1"/>
    <s v="publishing/nonfiction"/>
    <x v="1056"/>
    <x v="996"/>
    <x v="3"/>
    <x v="9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b v="0"/>
    <n v="26"/>
    <b v="1"/>
    <s v="publishing/nonfiction"/>
    <x v="1057"/>
    <x v="997"/>
    <x v="3"/>
    <x v="9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b v="0"/>
    <n v="172"/>
    <b v="1"/>
    <s v="publishing/nonfiction"/>
    <x v="1058"/>
    <x v="998"/>
    <x v="3"/>
    <x v="9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b v="0"/>
    <n v="78"/>
    <b v="1"/>
    <s v="publishing/nonfiction"/>
    <x v="1059"/>
    <x v="999"/>
    <x v="3"/>
    <x v="9"/>
    <x v="1350"/>
    <d v="2015-12-25T19:18:54"/>
  </r>
  <r>
    <x v="1351"/>
    <s v="Purpose: Your Journey To Find Meaning"/>
    <s v="Discover your purpose, live a more fulfilling life, leave a positive footprint on society."/>
    <x v="22"/>
    <n v="20253"/>
    <x v="0"/>
    <x v="0"/>
    <x v="0"/>
    <n v="1455299144"/>
    <n v="1452707144"/>
    <b v="0"/>
    <n v="120"/>
    <b v="1"/>
    <s v="publishing/nonfiction"/>
    <x v="1060"/>
    <x v="1000"/>
    <x v="3"/>
    <x v="9"/>
    <x v="1351"/>
    <d v="2016-02-12T12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b v="0"/>
    <n v="227"/>
    <b v="1"/>
    <s v="publishing/nonfiction"/>
    <x v="1061"/>
    <x v="1001"/>
    <x v="3"/>
    <x v="9"/>
    <x v="1352"/>
    <d v="2015-09-04T22:59:00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n v="1362960000"/>
    <n v="1359946188"/>
    <b v="0"/>
    <n v="42"/>
    <b v="1"/>
    <s v="publishing/nonfiction"/>
    <x v="1062"/>
    <x v="1002"/>
    <x v="3"/>
    <x v="9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n v="1465672979"/>
    <n v="1463080979"/>
    <b v="0"/>
    <n v="64"/>
    <b v="1"/>
    <s v="publishing/nonfiction"/>
    <x v="1063"/>
    <x v="1003"/>
    <x v="3"/>
    <x v="9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b v="0"/>
    <n v="121"/>
    <b v="1"/>
    <s v="publishing/nonfiction"/>
    <x v="1064"/>
    <x v="1004"/>
    <x v="3"/>
    <x v="9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b v="0"/>
    <n v="87"/>
    <b v="1"/>
    <s v="publishing/nonfiction"/>
    <x v="1065"/>
    <x v="1005"/>
    <x v="3"/>
    <x v="9"/>
    <x v="1356"/>
    <d v="2013-07-04T19:56:00"/>
  </r>
  <r>
    <x v="1357"/>
    <s v="Becoming Alicia"/>
    <s v="The search for identity leads one young woman to Mexico, where she follows her grandfather's journey back to America."/>
    <x v="13"/>
    <n v="2506"/>
    <x v="0"/>
    <x v="0"/>
    <x v="0"/>
    <n v="1362117540"/>
    <n v="1359587137"/>
    <b v="0"/>
    <n v="65"/>
    <b v="1"/>
    <s v="publishing/nonfiction"/>
    <x v="1066"/>
    <x v="1006"/>
    <x v="3"/>
    <x v="9"/>
    <x v="1357"/>
    <d v="2013-03-01T00:59:00"/>
  </r>
  <r>
    <x v="1358"/>
    <s v="The Masada Story Project"/>
    <s v="I am working on a book about what people do when they visit Masada, an ancient fortress in the Judean desert."/>
    <x v="9"/>
    <n v="3350"/>
    <x v="0"/>
    <x v="0"/>
    <x v="0"/>
    <n v="1309009323"/>
    <n v="1306417323"/>
    <b v="0"/>
    <n v="49"/>
    <b v="1"/>
    <s v="publishing/nonfiction"/>
    <x v="1067"/>
    <x v="1007"/>
    <x v="3"/>
    <x v="9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b v="0"/>
    <n v="19"/>
    <b v="1"/>
    <s v="publishing/nonfiction"/>
    <x v="1068"/>
    <x v="1008"/>
    <x v="3"/>
    <x v="9"/>
    <x v="1359"/>
    <d v="2011-07-06T14:33:10"/>
  </r>
  <r>
    <x v="1360"/>
    <s v="So Bad, It's Good! - A Book of Bad Movies"/>
    <s v="So Bad, It's Good! is a guide to finding the best films for your bad movie night."/>
    <x v="15"/>
    <n v="2598"/>
    <x v="0"/>
    <x v="0"/>
    <x v="0"/>
    <n v="1343943420"/>
    <n v="1341524220"/>
    <b v="0"/>
    <n v="81"/>
    <b v="1"/>
    <s v="publishing/nonfiction"/>
    <x v="1069"/>
    <x v="1009"/>
    <x v="3"/>
    <x v="9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n v="1403370772"/>
    <n v="1400778772"/>
    <b v="0"/>
    <n v="264"/>
    <b v="1"/>
    <s v="publishing/nonfiction"/>
    <x v="1070"/>
    <x v="1010"/>
    <x v="3"/>
    <x v="9"/>
    <x v="1361"/>
    <d v="2014-06-21T12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n v="1378592731"/>
    <n v="1373408731"/>
    <b v="0"/>
    <n v="25"/>
    <b v="1"/>
    <s v="publishing/nonfiction"/>
    <x v="1071"/>
    <x v="1011"/>
    <x v="3"/>
    <x v="9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b v="0"/>
    <n v="5"/>
    <b v="1"/>
    <s v="publishing/nonfiction"/>
    <x v="31"/>
    <x v="379"/>
    <x v="3"/>
    <x v="9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b v="0"/>
    <n v="144"/>
    <b v="1"/>
    <s v="music/rock"/>
    <x v="1072"/>
    <x v="1012"/>
    <x v="4"/>
    <x v="11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b v="0"/>
    <n v="92"/>
    <b v="1"/>
    <s v="music/rock"/>
    <x v="1073"/>
    <x v="1013"/>
    <x v="4"/>
    <x v="11"/>
    <x v="1365"/>
    <d v="2015-03-16T11:35:52"/>
  </r>
  <r>
    <x v="1366"/>
    <s v="Kick It! A Tribute to the A.K.s"/>
    <s v="A musical memorial for Alexi Petersen."/>
    <x v="51"/>
    <n v="9486.69"/>
    <x v="0"/>
    <x v="0"/>
    <x v="0"/>
    <n v="1417049663"/>
    <n v="1413158063"/>
    <b v="0"/>
    <n v="147"/>
    <b v="1"/>
    <s v="music/rock"/>
    <x v="1074"/>
    <x v="1014"/>
    <x v="4"/>
    <x v="11"/>
    <x v="1366"/>
    <d v="2014-11-26T19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n v="1447463050"/>
    <n v="1444867450"/>
    <b v="0"/>
    <n v="90"/>
    <b v="1"/>
    <s v="music/rock"/>
    <x v="1075"/>
    <x v="1015"/>
    <x v="4"/>
    <x v="11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n v="1434342894"/>
    <n v="1432269294"/>
    <b v="0"/>
    <n v="87"/>
    <b v="1"/>
    <s v="music/rock"/>
    <x v="1076"/>
    <x v="1016"/>
    <x v="4"/>
    <x v="11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b v="0"/>
    <n v="406"/>
    <b v="1"/>
    <s v="music/rock"/>
    <x v="1077"/>
    <x v="1017"/>
    <x v="4"/>
    <x v="11"/>
    <x v="1369"/>
    <d v="2014-04-11T09:15:46"/>
  </r>
  <r>
    <x v="1370"/>
    <s v="Food On You presents Baby's First Parental Advisory"/>
    <s v="Songs about the first year of parenthood, often inappropriate for children"/>
    <x v="15"/>
    <n v="1555"/>
    <x v="0"/>
    <x v="0"/>
    <x v="0"/>
    <n v="1381881890"/>
    <n v="1380585890"/>
    <b v="0"/>
    <n v="20"/>
    <b v="1"/>
    <s v="music/rock"/>
    <x v="1078"/>
    <x v="1018"/>
    <x v="4"/>
    <x v="11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b v="0"/>
    <n v="70"/>
    <b v="1"/>
    <s v="music/rock"/>
    <x v="1079"/>
    <x v="1019"/>
    <x v="4"/>
    <x v="11"/>
    <x v="1371"/>
    <d v="2015-05-07T13:12:22"/>
  </r>
  <r>
    <x v="1372"/>
    <s v="Ted Lukas &amp; the Misled new CD - &quot;FEED&quot;"/>
    <s v="Please help us raise funds to press our new CD!"/>
    <x v="2"/>
    <n v="620"/>
    <x v="0"/>
    <x v="0"/>
    <x v="0"/>
    <n v="1342115132"/>
    <n v="1339523132"/>
    <b v="0"/>
    <n v="16"/>
    <b v="1"/>
    <s v="music/rock"/>
    <x v="1014"/>
    <x v="1020"/>
    <x v="4"/>
    <x v="11"/>
    <x v="1372"/>
    <d v="2012-07-12T12:45:32"/>
  </r>
  <r>
    <x v="1373"/>
    <s v="Broccoli Samurai: Tour Van or Bust!"/>
    <s v="Help Broccoli Samurai raise money to get a new van and continue bringing you the jams!"/>
    <x v="3"/>
    <n v="10501"/>
    <x v="0"/>
    <x v="0"/>
    <x v="0"/>
    <n v="1483138233"/>
    <n v="1480546233"/>
    <b v="0"/>
    <n v="52"/>
    <b v="1"/>
    <s v="music/rock"/>
    <x v="1080"/>
    <x v="1021"/>
    <x v="4"/>
    <x v="11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b v="0"/>
    <n v="66"/>
    <b v="1"/>
    <s v="music/rock"/>
    <x v="1081"/>
    <x v="1022"/>
    <x v="4"/>
    <x v="11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b v="0"/>
    <n v="109"/>
    <b v="1"/>
    <s v="music/rock"/>
    <x v="1082"/>
    <x v="1023"/>
    <x v="4"/>
    <x v="11"/>
    <x v="1375"/>
    <d v="2017-01-14T20:35:19"/>
  </r>
  <r>
    <x v="1376"/>
    <s v="Dead Pirates / HIGHMARE LP 2nd pressing"/>
    <s v="Dead Pirates are planning a second pressing of HIGHMARE LP, who wants one ?"/>
    <x v="250"/>
    <n v="9342"/>
    <x v="0"/>
    <x v="1"/>
    <x v="1"/>
    <n v="1480784606"/>
    <n v="1478189006"/>
    <b v="0"/>
    <n v="168"/>
    <b v="1"/>
    <s v="music/rock"/>
    <x v="1083"/>
    <x v="1024"/>
    <x v="4"/>
    <x v="11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b v="0"/>
    <n v="31"/>
    <b v="1"/>
    <s v="music/rock"/>
    <x v="1084"/>
    <x v="1025"/>
    <x v="4"/>
    <x v="11"/>
    <x v="1377"/>
    <d v="2017-02-02T23:11:00"/>
  </r>
  <r>
    <x v="1378"/>
    <s v="SIX BY SEVEN"/>
    <s v="A psychedelic post rock masterpiece!"/>
    <x v="13"/>
    <n v="4067"/>
    <x v="0"/>
    <x v="1"/>
    <x v="1"/>
    <n v="1470075210"/>
    <n v="1468779210"/>
    <b v="0"/>
    <n v="133"/>
    <b v="1"/>
    <s v="music/rock"/>
    <x v="1085"/>
    <x v="1026"/>
    <x v="4"/>
    <x v="11"/>
    <x v="1378"/>
    <d v="2016-08-01T13:13:30"/>
  </r>
  <r>
    <x v="1379"/>
    <s v="J. Walter Makes a Record"/>
    <s v="---------The long-awaited debut full-length from Justin Ruddy--------"/>
    <x v="3"/>
    <n v="11160"/>
    <x v="0"/>
    <x v="0"/>
    <x v="0"/>
    <n v="1433504876"/>
    <n v="1430912876"/>
    <b v="0"/>
    <n v="151"/>
    <b v="1"/>
    <s v="music/rock"/>
    <x v="1086"/>
    <x v="1027"/>
    <x v="4"/>
    <x v="11"/>
    <x v="1379"/>
    <d v="2015-06-05T06:47:56"/>
  </r>
  <r>
    <x v="1380"/>
    <s v="BARNFEST 2015"/>
    <s v="A DIY MUSIC FESTIVAL FROM ST. LOUIS MO! Bands make their own festival, help make it legit!"/>
    <x v="251"/>
    <n v="106"/>
    <x v="0"/>
    <x v="0"/>
    <x v="0"/>
    <n v="1433815200"/>
    <n v="1431886706"/>
    <b v="0"/>
    <n v="5"/>
    <b v="1"/>
    <s v="music/rock"/>
    <x v="1087"/>
    <x v="1028"/>
    <x v="4"/>
    <x v="11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b v="0"/>
    <n v="73"/>
    <b v="1"/>
    <s v="music/rock"/>
    <x v="1088"/>
    <x v="1029"/>
    <x v="4"/>
    <x v="11"/>
    <x v="1381"/>
    <d v="2016-12-29T00:08:45"/>
  </r>
  <r>
    <x v="1382"/>
    <s v="The Floorwalkers New Album!"/>
    <s v="We're making a new record -- independently! We've got some great new songs we're really excited to bring to you!"/>
    <x v="6"/>
    <n v="8349"/>
    <x v="0"/>
    <x v="0"/>
    <x v="0"/>
    <n v="1367867536"/>
    <n v="1365275536"/>
    <b v="0"/>
    <n v="148"/>
    <b v="1"/>
    <s v="music/rock"/>
    <x v="1089"/>
    <x v="1030"/>
    <x v="4"/>
    <x v="11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b v="0"/>
    <n v="93"/>
    <b v="1"/>
    <s v="music/rock"/>
    <x v="1090"/>
    <x v="1031"/>
    <x v="4"/>
    <x v="11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n v="1436117922"/>
    <n v="1433525922"/>
    <b v="0"/>
    <n v="63"/>
    <b v="1"/>
    <s v="music/rock"/>
    <x v="1091"/>
    <x v="1032"/>
    <x v="4"/>
    <x v="11"/>
    <x v="1384"/>
    <d v="2015-07-05T12:38:42"/>
  </r>
  <r>
    <x v="1385"/>
    <s v="Chi Might Project"/>
    <s v="Musicians, singers &amp; songwriters from all over the world collaborate via YouTube in order to create an amazing album!"/>
    <x v="6"/>
    <n v="8832.49"/>
    <x v="0"/>
    <x v="12"/>
    <x v="3"/>
    <n v="1461931860"/>
    <n v="1457109121"/>
    <b v="0"/>
    <n v="134"/>
    <b v="1"/>
    <s v="music/rock"/>
    <x v="1092"/>
    <x v="1033"/>
    <x v="4"/>
    <x v="11"/>
    <x v="1385"/>
    <d v="2016-04-29T07:11:00"/>
  </r>
  <r>
    <x v="1386"/>
    <s v="MALTESE CROSS: The First Album"/>
    <s v="We are a classic hard rock/heavy metal band just trying to keep rock alive!"/>
    <x v="44"/>
    <n v="875"/>
    <x v="0"/>
    <x v="0"/>
    <x v="0"/>
    <n v="1438183889"/>
    <n v="1435591889"/>
    <b v="0"/>
    <n v="14"/>
    <b v="1"/>
    <s v="music/rock"/>
    <x v="1093"/>
    <x v="372"/>
    <x v="4"/>
    <x v="11"/>
    <x v="1386"/>
    <d v="2015-07-29T10:31:29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x v="0"/>
    <n v="1433305800"/>
    <n v="1430604395"/>
    <b v="0"/>
    <n v="78"/>
    <b v="1"/>
    <s v="music/rock"/>
    <x v="1094"/>
    <x v="1034"/>
    <x v="4"/>
    <x v="11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b v="0"/>
    <n v="112"/>
    <b v="1"/>
    <s v="music/rock"/>
    <x v="1095"/>
    <x v="1035"/>
    <x v="4"/>
    <x v="11"/>
    <x v="1388"/>
    <d v="2016-10-17T11:14:00"/>
  </r>
  <r>
    <x v="1389"/>
    <s v="Pre-order DANCEHALL's first record!!!"/>
    <s v="Help fund the pressing of DANCEHALL's first record by pre-ordering it in advance!!!"/>
    <x v="2"/>
    <n v="727"/>
    <x v="0"/>
    <x v="1"/>
    <x v="1"/>
    <n v="1471087957"/>
    <n v="1468495957"/>
    <b v="0"/>
    <n v="34"/>
    <b v="1"/>
    <s v="music/rock"/>
    <x v="663"/>
    <x v="1036"/>
    <x v="4"/>
    <x v="11"/>
    <x v="1389"/>
    <d v="2016-08-13T06:32:37"/>
  </r>
  <r>
    <x v="1390"/>
    <s v="New Music Video/Artist Development"/>
    <s v="Breakout Artist Management will be working with us on a brand new music video and we need your help!"/>
    <x v="70"/>
    <n v="3055"/>
    <x v="0"/>
    <x v="0"/>
    <x v="0"/>
    <n v="1430154720"/>
    <n v="1427224606"/>
    <b v="0"/>
    <n v="19"/>
    <b v="1"/>
    <s v="music/rock"/>
    <x v="1096"/>
    <x v="1037"/>
    <x v="4"/>
    <x v="11"/>
    <x v="1390"/>
    <d v="2015-04-27T12:12:00"/>
  </r>
  <r>
    <x v="1391"/>
    <s v="Rules and Regulations"/>
    <s v="With the money donated through this project we intend on investing in sound equipment for live shows"/>
    <x v="2"/>
    <n v="551"/>
    <x v="0"/>
    <x v="0"/>
    <x v="0"/>
    <n v="1440219540"/>
    <n v="1436369818"/>
    <b v="0"/>
    <n v="13"/>
    <b v="1"/>
    <s v="music/rock"/>
    <x v="1097"/>
    <x v="1038"/>
    <x v="4"/>
    <x v="11"/>
    <x v="1391"/>
    <d v="2015-08-21T23:59:00"/>
  </r>
  <r>
    <x v="1392"/>
    <s v="Telesomniac's Debut Album"/>
    <s v="Telesomniac is a rock band from Provo, UT releasing their debut album Thirty-One Flashes in the Dark."/>
    <x v="30"/>
    <n v="2841"/>
    <x v="0"/>
    <x v="0"/>
    <x v="0"/>
    <n v="1456976586"/>
    <n v="1454298186"/>
    <b v="0"/>
    <n v="104"/>
    <b v="1"/>
    <s v="music/rock"/>
    <x v="1098"/>
    <x v="1039"/>
    <x v="4"/>
    <x v="11"/>
    <x v="1392"/>
    <d v="2016-03-02T22:43:06"/>
  </r>
  <r>
    <x v="1393"/>
    <s v="WolfHunt | Social Commentary Rock Project"/>
    <s v="Rock n' Roll tales of our times"/>
    <x v="3"/>
    <n v="10235"/>
    <x v="0"/>
    <x v="0"/>
    <x v="0"/>
    <n v="1470068523"/>
    <n v="1467476523"/>
    <b v="0"/>
    <n v="52"/>
    <b v="1"/>
    <s v="music/rock"/>
    <x v="1099"/>
    <x v="1040"/>
    <x v="4"/>
    <x v="11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n v="1488337200"/>
    <n v="1484623726"/>
    <b v="0"/>
    <n v="17"/>
    <b v="1"/>
    <s v="music/rock"/>
    <x v="1100"/>
    <x v="1041"/>
    <x v="4"/>
    <x v="11"/>
    <x v="1394"/>
    <d v="2017-02-28T22:00:00"/>
  </r>
  <r>
    <x v="1395"/>
    <s v="Quiet Oaks Full Length Album"/>
    <s v="Help Quiet Oaks record their debut album!!!"/>
    <x v="8"/>
    <n v="3916"/>
    <x v="0"/>
    <x v="0"/>
    <x v="0"/>
    <n v="1484430481"/>
    <n v="1481838481"/>
    <b v="0"/>
    <n v="82"/>
    <b v="1"/>
    <s v="music/rock"/>
    <x v="1101"/>
    <x v="1042"/>
    <x v="4"/>
    <x v="11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b v="0"/>
    <n v="73"/>
    <b v="1"/>
    <s v="music/rock"/>
    <x v="1102"/>
    <x v="1043"/>
    <x v="4"/>
    <x v="11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n v="1477603140"/>
    <n v="1475013710"/>
    <b v="0"/>
    <n v="158"/>
    <b v="1"/>
    <s v="music/rock"/>
    <x v="1103"/>
    <x v="1044"/>
    <x v="4"/>
    <x v="11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n v="1467752334"/>
    <n v="1465160334"/>
    <b v="0"/>
    <n v="65"/>
    <b v="1"/>
    <s v="music/rock"/>
    <x v="1104"/>
    <x v="1045"/>
    <x v="4"/>
    <x v="11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n v="1412640373"/>
    <n v="1410048373"/>
    <b v="0"/>
    <n v="184"/>
    <b v="1"/>
    <s v="music/rock"/>
    <x v="1105"/>
    <x v="1046"/>
    <x v="4"/>
    <x v="11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b v="0"/>
    <n v="34"/>
    <b v="1"/>
    <s v="music/rock"/>
    <x v="1106"/>
    <x v="1047"/>
    <x v="4"/>
    <x v="11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b v="0"/>
    <n v="240"/>
    <b v="1"/>
    <s v="music/rock"/>
    <x v="1107"/>
    <x v="1048"/>
    <x v="4"/>
    <x v="11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b v="0"/>
    <n v="113"/>
    <b v="1"/>
    <s v="music/rock"/>
    <x v="1108"/>
    <x v="1049"/>
    <x v="4"/>
    <x v="11"/>
    <x v="1402"/>
    <d v="2015-04-30T19:16:5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b v="0"/>
    <n v="66"/>
    <b v="1"/>
    <s v="music/rock"/>
    <x v="1109"/>
    <x v="1050"/>
    <x v="4"/>
    <x v="11"/>
    <x v="1403"/>
    <d v="2013-07-25T20:30:35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b v="1"/>
    <n v="5"/>
    <b v="0"/>
    <s v="publishing/translations"/>
    <x v="1110"/>
    <x v="1051"/>
    <x v="3"/>
    <x v="22"/>
    <x v="1404"/>
    <d v="2015-02-22T07:14:45"/>
  </r>
  <r>
    <x v="1405"/>
    <s v="The Bible translated into Emoticons"/>
    <s v="Will more people read the Bible if it were translated into Emoticons?"/>
    <x v="31"/>
    <n v="105"/>
    <x v="2"/>
    <x v="0"/>
    <x v="0"/>
    <n v="1417195201"/>
    <n v="1414599601"/>
    <b v="1"/>
    <n v="17"/>
    <b v="0"/>
    <s v="publishing/translations"/>
    <x v="714"/>
    <x v="1052"/>
    <x v="3"/>
    <x v="22"/>
    <x v="1405"/>
    <d v="2014-11-28T12:20:01"/>
  </r>
  <r>
    <x v="1406"/>
    <s v="Man Down! Translation project"/>
    <s v="The White coat and the battle dress uniform"/>
    <x v="14"/>
    <n v="15"/>
    <x v="2"/>
    <x v="13"/>
    <x v="3"/>
    <n v="1449914400"/>
    <n v="1445336607"/>
    <b v="0"/>
    <n v="3"/>
    <b v="0"/>
    <s v="publishing/translations"/>
    <x v="415"/>
    <x v="144"/>
    <x v="3"/>
    <x v="22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n v="1407847978"/>
    <n v="1405687978"/>
    <b v="0"/>
    <n v="2"/>
    <b v="0"/>
    <s v="publishing/translations"/>
    <x v="724"/>
    <x v="507"/>
    <x v="3"/>
    <x v="22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b v="0"/>
    <n v="6"/>
    <b v="0"/>
    <s v="publishing/translations"/>
    <x v="705"/>
    <x v="1053"/>
    <x v="3"/>
    <x v="22"/>
    <x v="1408"/>
    <d v="2015-11-13T16:55:56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n v="1420085535"/>
    <n v="1414897935"/>
    <b v="0"/>
    <n v="0"/>
    <b v="0"/>
    <s v="publishing/translations"/>
    <x v="109"/>
    <x v="121"/>
    <x v="3"/>
    <x v="22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b v="0"/>
    <n v="1"/>
    <b v="0"/>
    <s v="publishing/translations"/>
    <x v="374"/>
    <x v="120"/>
    <x v="3"/>
    <x v="22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b v="0"/>
    <n v="3"/>
    <b v="0"/>
    <s v="publishing/translations"/>
    <x v="1111"/>
    <x v="1054"/>
    <x v="3"/>
    <x v="22"/>
    <x v="1411"/>
    <d v="2015-02-05T20:25:00"/>
  </r>
  <r>
    <x v="1412"/>
    <s v="For overseas shogi fans! Shogi novel translation project"/>
    <s v="â€œClimbing Silver!â€- An English translation of the Young Adult Shogi novella"/>
    <x v="39"/>
    <n v="320"/>
    <x v="2"/>
    <x v="0"/>
    <x v="0"/>
    <n v="1417656699"/>
    <n v="1415064699"/>
    <b v="0"/>
    <n v="13"/>
    <b v="0"/>
    <s v="publishing/translations"/>
    <x v="1112"/>
    <x v="1055"/>
    <x v="3"/>
    <x v="22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b v="0"/>
    <n v="1"/>
    <b v="0"/>
    <s v="publishing/translations"/>
    <x v="152"/>
    <x v="101"/>
    <x v="3"/>
    <x v="22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b v="0"/>
    <n v="1"/>
    <b v="0"/>
    <s v="publishing/translations"/>
    <x v="418"/>
    <x v="120"/>
    <x v="3"/>
    <x v="22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b v="0"/>
    <n v="9"/>
    <b v="0"/>
    <s v="publishing/translations"/>
    <x v="1113"/>
    <x v="1056"/>
    <x v="3"/>
    <x v="22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n v="1448147619"/>
    <n v="1445552019"/>
    <b v="0"/>
    <n v="0"/>
    <b v="0"/>
    <s v="publishing/translations"/>
    <x v="109"/>
    <x v="121"/>
    <x v="3"/>
    <x v="22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n v="1442315460"/>
    <n v="1439696174"/>
    <b v="0"/>
    <n v="2"/>
    <b v="0"/>
    <s v="publishing/translations"/>
    <x v="1114"/>
    <x v="446"/>
    <x v="3"/>
    <x v="22"/>
    <x v="1417"/>
    <d v="2015-09-15T06:11:00"/>
  </r>
  <r>
    <x v="1418"/>
    <s v="Realidades del Hombre"/>
    <s v="Â¿Y si hubiera una camino intermedio entre ciencia y religion?_x000d_Descubre la respuesta ayudando a publicar y traducir este libro."/>
    <x v="9"/>
    <n v="6"/>
    <x v="2"/>
    <x v="3"/>
    <x v="3"/>
    <n v="1456397834"/>
    <n v="1453805834"/>
    <b v="0"/>
    <n v="1"/>
    <b v="0"/>
    <s v="publishing/translations"/>
    <x v="418"/>
    <x v="1057"/>
    <x v="3"/>
    <x v="22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b v="0"/>
    <n v="10"/>
    <b v="0"/>
    <s v="publishing/translations"/>
    <x v="1115"/>
    <x v="901"/>
    <x v="3"/>
    <x v="22"/>
    <x v="1419"/>
    <d v="2016-10-09T05:56:59"/>
  </r>
  <r>
    <x v="1420"/>
    <s v="Shakespeare in the Hood - Romeo and Juliet"/>
    <s v="Help me butcher Shakespeare in a satirical fashion."/>
    <x v="252"/>
    <n v="3"/>
    <x v="2"/>
    <x v="0"/>
    <x v="0"/>
    <n v="1467129686"/>
    <n v="1464969686"/>
    <b v="0"/>
    <n v="3"/>
    <b v="0"/>
    <s v="publishing/translations"/>
    <x v="1116"/>
    <x v="120"/>
    <x v="3"/>
    <x v="22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b v="0"/>
    <n v="2"/>
    <b v="0"/>
    <s v="publishing/translations"/>
    <x v="370"/>
    <x v="101"/>
    <x v="3"/>
    <x v="22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b v="0"/>
    <n v="2"/>
    <b v="0"/>
    <s v="publishing/translations"/>
    <x v="477"/>
    <x v="31"/>
    <x v="3"/>
    <x v="22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n v="1451637531"/>
    <n v="1449045531"/>
    <b v="0"/>
    <n v="1"/>
    <b v="0"/>
    <s v="publishing/translations"/>
    <x v="119"/>
    <x v="101"/>
    <x v="3"/>
    <x v="22"/>
    <x v="1423"/>
    <d v="2016-01-01T03:38:51"/>
  </r>
  <r>
    <x v="1424"/>
    <s v="Subway Mantras"/>
    <s v="A short book of practical mantras that can be used every day of the week. Mantras are cogwheels of universal engines."/>
    <x v="51"/>
    <n v="1527"/>
    <x v="2"/>
    <x v="0"/>
    <x v="0"/>
    <n v="1479233602"/>
    <n v="1478106802"/>
    <b v="0"/>
    <n v="14"/>
    <b v="0"/>
    <s v="publishing/translations"/>
    <x v="1117"/>
    <x v="1058"/>
    <x v="3"/>
    <x v="22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b v="0"/>
    <n v="0"/>
    <b v="0"/>
    <s v="publishing/translations"/>
    <x v="109"/>
    <x v="121"/>
    <x v="3"/>
    <x v="22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b v="0"/>
    <n v="0"/>
    <b v="0"/>
    <s v="publishing/translations"/>
    <x v="109"/>
    <x v="121"/>
    <x v="3"/>
    <x v="22"/>
    <x v="1426"/>
    <d v="2015-08-24T04:22:00"/>
  </r>
  <r>
    <x v="1427"/>
    <s v="WHAT CAN I DO?..."/>
    <s v="The book with advices that can save many lives._x000d_You will find here many case studies, extreme situations and solutions."/>
    <x v="10"/>
    <n v="419"/>
    <x v="2"/>
    <x v="12"/>
    <x v="3"/>
    <n v="1474230385"/>
    <n v="1471638385"/>
    <b v="0"/>
    <n v="4"/>
    <b v="0"/>
    <s v="publishing/translations"/>
    <x v="1118"/>
    <x v="1059"/>
    <x v="3"/>
    <x v="22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n v="1459584417"/>
    <n v="1456996017"/>
    <b v="0"/>
    <n v="3"/>
    <b v="0"/>
    <s v="publishing/translations"/>
    <x v="684"/>
    <x v="2"/>
    <x v="3"/>
    <x v="22"/>
    <x v="1428"/>
    <d v="2016-04-02T03:06:57"/>
  </r>
  <r>
    <x v="1429"/>
    <s v="10 P.M."/>
    <s v="A guy in his 30's tries to live his &quot;American Dream&quot;, but quickly it turns into a nightmare. (A Novel)"/>
    <x v="3"/>
    <n v="0"/>
    <x v="2"/>
    <x v="0"/>
    <x v="0"/>
    <n v="1428629242"/>
    <n v="1426037242"/>
    <b v="0"/>
    <n v="0"/>
    <b v="0"/>
    <s v="publishing/translations"/>
    <x v="109"/>
    <x v="121"/>
    <x v="3"/>
    <x v="22"/>
    <x v="1429"/>
    <d v="2015-04-09T20:27:22"/>
  </r>
  <r>
    <x v="1430"/>
    <s v="Esoteric Project Management"/>
    <s v="Profesional translation and publishing of the book on unique synthesis of project management and meditation"/>
    <x v="10"/>
    <n v="403"/>
    <x v="2"/>
    <x v="0"/>
    <x v="0"/>
    <n v="1419017488"/>
    <n v="1416339088"/>
    <b v="0"/>
    <n v="5"/>
    <b v="0"/>
    <s v="publishing/translations"/>
    <x v="1119"/>
    <x v="128"/>
    <x v="3"/>
    <x v="22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b v="0"/>
    <n v="47"/>
    <b v="0"/>
    <s v="publishing/translations"/>
    <x v="1120"/>
    <x v="1060"/>
    <x v="3"/>
    <x v="22"/>
    <x v="1431"/>
    <d v="2015-11-26T01:03:36"/>
  </r>
  <r>
    <x v="1432"/>
    <s v="The Holy Bib-el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b v="0"/>
    <n v="0"/>
    <b v="0"/>
    <s v="publishing/translations"/>
    <x v="109"/>
    <x v="121"/>
    <x v="3"/>
    <x v="22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b v="0"/>
    <n v="10"/>
    <b v="0"/>
    <s v="publishing/translations"/>
    <x v="1121"/>
    <x v="1061"/>
    <x v="3"/>
    <x v="22"/>
    <x v="1433"/>
    <d v="2016-12-10T06:00:00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x v="7"/>
    <n v="1433775600"/>
    <n v="1431973478"/>
    <b v="0"/>
    <n v="11"/>
    <b v="0"/>
    <s v="publishing/translations"/>
    <x v="1122"/>
    <x v="1062"/>
    <x v="3"/>
    <x v="22"/>
    <x v="1434"/>
    <d v="2015-06-08T10:00:00"/>
  </r>
  <r>
    <x v="1435"/>
    <s v="Trilogy of Crystals, book 1, translation"/>
    <s v="English translation of the first book from a sword and sorcery Fantasy trilogy, by Paolo Parente"/>
    <x v="36"/>
    <n v="15"/>
    <x v="2"/>
    <x v="13"/>
    <x v="3"/>
    <n v="1444589020"/>
    <n v="1441997020"/>
    <b v="0"/>
    <n v="2"/>
    <b v="0"/>
    <s v="publishing/translations"/>
    <x v="370"/>
    <x v="507"/>
    <x v="3"/>
    <x v="22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n v="1456043057"/>
    <n v="1453451057"/>
    <b v="0"/>
    <n v="2"/>
    <b v="0"/>
    <s v="publishing/translations"/>
    <x v="1123"/>
    <x v="1063"/>
    <x v="3"/>
    <x v="22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b v="0"/>
    <n v="22"/>
    <b v="0"/>
    <s v="publishing/translations"/>
    <x v="1124"/>
    <x v="1064"/>
    <x v="3"/>
    <x v="22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n v="1461765300"/>
    <n v="1459198499"/>
    <b v="0"/>
    <n v="8"/>
    <b v="0"/>
    <s v="publishing/translations"/>
    <x v="419"/>
    <x v="766"/>
    <x v="3"/>
    <x v="22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n v="1425758101"/>
    <n v="1423166101"/>
    <b v="0"/>
    <n v="6"/>
    <b v="0"/>
    <s v="publishing/translations"/>
    <x v="1125"/>
    <x v="180"/>
    <x v="3"/>
    <x v="22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n v="1464285463"/>
    <n v="1461693463"/>
    <b v="0"/>
    <n v="1"/>
    <b v="0"/>
    <s v="publishing/translations"/>
    <x v="1126"/>
    <x v="120"/>
    <x v="3"/>
    <x v="22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b v="0"/>
    <n v="3"/>
    <b v="0"/>
    <s v="publishing/translations"/>
    <x v="1127"/>
    <x v="1065"/>
    <x v="3"/>
    <x v="22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b v="0"/>
    <n v="0"/>
    <b v="0"/>
    <s v="publishing/translations"/>
    <x v="109"/>
    <x v="121"/>
    <x v="3"/>
    <x v="22"/>
    <x v="1442"/>
    <d v="2016-05-25T10:29:18"/>
  </r>
  <r>
    <x v="1443"/>
    <s v="Translate my Saga Fantasy : Icarus Ã  l'Ã©cole des dieux"/>
    <s v="Hello everyone !_x000d_I need your help for translate my saga Fantasy : Icarus at the school of the gods - Book 1&quot;."/>
    <x v="93"/>
    <n v="0"/>
    <x v="2"/>
    <x v="6"/>
    <x v="3"/>
    <n v="1483395209"/>
    <n v="1480803209"/>
    <b v="0"/>
    <n v="0"/>
    <b v="0"/>
    <s v="publishing/translations"/>
    <x v="109"/>
    <x v="121"/>
    <x v="3"/>
    <x v="22"/>
    <x v="1443"/>
    <d v="2017-01-02T17:13:29"/>
  </r>
  <r>
    <x v="1444"/>
    <s v="Expand the MillionairesLetter in the US Market!"/>
    <s v="We as a successfull german stock market newsletter publisher want expand in the US market!"/>
    <x v="255"/>
    <n v="0"/>
    <x v="2"/>
    <x v="12"/>
    <x v="3"/>
    <n v="1442091462"/>
    <n v="1436907462"/>
    <b v="0"/>
    <n v="0"/>
    <b v="0"/>
    <s v="publishing/translations"/>
    <x v="109"/>
    <x v="121"/>
    <x v="3"/>
    <x v="22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b v="0"/>
    <n v="0"/>
    <b v="0"/>
    <s v="publishing/translations"/>
    <x v="109"/>
    <x v="121"/>
    <x v="3"/>
    <x v="22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b v="0"/>
    <n v="0"/>
    <b v="0"/>
    <s v="publishing/translations"/>
    <x v="109"/>
    <x v="121"/>
    <x v="3"/>
    <x v="22"/>
    <x v="1446"/>
    <d v="2016-04-21T05:44:38"/>
  </r>
  <r>
    <x v="1447"/>
    <s v="Indian Language Dictionary"/>
    <s v="I'm creating a dictionary of multiple Indian languages."/>
    <x v="69"/>
    <n v="75"/>
    <x v="2"/>
    <x v="0"/>
    <x v="0"/>
    <n v="1467999134"/>
    <n v="1465407134"/>
    <b v="0"/>
    <n v="3"/>
    <b v="0"/>
    <s v="publishing/translations"/>
    <x v="1128"/>
    <x v="384"/>
    <x v="3"/>
    <x v="22"/>
    <x v="1447"/>
    <d v="2016-07-08T12:32:14"/>
  </r>
  <r>
    <x v="1448"/>
    <s v="Focus on changing your situation"/>
    <s v="For people in schools to the retired._x000d_Aim is to get in to schools,gyms,work places and to travel all over the world doing talks on it."/>
    <x v="61"/>
    <n v="0"/>
    <x v="2"/>
    <x v="2"/>
    <x v="2"/>
    <n v="1432272300"/>
    <n v="1429655318"/>
    <b v="0"/>
    <n v="0"/>
    <b v="0"/>
    <s v="publishing/translations"/>
    <x v="109"/>
    <x v="121"/>
    <x v="3"/>
    <x v="22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b v="0"/>
    <n v="0"/>
    <b v="0"/>
    <s v="publishing/translations"/>
    <x v="109"/>
    <x v="121"/>
    <x v="3"/>
    <x v="22"/>
    <x v="1449"/>
    <d v="2015-05-10T14:28:25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b v="0"/>
    <n v="1"/>
    <b v="0"/>
    <s v="publishing/translations"/>
    <x v="1129"/>
    <x v="120"/>
    <x v="3"/>
    <x v="22"/>
    <x v="1450"/>
    <d v="2016-02-19T23:06:37"/>
  </r>
  <r>
    <x v="1451"/>
    <s v="Modern Literal Torah Translation (Canceled)"/>
    <s v="Modern Literal Translation of the Torah in English and Russian with sub-linear and interlinear layout."/>
    <x v="256"/>
    <n v="2"/>
    <x v="1"/>
    <x v="0"/>
    <x v="0"/>
    <n v="1416355259"/>
    <n v="1413759659"/>
    <b v="0"/>
    <n v="2"/>
    <b v="0"/>
    <s v="publishing/translations"/>
    <x v="1130"/>
    <x v="120"/>
    <x v="3"/>
    <x v="22"/>
    <x v="1451"/>
    <d v="2014-11-18T19:00:59"/>
  </r>
  <r>
    <x v="1452"/>
    <s v="The Judo Preservation Project (Canceled)"/>
    <s v="I am gathering rare, out-of-print Judo books for preservation, translation and sharing."/>
    <x v="32"/>
    <n v="0"/>
    <x v="1"/>
    <x v="0"/>
    <x v="0"/>
    <n v="1406566363"/>
    <n v="1403974363"/>
    <b v="0"/>
    <n v="0"/>
    <b v="0"/>
    <s v="publishing/translations"/>
    <x v="109"/>
    <x v="121"/>
    <x v="3"/>
    <x v="22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b v="0"/>
    <n v="0"/>
    <b v="0"/>
    <s v="publishing/translations"/>
    <x v="109"/>
    <x v="121"/>
    <x v="3"/>
    <x v="22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b v="0"/>
    <n v="1"/>
    <b v="0"/>
    <s v="publishing/translations"/>
    <x v="719"/>
    <x v="2"/>
    <x v="3"/>
    <x v="22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b v="0"/>
    <n v="7"/>
    <b v="0"/>
    <s v="publishing/translations"/>
    <x v="1131"/>
    <x v="1066"/>
    <x v="3"/>
    <x v="22"/>
    <x v="1455"/>
    <d v="2014-09-05T08:39:00"/>
  </r>
  <r>
    <x v="1456"/>
    <s v="Sometimes you don't need love (Canceled)"/>
    <s v="English Version of my auto-published novel"/>
    <x v="10"/>
    <n v="145"/>
    <x v="1"/>
    <x v="13"/>
    <x v="3"/>
    <n v="1483459365"/>
    <n v="1480867365"/>
    <b v="0"/>
    <n v="3"/>
    <b v="0"/>
    <s v="publishing/translations"/>
    <x v="1132"/>
    <x v="1067"/>
    <x v="3"/>
    <x v="22"/>
    <x v="1456"/>
    <d v="2017-01-03T11:02:45"/>
  </r>
  <r>
    <x v="1457"/>
    <s v="Hey! I&quot;m not invisable, I am Just Old (Canceled)"/>
    <s v="Age is more than just a number, I hope your younger than you feel."/>
    <x v="12"/>
    <n v="0"/>
    <x v="1"/>
    <x v="0"/>
    <x v="0"/>
    <n v="1447281044"/>
    <n v="1444685444"/>
    <b v="0"/>
    <n v="0"/>
    <b v="0"/>
    <s v="publishing/translations"/>
    <x v="109"/>
    <x v="121"/>
    <x v="3"/>
    <x v="22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b v="0"/>
    <n v="0"/>
    <b v="0"/>
    <s v="publishing/translations"/>
    <x v="109"/>
    <x v="121"/>
    <x v="3"/>
    <x v="22"/>
    <x v="1458"/>
    <d v="2014-08-10T23:00:00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x v="7"/>
    <n v="1449077100"/>
    <n v="1446612896"/>
    <b v="0"/>
    <n v="0"/>
    <b v="0"/>
    <s v="publishing/translations"/>
    <x v="109"/>
    <x v="121"/>
    <x v="3"/>
    <x v="22"/>
    <x v="1459"/>
    <d v="2015-12-02T12:25:00"/>
  </r>
  <r>
    <x v="1460"/>
    <s v="KJV2015 (Canceled)"/>
    <s v="KJV2015 Easier to understand for our kids and family not leaving out one verse or changing a meaning one bit."/>
    <x v="259"/>
    <n v="0"/>
    <x v="1"/>
    <x v="0"/>
    <x v="0"/>
    <n v="1417391100"/>
    <n v="1412371898"/>
    <b v="0"/>
    <n v="0"/>
    <b v="0"/>
    <s v="publishing/translations"/>
    <x v="109"/>
    <x v="121"/>
    <x v="3"/>
    <x v="22"/>
    <x v="1460"/>
    <d v="2014-11-30T18:45:00"/>
  </r>
  <r>
    <x v="1461"/>
    <s v="Relatively Prime Series 2"/>
    <s v="Series 2 of Relatively Prime, a podcast of stories from the Mathematical Domain"/>
    <x v="36"/>
    <n v="15186.69"/>
    <x v="0"/>
    <x v="0"/>
    <x v="0"/>
    <n v="1413849600"/>
    <n v="1410967754"/>
    <b v="1"/>
    <n v="340"/>
    <b v="1"/>
    <s v="publishing/radio &amp; podcasts"/>
    <x v="1133"/>
    <x v="1068"/>
    <x v="3"/>
    <x v="23"/>
    <x v="1461"/>
    <d v="2014-10-20T19:00:00"/>
  </r>
  <r>
    <x v="1462"/>
    <s v="Unbound: Fiction on the Radio"/>
    <s v="A new radio show focused on short fiction produced by Louisville Public Media"/>
    <x v="23"/>
    <n v="4340.7"/>
    <x v="0"/>
    <x v="0"/>
    <x v="0"/>
    <n v="1365609271"/>
    <n v="1363017271"/>
    <b v="1"/>
    <n v="150"/>
    <b v="1"/>
    <s v="publishing/radio &amp; podcasts"/>
    <x v="1134"/>
    <x v="1069"/>
    <x v="3"/>
    <x v="23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n v="1365367938"/>
    <n v="1361483538"/>
    <b v="1"/>
    <n v="25"/>
    <b v="1"/>
    <s v="publishing/radio &amp; podcasts"/>
    <x v="1135"/>
    <x v="1070"/>
    <x v="3"/>
    <x v="23"/>
    <x v="1463"/>
    <d v="2013-04-07T15:52:18"/>
  </r>
  <r>
    <x v="1464"/>
    <s v="Science Studio"/>
    <s v="The Best Science Media on the Web"/>
    <x v="10"/>
    <n v="8160"/>
    <x v="0"/>
    <x v="0"/>
    <x v="0"/>
    <n v="1361029958"/>
    <n v="1358437958"/>
    <b v="1"/>
    <n v="234"/>
    <b v="1"/>
    <s v="publishing/radio &amp; podcasts"/>
    <x v="1136"/>
    <x v="1071"/>
    <x v="3"/>
    <x v="23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b v="1"/>
    <n v="2602"/>
    <b v="1"/>
    <s v="publishing/radio &amp; podcasts"/>
    <x v="1137"/>
    <x v="1072"/>
    <x v="3"/>
    <x v="23"/>
    <x v="1465"/>
    <d v="2012-03-21T22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b v="1"/>
    <n v="248"/>
    <b v="1"/>
    <s v="publishing/radio &amp; podcasts"/>
    <x v="1138"/>
    <x v="1073"/>
    <x v="3"/>
    <x v="23"/>
    <x v="1466"/>
    <d v="2016-01-12T00:00:00"/>
  </r>
  <r>
    <x v="1467"/>
    <s v="Radio Ambulante"/>
    <s v="We are a new Spanish language podcast telling uniquely Latin American stories."/>
    <x v="79"/>
    <n v="46032"/>
    <x v="0"/>
    <x v="0"/>
    <x v="0"/>
    <n v="1332699285"/>
    <n v="1327518885"/>
    <b v="1"/>
    <n v="600"/>
    <b v="1"/>
    <s v="publishing/radio &amp; podcasts"/>
    <x v="1139"/>
    <x v="1074"/>
    <x v="3"/>
    <x v="23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b v="1"/>
    <n v="293"/>
    <b v="1"/>
    <s v="publishing/radio &amp; podcasts"/>
    <x v="1140"/>
    <x v="1075"/>
    <x v="3"/>
    <x v="23"/>
    <x v="1468"/>
    <d v="2011-06-11T19:20:49"/>
  </r>
  <r>
    <x v="1469"/>
    <s v="The Local Global Mashup Show"/>
    <s v="Get the inside edge on the stories that connect Americans to the world -- in your ear every week."/>
    <x v="260"/>
    <n v="47978"/>
    <x v="0"/>
    <x v="0"/>
    <x v="0"/>
    <n v="1360938109"/>
    <n v="1358346109"/>
    <b v="1"/>
    <n v="321"/>
    <b v="1"/>
    <s v="publishing/radio &amp; podcasts"/>
    <x v="1141"/>
    <x v="1076"/>
    <x v="3"/>
    <x v="23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n v="1356724263"/>
    <n v="1354909863"/>
    <b v="1"/>
    <n v="81"/>
    <b v="1"/>
    <s v="publishing/radio &amp; podcasts"/>
    <x v="1142"/>
    <x v="1077"/>
    <x v="3"/>
    <x v="23"/>
    <x v="1470"/>
    <d v="2012-12-28T14:51:0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x v="0"/>
    <n v="1428620334"/>
    <n v="1426028334"/>
    <b v="1"/>
    <n v="343"/>
    <b v="1"/>
    <s v="publishing/radio &amp; podcasts"/>
    <x v="1143"/>
    <x v="1078"/>
    <x v="3"/>
    <x v="23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b v="1"/>
    <n v="336"/>
    <b v="1"/>
    <s v="publishing/radio &amp; podcasts"/>
    <x v="1144"/>
    <x v="1079"/>
    <x v="3"/>
    <x v="23"/>
    <x v="1472"/>
    <d v="2013-10-16T08:01:43"/>
  </r>
  <r>
    <x v="1473"/>
    <s v="ONE LOVES ONLY FORM"/>
    <s v="Public Radio Project"/>
    <x v="15"/>
    <n v="1807.74"/>
    <x v="0"/>
    <x v="0"/>
    <x v="0"/>
    <n v="1330644639"/>
    <n v="1328052639"/>
    <b v="1"/>
    <n v="47"/>
    <b v="1"/>
    <s v="publishing/radio &amp; podcasts"/>
    <x v="1145"/>
    <x v="1080"/>
    <x v="3"/>
    <x v="23"/>
    <x v="1473"/>
    <d v="2012-03-01T18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n v="1379093292"/>
    <n v="1376501292"/>
    <b v="1"/>
    <n v="76"/>
    <b v="1"/>
    <s v="publishing/radio &amp; podcasts"/>
    <x v="1146"/>
    <x v="1081"/>
    <x v="3"/>
    <x v="23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n v="1419051540"/>
    <n v="1416244863"/>
    <b v="1"/>
    <n v="441"/>
    <b v="1"/>
    <s v="publishing/radio &amp; podcasts"/>
    <x v="1147"/>
    <x v="1082"/>
    <x v="3"/>
    <x v="23"/>
    <x v="1475"/>
    <d v="2014-12-19T23:59:00"/>
  </r>
  <r>
    <x v="1476"/>
    <s v="The Comedy Button Podcast"/>
    <s v="The Comedy Button is a brand new nerd pop culture podcast with weekly video sketches."/>
    <x v="12"/>
    <n v="39693.279999999999"/>
    <x v="0"/>
    <x v="0"/>
    <x v="0"/>
    <n v="1315616422"/>
    <n v="1313024422"/>
    <b v="1"/>
    <n v="916"/>
    <b v="1"/>
    <s v="publishing/radio &amp; podcasts"/>
    <x v="1148"/>
    <x v="1083"/>
    <x v="3"/>
    <x v="23"/>
    <x v="1476"/>
    <d v="2011-09-09T20:00:22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b v="1"/>
    <n v="369"/>
    <b v="1"/>
    <s v="publishing/radio &amp; podcasts"/>
    <x v="1149"/>
    <x v="1084"/>
    <x v="3"/>
    <x v="23"/>
    <x v="1477"/>
    <d v="2011-12-22T22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b v="1"/>
    <n v="20242"/>
    <b v="1"/>
    <s v="publishing/radio &amp; podcasts"/>
    <x v="1150"/>
    <x v="1085"/>
    <x v="3"/>
    <x v="23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n v="1399694340"/>
    <n v="1398448389"/>
    <b v="1"/>
    <n v="71"/>
    <b v="1"/>
    <s v="publishing/radio &amp; podcasts"/>
    <x v="1151"/>
    <x v="1086"/>
    <x v="3"/>
    <x v="23"/>
    <x v="1479"/>
    <d v="2014-05-09T22:59:00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b v="1"/>
    <n v="635"/>
    <b v="1"/>
    <s v="publishing/radio &amp; podcasts"/>
    <x v="1152"/>
    <x v="1087"/>
    <x v="3"/>
    <x v="23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n v="1383430145"/>
    <n v="1380838145"/>
    <b v="0"/>
    <n v="6"/>
    <b v="0"/>
    <s v="publishing/fiction"/>
    <x v="1153"/>
    <x v="844"/>
    <x v="3"/>
    <x v="10"/>
    <x v="1481"/>
    <d v="2013-11-02T17:09:05"/>
  </r>
  <r>
    <x v="1482"/>
    <s v="Black Matter: Reality is in the eyes of the beholder"/>
    <s v="Those who believe, call them Gods._x000d_Those who don't believe, call them aliens._x000d_Either way, you can't stop the war."/>
    <x v="10"/>
    <n v="5"/>
    <x v="2"/>
    <x v="0"/>
    <x v="0"/>
    <n v="1347004260"/>
    <n v="1345062936"/>
    <b v="0"/>
    <n v="1"/>
    <b v="0"/>
    <s v="publishing/fiction"/>
    <x v="370"/>
    <x v="144"/>
    <x v="3"/>
    <x v="10"/>
    <x v="1482"/>
    <d v="2012-09-07T02:51:0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b v="0"/>
    <n v="2"/>
    <b v="0"/>
    <s v="publishing/fiction"/>
    <x v="1154"/>
    <x v="384"/>
    <x v="3"/>
    <x v="10"/>
    <x v="1483"/>
    <d v="2016-07-21T23:37:55"/>
  </r>
  <r>
    <x v="1484"/>
    <s v="a book called filtered down thru the stars"/>
    <s v="The mussings of an old wizard"/>
    <x v="13"/>
    <n v="0"/>
    <x v="2"/>
    <x v="0"/>
    <x v="0"/>
    <n v="1342882260"/>
    <n v="1337834963"/>
    <b v="0"/>
    <n v="0"/>
    <b v="0"/>
    <s v="publishing/fiction"/>
    <x v="109"/>
    <x v="121"/>
    <x v="3"/>
    <x v="10"/>
    <x v="1484"/>
    <d v="2012-07-21T09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n v="1434827173"/>
    <n v="1430939173"/>
    <b v="0"/>
    <n v="3"/>
    <b v="0"/>
    <s v="publishing/fiction"/>
    <x v="1155"/>
    <x v="73"/>
    <x v="3"/>
    <x v="10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b v="0"/>
    <n v="3"/>
    <b v="0"/>
    <s v="publishing/fiction"/>
    <x v="1156"/>
    <x v="587"/>
    <x v="3"/>
    <x v="10"/>
    <x v="1486"/>
    <d v="2015-02-26T23:02:41"/>
  </r>
  <r>
    <x v="1487"/>
    <s v="You Killed Me First"/>
    <s v="A lover becomes an enemy when a line has been crossed. Torn between memories and reality, his mask of sanity is slipping."/>
    <x v="3"/>
    <n v="0"/>
    <x v="2"/>
    <x v="0"/>
    <x v="0"/>
    <n v="1470175271"/>
    <n v="1467583271"/>
    <b v="0"/>
    <n v="0"/>
    <b v="0"/>
    <s v="publishing/fiction"/>
    <x v="109"/>
    <x v="121"/>
    <x v="3"/>
    <x v="10"/>
    <x v="1487"/>
    <d v="2016-08-02T17:01:11"/>
  </r>
  <r>
    <x v="1488"/>
    <s v="Nanolution"/>
    <s v="A blockbuster sci-fi adventure. What would you do if one day your life changed to beyond the imaginable?"/>
    <x v="36"/>
    <n v="360"/>
    <x v="2"/>
    <x v="2"/>
    <x v="2"/>
    <n v="1388928660"/>
    <n v="1386336660"/>
    <b v="0"/>
    <n v="6"/>
    <b v="0"/>
    <s v="publishing/fiction"/>
    <x v="365"/>
    <x v="88"/>
    <x v="3"/>
    <x v="10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n v="1352994052"/>
    <n v="1350398452"/>
    <b v="0"/>
    <n v="0"/>
    <b v="0"/>
    <s v="publishing/fiction"/>
    <x v="109"/>
    <x v="121"/>
    <x v="3"/>
    <x v="10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b v="0"/>
    <n v="19"/>
    <b v="0"/>
    <s v="publishing/fiction"/>
    <x v="1157"/>
    <x v="1088"/>
    <x v="3"/>
    <x v="10"/>
    <x v="1490"/>
    <d v="2013-10-02T08:27:54"/>
  </r>
  <r>
    <x v="1491"/>
    <s v="Tales of guns, gold and a beagle in the Old West"/>
    <s v="What do you get when you take outlaws, guns, gold and and old beagle in the old west? Adventure!"/>
    <x v="38"/>
    <n v="100"/>
    <x v="2"/>
    <x v="0"/>
    <x v="0"/>
    <n v="1424014680"/>
    <n v="1418922443"/>
    <b v="0"/>
    <n v="1"/>
    <b v="0"/>
    <s v="publishing/fiction"/>
    <x v="1158"/>
    <x v="101"/>
    <x v="3"/>
    <x v="10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b v="0"/>
    <n v="2"/>
    <b v="0"/>
    <s v="publishing/fiction"/>
    <x v="571"/>
    <x v="2"/>
    <x v="3"/>
    <x v="10"/>
    <x v="1492"/>
    <d v="2011-06-18T16:14:06"/>
  </r>
  <r>
    <x v="1493"/>
    <s v="The Great Grand Zeppelin Chase"/>
    <s v="Help illustrate the sequel to the bestselling _x000d_The Transylvania Flying Squad of Detectives"/>
    <x v="262"/>
    <n v="0"/>
    <x v="2"/>
    <x v="0"/>
    <x v="0"/>
    <n v="1371415675"/>
    <n v="1368823675"/>
    <b v="0"/>
    <n v="0"/>
    <b v="0"/>
    <s v="publishing/fiction"/>
    <x v="109"/>
    <x v="121"/>
    <x v="3"/>
    <x v="10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b v="0"/>
    <n v="11"/>
    <b v="0"/>
    <s v="publishing/fiction"/>
    <x v="1159"/>
    <x v="1089"/>
    <x v="3"/>
    <x v="10"/>
    <x v="1494"/>
    <d v="2015-04-03T10:38:00"/>
  </r>
  <r>
    <x v="1495"/>
    <s v="A Magical Bildungsroman with a Female Heroine"/>
    <s v="The Adventures of Penelope Hawthorne. Part One: The Spellbook of Dracone."/>
    <x v="13"/>
    <n v="0"/>
    <x v="2"/>
    <x v="0"/>
    <x v="0"/>
    <n v="1314471431"/>
    <n v="1311879431"/>
    <b v="0"/>
    <n v="0"/>
    <b v="0"/>
    <s v="publishing/fiction"/>
    <x v="109"/>
    <x v="121"/>
    <x v="3"/>
    <x v="10"/>
    <x v="1495"/>
    <d v="2011-08-27T13:57:11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x v="0"/>
    <n v="1410866659"/>
    <n v="1405682659"/>
    <b v="0"/>
    <n v="0"/>
    <b v="0"/>
    <s v="publishing/fiction"/>
    <x v="109"/>
    <x v="121"/>
    <x v="3"/>
    <x v="10"/>
    <x v="1496"/>
    <d v="2014-09-16T06:24:19"/>
  </r>
  <r>
    <x v="1497"/>
    <s v="Daddy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b v="0"/>
    <n v="1"/>
    <b v="0"/>
    <s v="publishing/fiction"/>
    <x v="440"/>
    <x v="120"/>
    <x v="3"/>
    <x v="10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b v="0"/>
    <n v="3"/>
    <b v="0"/>
    <s v="publishing/fiction"/>
    <x v="1160"/>
    <x v="1090"/>
    <x v="3"/>
    <x v="10"/>
    <x v="1498"/>
    <d v="2014-09-03T18:36:18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b v="0"/>
    <n v="1"/>
    <b v="0"/>
    <s v="publishing/fiction"/>
    <x v="1161"/>
    <x v="144"/>
    <x v="3"/>
    <x v="10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b v="0"/>
    <n v="15"/>
    <b v="0"/>
    <s v="publishing/fiction"/>
    <x v="1162"/>
    <x v="1091"/>
    <x v="3"/>
    <x v="10"/>
    <x v="1500"/>
    <d v="2013-05-01T16:42:37"/>
  </r>
  <r>
    <x v="1501"/>
    <s v="This is Nowhere"/>
    <s v="A hardcover book of surf, outdoor and nature photos from the British Columbia coast."/>
    <x v="263"/>
    <n v="86492"/>
    <x v="0"/>
    <x v="5"/>
    <x v="5"/>
    <n v="1436364023"/>
    <n v="1433772023"/>
    <b v="1"/>
    <n v="885"/>
    <b v="1"/>
    <s v="photography/photobooks"/>
    <x v="1163"/>
    <x v="1092"/>
    <x v="8"/>
    <x v="20"/>
    <x v="1501"/>
    <d v="2015-07-08T09:00:23"/>
  </r>
  <r>
    <x v="1502"/>
    <s v="Cosmic Surgery"/>
    <s v="Cosmic Surgery is a photo book, set in the not too distant future where the world of cosmetic surgery is about to be transformed"/>
    <x v="29"/>
    <n v="22318"/>
    <x v="0"/>
    <x v="1"/>
    <x v="1"/>
    <n v="1458943200"/>
    <n v="1456491680"/>
    <b v="1"/>
    <n v="329"/>
    <b v="1"/>
    <s v="photography/photobooks"/>
    <x v="1164"/>
    <x v="1093"/>
    <x v="8"/>
    <x v="20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b v="1"/>
    <n v="71"/>
    <b v="1"/>
    <s v="photography/photobooks"/>
    <x v="1165"/>
    <x v="1094"/>
    <x v="8"/>
    <x v="20"/>
    <x v="1503"/>
    <d v="2016-10-23T03:20:01"/>
  </r>
  <r>
    <x v="1504"/>
    <s v="RYU X RIO"/>
    <s v="A football photography book like no other about the 2014 World Cup in Brazil, by Ryu Voelkel."/>
    <x v="115"/>
    <n v="18066"/>
    <x v="0"/>
    <x v="1"/>
    <x v="1"/>
    <n v="1402389180"/>
    <n v="1399996024"/>
    <b v="1"/>
    <n v="269"/>
    <b v="1"/>
    <s v="photography/photobooks"/>
    <x v="1166"/>
    <x v="1095"/>
    <x v="8"/>
    <x v="20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b v="1"/>
    <n v="345"/>
    <b v="1"/>
    <s v="photography/photobooks"/>
    <x v="1167"/>
    <x v="1096"/>
    <x v="8"/>
    <x v="20"/>
    <x v="1505"/>
    <d v="2016-03-22T15:01:00"/>
  </r>
  <r>
    <x v="1506"/>
    <s v="Holden Lane High School photobook"/>
    <s v="A photographic book consisting of 36 colour photographs that explore Holden Lane High School in its final state."/>
    <x v="15"/>
    <n v="1671"/>
    <x v="0"/>
    <x v="1"/>
    <x v="1"/>
    <n v="1406227904"/>
    <n v="1403635904"/>
    <b v="1"/>
    <n v="43"/>
    <b v="1"/>
    <s v="photography/photobooks"/>
    <x v="209"/>
    <x v="1097"/>
    <x v="8"/>
    <x v="20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b v="1"/>
    <n v="33"/>
    <b v="1"/>
    <s v="photography/photobooks"/>
    <x v="1168"/>
    <x v="1098"/>
    <x v="8"/>
    <x v="20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n v="1403880281"/>
    <n v="1401201881"/>
    <b v="1"/>
    <n v="211"/>
    <b v="1"/>
    <s v="photography/photobooks"/>
    <x v="1169"/>
    <x v="1099"/>
    <x v="8"/>
    <x v="20"/>
    <x v="1508"/>
    <d v="2014-06-27T09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b v="1"/>
    <n v="196"/>
    <b v="1"/>
    <s v="photography/photobooks"/>
    <x v="1170"/>
    <x v="1100"/>
    <x v="8"/>
    <x v="20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b v="1"/>
    <n v="405"/>
    <b v="1"/>
    <s v="photography/photobooks"/>
    <x v="1171"/>
    <x v="1101"/>
    <x v="8"/>
    <x v="20"/>
    <x v="1510"/>
    <d v="2014-07-19T04:14:38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b v="1"/>
    <n v="206"/>
    <b v="1"/>
    <s v="photography/photobooks"/>
    <x v="1172"/>
    <x v="1102"/>
    <x v="8"/>
    <x v="20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b v="1"/>
    <n v="335"/>
    <b v="1"/>
    <s v="photography/photobooks"/>
    <x v="1173"/>
    <x v="1103"/>
    <x v="8"/>
    <x v="20"/>
    <x v="1512"/>
    <d v="2017-02-05T11:25:39"/>
  </r>
  <r>
    <x v="1513"/>
    <s v="Russian Interiors"/>
    <s v="An intimate portrait of Russian women in their private spaces by late photographer Andy Rocchelli published by Cesura."/>
    <x v="6"/>
    <n v="12001.5"/>
    <x v="0"/>
    <x v="1"/>
    <x v="1"/>
    <n v="1405523866"/>
    <n v="1402931866"/>
    <b v="1"/>
    <n v="215"/>
    <b v="1"/>
    <s v="photography/photobooks"/>
    <x v="1174"/>
    <x v="1104"/>
    <x v="8"/>
    <x v="20"/>
    <x v="1513"/>
    <d v="2014-07-16T10:17:46"/>
  </r>
  <r>
    <x v="1514"/>
    <s v="Racing Age"/>
    <s v="Racing Age is a documentary photography book about masters track &amp; field athletes of retirement age and older."/>
    <x v="31"/>
    <n v="26619"/>
    <x v="0"/>
    <x v="0"/>
    <x v="0"/>
    <n v="1443363640"/>
    <n v="1439907640"/>
    <b v="1"/>
    <n v="176"/>
    <b v="1"/>
    <s v="photography/photobooks"/>
    <x v="1175"/>
    <x v="1105"/>
    <x v="8"/>
    <x v="20"/>
    <x v="1514"/>
    <d v="2015-09-27T09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b v="1"/>
    <n v="555"/>
    <b v="1"/>
    <s v="photography/photobooks"/>
    <x v="1176"/>
    <x v="1106"/>
    <x v="8"/>
    <x v="20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b v="1"/>
    <n v="116"/>
    <b v="1"/>
    <s v="photography/photobooks"/>
    <x v="1177"/>
    <x v="1107"/>
    <x v="8"/>
    <x v="20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n v="1417845600"/>
    <n v="1415194553"/>
    <b v="1"/>
    <n v="615"/>
    <b v="1"/>
    <s v="photography/photobooks"/>
    <x v="1178"/>
    <x v="1108"/>
    <x v="8"/>
    <x v="20"/>
    <x v="1517"/>
    <d v="2014-12-06T01:00:00"/>
  </r>
  <r>
    <x v="1518"/>
    <s v="Amelia and the Animals: Photographs by Robin Schwartz"/>
    <s v="A photobook of Robin Schwartz's ongoing series with her daughter Amelia."/>
    <x v="36"/>
    <n v="30805"/>
    <x v="0"/>
    <x v="0"/>
    <x v="0"/>
    <n v="1401565252"/>
    <n v="1398973252"/>
    <b v="1"/>
    <n v="236"/>
    <b v="1"/>
    <s v="photography/photobooks"/>
    <x v="1179"/>
    <x v="1109"/>
    <x v="8"/>
    <x v="20"/>
    <x v="1518"/>
    <d v="2014-05-31T14:40:52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b v="1"/>
    <n v="145"/>
    <b v="1"/>
    <s v="photography/photobooks"/>
    <x v="1180"/>
    <x v="1110"/>
    <x v="8"/>
    <x v="20"/>
    <x v="1519"/>
    <d v="2014-06-20T16:59:00"/>
  </r>
  <r>
    <x v="1520"/>
    <s v="TULIPS"/>
    <s v="A self-published photography book by Andrew Miksys from his new series about Belarus"/>
    <x v="102"/>
    <n v="18625"/>
    <x v="0"/>
    <x v="0"/>
    <x v="0"/>
    <n v="1418961600"/>
    <n v="1415824513"/>
    <b v="1"/>
    <n v="167"/>
    <b v="1"/>
    <s v="photography/photobooks"/>
    <x v="1181"/>
    <x v="1111"/>
    <x v="8"/>
    <x v="20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n v="1465272091"/>
    <n v="1462248091"/>
    <b v="1"/>
    <n v="235"/>
    <b v="1"/>
    <s v="photography/photobooks"/>
    <x v="1182"/>
    <x v="1112"/>
    <x v="8"/>
    <x v="20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b v="1"/>
    <n v="452"/>
    <b v="1"/>
    <s v="photography/photobooks"/>
    <x v="1183"/>
    <x v="1113"/>
    <x v="8"/>
    <x v="20"/>
    <x v="1522"/>
    <d v="2014-10-17T14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b v="1"/>
    <n v="241"/>
    <b v="1"/>
    <s v="photography/photobooks"/>
    <x v="1184"/>
    <x v="1114"/>
    <x v="8"/>
    <x v="20"/>
    <x v="1523"/>
    <d v="2014-12-22T19:00:00"/>
  </r>
  <r>
    <x v="1524"/>
    <s v="Heath - Limited Edition Split Zine - Make 100"/>
    <s v="Limited edition split zine by photographers AdeY and Kersti K. 100 signed and hand numbered copies!"/>
    <x v="9"/>
    <n v="6210"/>
    <x v="0"/>
    <x v="11"/>
    <x v="9"/>
    <n v="1487592090"/>
    <n v="1485000090"/>
    <b v="1"/>
    <n v="28"/>
    <b v="1"/>
    <s v="photography/photobooks"/>
    <x v="1185"/>
    <x v="1115"/>
    <x v="8"/>
    <x v="20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b v="1"/>
    <n v="140"/>
    <b v="1"/>
    <s v="photography/photobooks"/>
    <x v="1186"/>
    <x v="1116"/>
    <x v="8"/>
    <x v="20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b v="1"/>
    <n v="280"/>
    <b v="1"/>
    <s v="photography/photobooks"/>
    <x v="1187"/>
    <x v="1117"/>
    <x v="8"/>
    <x v="20"/>
    <x v="1526"/>
    <d v="2016-01-19T01:37:27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x v="0"/>
    <n v="1489497886"/>
    <n v="1487082286"/>
    <b v="1"/>
    <n v="70"/>
    <b v="1"/>
    <s v="photography/photobooks"/>
    <x v="1188"/>
    <x v="1118"/>
    <x v="8"/>
    <x v="20"/>
    <x v="1527"/>
    <d v="2017-03-14T08:24:46"/>
  </r>
  <r>
    <x v="1528"/>
    <s v="Don't Go Outside: Tokyo Street Photos"/>
    <s v="A book of street photos from around Shibuya that I've made between 2011-2016."/>
    <x v="9"/>
    <n v="8447"/>
    <x v="0"/>
    <x v="0"/>
    <x v="0"/>
    <n v="1485907200"/>
    <n v="1483292122"/>
    <b v="1"/>
    <n v="160"/>
    <b v="1"/>
    <s v="photography/photobooks"/>
    <x v="1189"/>
    <x v="1119"/>
    <x v="8"/>
    <x v="20"/>
    <x v="1528"/>
    <d v="2017-01-31T19:00:00"/>
  </r>
  <r>
    <x v="1529"/>
    <s v="&quot;(more than) dust.&quot; - a feminist photo book"/>
    <s v="An empowering photo book that transforms hurtful experiences into strength and solidarity."/>
    <x v="266"/>
    <n v="19129"/>
    <x v="0"/>
    <x v="0"/>
    <x v="0"/>
    <n v="1426773920"/>
    <n v="1424185520"/>
    <b v="1"/>
    <n v="141"/>
    <b v="1"/>
    <s v="photography/photobooks"/>
    <x v="1190"/>
    <x v="1120"/>
    <x v="8"/>
    <x v="20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b v="1"/>
    <n v="874"/>
    <b v="1"/>
    <s v="photography/photobooks"/>
    <x v="1191"/>
    <x v="1121"/>
    <x v="8"/>
    <x v="20"/>
    <x v="1530"/>
    <d v="2015-10-23T13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b v="1"/>
    <n v="73"/>
    <b v="1"/>
    <s v="photography/photobooks"/>
    <x v="1192"/>
    <x v="1122"/>
    <x v="8"/>
    <x v="20"/>
    <x v="1531"/>
    <d v="2014-11-30T22:00:0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x v="2"/>
    <n v="1455548400"/>
    <n v="1453461865"/>
    <b v="1"/>
    <n v="294"/>
    <b v="1"/>
    <s v="photography/photobooks"/>
    <x v="1193"/>
    <x v="1123"/>
    <x v="8"/>
    <x v="20"/>
    <x v="1532"/>
    <d v="2016-02-15T10:00:00"/>
  </r>
  <r>
    <x v="1533"/>
    <s v="The Cancer Family Book Project"/>
    <s v="This is an intimate story about a family, focusing on their love and strength in the face of mortality."/>
    <x v="101"/>
    <n v="65313"/>
    <x v="0"/>
    <x v="0"/>
    <x v="0"/>
    <n v="1462161540"/>
    <n v="1457913777"/>
    <b v="1"/>
    <n v="740"/>
    <b v="1"/>
    <s v="photography/photobooks"/>
    <x v="1194"/>
    <x v="1124"/>
    <x v="8"/>
    <x v="20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n v="1441383062"/>
    <n v="1438791062"/>
    <b v="1"/>
    <n v="369"/>
    <b v="1"/>
    <s v="photography/photobooks"/>
    <x v="1195"/>
    <x v="1125"/>
    <x v="8"/>
    <x v="20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b v="1"/>
    <n v="110"/>
    <b v="1"/>
    <s v="photography/photobooks"/>
    <x v="1196"/>
    <x v="1126"/>
    <x v="8"/>
    <x v="20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b v="1"/>
    <n v="455"/>
    <b v="1"/>
    <s v="photography/photobooks"/>
    <x v="1197"/>
    <x v="1127"/>
    <x v="8"/>
    <x v="20"/>
    <x v="1536"/>
    <d v="2015-08-27T14:15:1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x v="3"/>
    <n v="1470506400"/>
    <n v="1467358427"/>
    <b v="1"/>
    <n v="224"/>
    <b v="1"/>
    <s v="photography/photobooks"/>
    <x v="1198"/>
    <x v="1128"/>
    <x v="8"/>
    <x v="20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b v="1"/>
    <n v="46"/>
    <b v="1"/>
    <s v="photography/photobooks"/>
    <x v="1199"/>
    <x v="1129"/>
    <x v="8"/>
    <x v="20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b v="0"/>
    <n v="284"/>
    <b v="1"/>
    <s v="photography/photobooks"/>
    <x v="1200"/>
    <x v="1130"/>
    <x v="8"/>
    <x v="20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b v="1"/>
    <n v="98"/>
    <b v="1"/>
    <s v="photography/photobooks"/>
    <x v="1201"/>
    <x v="1131"/>
    <x v="8"/>
    <x v="20"/>
    <x v="1540"/>
    <d v="2014-11-25T20:15:00"/>
  </r>
  <r>
    <x v="1541"/>
    <s v="The Panama Canal Bridge of the Americas"/>
    <s v="My Goal is to travel across Panama with my team and capture the beauty and wildlife throughout the canal."/>
    <x v="102"/>
    <n v="6"/>
    <x v="2"/>
    <x v="0"/>
    <x v="0"/>
    <n v="1420045538"/>
    <n v="1417453538"/>
    <b v="0"/>
    <n v="2"/>
    <b v="0"/>
    <s v="photography/nature"/>
    <x v="108"/>
    <x v="366"/>
    <x v="8"/>
    <x v="24"/>
    <x v="1541"/>
    <d v="2014-12-31T12:05:38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x v="5"/>
    <n v="1435708500"/>
    <n v="1434412500"/>
    <b v="0"/>
    <n v="1"/>
    <b v="0"/>
    <s v="photography/nature"/>
    <x v="914"/>
    <x v="135"/>
    <x v="8"/>
    <x v="24"/>
    <x v="1542"/>
    <d v="2015-06-30T18:55:00"/>
  </r>
  <r>
    <x v="1543"/>
    <s v="Sunrises in the MidWest"/>
    <s v="I plan to take pictures of the sunrise in the MidWest every day in 2015 and compile them in a slide show for distribution."/>
    <x v="268"/>
    <n v="10"/>
    <x v="2"/>
    <x v="0"/>
    <x v="0"/>
    <n v="1416662034"/>
    <n v="1414066434"/>
    <b v="0"/>
    <n v="1"/>
    <b v="0"/>
    <s v="photography/nature"/>
    <x v="1202"/>
    <x v="119"/>
    <x v="8"/>
    <x v="24"/>
    <x v="1543"/>
    <d v="2014-11-22T08:13:54"/>
  </r>
  <r>
    <x v="1544"/>
    <s v="LaFee Photography"/>
    <s v="My name is Travis LaFee, I live in beautiful McCall, Idaho. I wish to display the beauty of valley county by taking pics outdoors."/>
    <x v="28"/>
    <n v="0"/>
    <x v="2"/>
    <x v="0"/>
    <x v="0"/>
    <n v="1427847480"/>
    <n v="1424222024"/>
    <b v="0"/>
    <n v="0"/>
    <b v="0"/>
    <s v="photography/nature"/>
    <x v="109"/>
    <x v="121"/>
    <x v="8"/>
    <x v="24"/>
    <x v="1544"/>
    <d v="2015-03-31T19:18:00"/>
  </r>
  <r>
    <x v="1545"/>
    <s v="Nevada County Hearts"/>
    <s v="&quot;He will not be a wise man who does not study human hearts!&quot;_x000d_Hope in natural art, creation!"/>
    <x v="9"/>
    <n v="1"/>
    <x v="2"/>
    <x v="0"/>
    <x v="0"/>
    <n v="1425330960"/>
    <n v="1422393234"/>
    <b v="0"/>
    <n v="1"/>
    <b v="0"/>
    <s v="photography/nature"/>
    <x v="108"/>
    <x v="120"/>
    <x v="8"/>
    <x v="24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b v="0"/>
    <n v="11"/>
    <b v="0"/>
    <s v="photography/nature"/>
    <x v="1203"/>
    <x v="1132"/>
    <x v="8"/>
    <x v="24"/>
    <x v="1546"/>
    <d v="2014-09-17T00:06:39"/>
  </r>
  <r>
    <x v="1547"/>
    <s v="Sound Photography"/>
    <s v="I have produced a limited number (100) of five 8x10 prints of mixed photography I would like to share with you."/>
    <x v="269"/>
    <n v="0"/>
    <x v="2"/>
    <x v="0"/>
    <x v="0"/>
    <n v="1487844882"/>
    <n v="1487240082"/>
    <b v="0"/>
    <n v="0"/>
    <b v="0"/>
    <s v="photography/nature"/>
    <x v="109"/>
    <x v="121"/>
    <x v="8"/>
    <x v="24"/>
    <x v="1547"/>
    <d v="2017-02-23T05:14:42"/>
  </r>
  <r>
    <x v="1548"/>
    <s v="Change the World through Color"/>
    <s v="Beauty is in the eye of the beholder and I want to inspire conservation through color."/>
    <x v="176"/>
    <n v="60"/>
    <x v="2"/>
    <x v="0"/>
    <x v="0"/>
    <n v="1447020620"/>
    <n v="1444425020"/>
    <b v="0"/>
    <n v="1"/>
    <b v="0"/>
    <s v="photography/nature"/>
    <x v="1204"/>
    <x v="88"/>
    <x v="8"/>
    <x v="24"/>
    <x v="1548"/>
    <d v="2015-11-08T17:10:20"/>
  </r>
  <r>
    <x v="1549"/>
    <s v="2016 Calendar:  Wonders of Nature"/>
    <s v="A 2016 calendar collection of landscape and wildlife photographs from award winning photographer, Steve Marler."/>
    <x v="2"/>
    <n v="170"/>
    <x v="2"/>
    <x v="0"/>
    <x v="0"/>
    <n v="1446524159"/>
    <n v="1443928559"/>
    <b v="0"/>
    <n v="6"/>
    <b v="0"/>
    <s v="photography/nature"/>
    <x v="481"/>
    <x v="1133"/>
    <x v="8"/>
    <x v="24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b v="0"/>
    <n v="7"/>
    <b v="0"/>
    <s v="photography/nature"/>
    <x v="1205"/>
    <x v="1134"/>
    <x v="8"/>
    <x v="24"/>
    <x v="1550"/>
    <d v="2016-05-12T05:47:1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b v="0"/>
    <n v="0"/>
    <b v="0"/>
    <s v="photography/nature"/>
    <x v="109"/>
    <x v="121"/>
    <x v="8"/>
    <x v="24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b v="0"/>
    <n v="16"/>
    <b v="0"/>
    <s v="photography/nature"/>
    <x v="1206"/>
    <x v="1135"/>
    <x v="8"/>
    <x v="24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n v="1441176447"/>
    <n v="1438584447"/>
    <b v="0"/>
    <n v="0"/>
    <b v="0"/>
    <s v="photography/nature"/>
    <x v="109"/>
    <x v="121"/>
    <x v="8"/>
    <x v="24"/>
    <x v="1553"/>
    <d v="2015-09-02T01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b v="0"/>
    <n v="0"/>
    <b v="0"/>
    <s v="photography/nature"/>
    <x v="109"/>
    <x v="121"/>
    <x v="8"/>
    <x v="24"/>
    <x v="1554"/>
    <d v="2015-08-02T01:03:10"/>
  </r>
  <r>
    <x v="1555"/>
    <s v="Coffee Table Book of Maine"/>
    <s v="I am traveling the coastline of Maine and will be taking pictures of all the scenery and lighthouses in the area."/>
    <x v="47"/>
    <n v="0"/>
    <x v="2"/>
    <x v="0"/>
    <x v="0"/>
    <n v="1442509200"/>
    <n v="1440513832"/>
    <b v="0"/>
    <n v="0"/>
    <b v="0"/>
    <s v="photography/nature"/>
    <x v="109"/>
    <x v="121"/>
    <x v="8"/>
    <x v="24"/>
    <x v="1555"/>
    <d v="2015-09-17T12:00:00"/>
  </r>
  <r>
    <x v="1556"/>
    <s v="West Canada - A Coffee Table Book"/>
    <s v="To gather a collection of photographs for a coffee table book that displays the beauty of Canada's west."/>
    <x v="15"/>
    <n v="677"/>
    <x v="2"/>
    <x v="5"/>
    <x v="5"/>
    <n v="1467603624"/>
    <n v="1465011624"/>
    <b v="0"/>
    <n v="12"/>
    <b v="0"/>
    <s v="photography/nature"/>
    <x v="1207"/>
    <x v="1136"/>
    <x v="8"/>
    <x v="24"/>
    <x v="1556"/>
    <d v="2016-07-03T22:40:24"/>
  </r>
  <r>
    <x v="1557"/>
    <s v="Reflecting Light Photo"/>
    <s v="I have always been captivated by photography, Now I am trying to set up my own company and publish my pictures."/>
    <x v="30"/>
    <n v="100"/>
    <x v="2"/>
    <x v="0"/>
    <x v="0"/>
    <n v="1411227633"/>
    <n v="1408549233"/>
    <b v="0"/>
    <n v="1"/>
    <b v="0"/>
    <s v="photography/nature"/>
    <x v="914"/>
    <x v="101"/>
    <x v="8"/>
    <x v="24"/>
    <x v="1557"/>
    <d v="2014-09-20T10:40:33"/>
  </r>
  <r>
    <x v="1558"/>
    <s v="Lucy Wood's Calendar - English Countryside 2016"/>
    <s v="A large 2016 wall-calendar (A3 when open) featuring 12 stunning photographs by Lucy Wood."/>
    <x v="47"/>
    <n v="35"/>
    <x v="2"/>
    <x v="1"/>
    <x v="1"/>
    <n v="1440763920"/>
    <n v="1435656759"/>
    <b v="0"/>
    <n v="3"/>
    <b v="0"/>
    <s v="photography/nature"/>
    <x v="1208"/>
    <x v="123"/>
    <x v="8"/>
    <x v="24"/>
    <x v="1558"/>
    <d v="2015-08-28T07:12:00"/>
  </r>
  <r>
    <x v="1559"/>
    <s v="North Cascades Bigfoot Photo Expedition"/>
    <s v="The goal of this project is to provide scientific evidence of bigfoot in the North Cascades."/>
    <x v="36"/>
    <n v="50"/>
    <x v="2"/>
    <x v="0"/>
    <x v="0"/>
    <n v="1430270199"/>
    <n v="1428974199"/>
    <b v="0"/>
    <n v="1"/>
    <b v="0"/>
    <s v="photography/nature"/>
    <x v="119"/>
    <x v="73"/>
    <x v="8"/>
    <x v="24"/>
    <x v="1559"/>
    <d v="2015-04-28T20:16:39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x v="0"/>
    <n v="1415842193"/>
    <n v="1414110593"/>
    <b v="0"/>
    <n v="4"/>
    <b v="0"/>
    <s v="photography/nature"/>
    <x v="1209"/>
    <x v="842"/>
    <x v="8"/>
    <x v="24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b v="0"/>
    <n v="1"/>
    <b v="0"/>
    <s v="publishing/art books"/>
    <x v="1210"/>
    <x v="407"/>
    <x v="3"/>
    <x v="25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b v="0"/>
    <n v="0"/>
    <b v="0"/>
    <s v="publishing/art books"/>
    <x v="109"/>
    <x v="121"/>
    <x v="3"/>
    <x v="25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n v="1394815751"/>
    <n v="1389635351"/>
    <b v="0"/>
    <n v="2"/>
    <b v="0"/>
    <s v="publishing/art books"/>
    <x v="1211"/>
    <x v="665"/>
    <x v="3"/>
    <x v="25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n v="1432843500"/>
    <n v="1430124509"/>
    <b v="0"/>
    <n v="1"/>
    <b v="0"/>
    <s v="publishing/art books"/>
    <x v="370"/>
    <x v="119"/>
    <x v="3"/>
    <x v="25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b v="0"/>
    <n v="1"/>
    <b v="0"/>
    <s v="publishing/art books"/>
    <x v="453"/>
    <x v="101"/>
    <x v="3"/>
    <x v="25"/>
    <x v="1565"/>
    <d v="2011-06-08T12:31:01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x v="0"/>
    <n v="1469656800"/>
    <n v="1467151204"/>
    <b v="0"/>
    <n v="59"/>
    <b v="0"/>
    <s v="publishing/art books"/>
    <x v="1212"/>
    <x v="1137"/>
    <x v="3"/>
    <x v="25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b v="0"/>
    <n v="13"/>
    <b v="0"/>
    <s v="publishing/art books"/>
    <x v="1213"/>
    <x v="1138"/>
    <x v="3"/>
    <x v="25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n v="1419384585"/>
    <n v="1416360585"/>
    <b v="0"/>
    <n v="22"/>
    <b v="0"/>
    <s v="publishing/art books"/>
    <x v="1214"/>
    <x v="1139"/>
    <x v="3"/>
    <x v="25"/>
    <x v="1568"/>
    <d v="2014-12-23T20:29:45"/>
  </r>
  <r>
    <x v="1569"/>
    <s v="to be removed (Canceled)"/>
    <s v="to be removed"/>
    <x v="11"/>
    <n v="0"/>
    <x v="1"/>
    <x v="0"/>
    <x v="0"/>
    <n v="1369498714"/>
    <n v="1366906714"/>
    <b v="0"/>
    <n v="0"/>
    <b v="0"/>
    <s v="publishing/art books"/>
    <x v="109"/>
    <x v="121"/>
    <x v="3"/>
    <x v="25"/>
    <x v="1569"/>
    <d v="2013-05-25T11:18:34"/>
  </r>
  <r>
    <x v="1570"/>
    <s v="BEAUTIFUL DREAMERS: An Adult Coloring Book (Canceled)"/>
    <s v="A Coloring Book of Breathtaking Beauties_x000d_To Calm the Heart and Soul"/>
    <x v="12"/>
    <n v="2484"/>
    <x v="1"/>
    <x v="0"/>
    <x v="0"/>
    <n v="1460140282"/>
    <n v="1457551882"/>
    <b v="0"/>
    <n v="52"/>
    <b v="0"/>
    <s v="publishing/art books"/>
    <x v="613"/>
    <x v="1140"/>
    <x v="3"/>
    <x v="25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b v="0"/>
    <n v="4"/>
    <b v="0"/>
    <s v="publishing/art books"/>
    <x v="1215"/>
    <x v="135"/>
    <x v="3"/>
    <x v="25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b v="0"/>
    <n v="3"/>
    <b v="0"/>
    <s v="publishing/art books"/>
    <x v="152"/>
    <x v="694"/>
    <x v="3"/>
    <x v="25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b v="0"/>
    <n v="3"/>
    <b v="0"/>
    <s v="publishing/art books"/>
    <x v="1216"/>
    <x v="1141"/>
    <x v="3"/>
    <x v="25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b v="0"/>
    <n v="6"/>
    <b v="0"/>
    <s v="publishing/art books"/>
    <x v="1217"/>
    <x v="1142"/>
    <x v="3"/>
    <x v="25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b v="0"/>
    <n v="35"/>
    <b v="0"/>
    <s v="publishing/art books"/>
    <x v="1218"/>
    <x v="1143"/>
    <x v="3"/>
    <x v="25"/>
    <x v="1575"/>
    <d v="2014-07-09T07:34:56"/>
  </r>
  <r>
    <x v="1576"/>
    <s v="The Obsessive Line Collection (Canceled)"/>
    <s v="For the publication of my first 3 books: an Art book, a graphic novel, and a coloring book"/>
    <x v="10"/>
    <n v="650"/>
    <x v="1"/>
    <x v="0"/>
    <x v="0"/>
    <n v="1435698368"/>
    <n v="1431810368"/>
    <b v="0"/>
    <n v="10"/>
    <b v="0"/>
    <s v="publishing/art books"/>
    <x v="175"/>
    <x v="178"/>
    <x v="3"/>
    <x v="25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n v="1343161248"/>
    <n v="1337977248"/>
    <b v="0"/>
    <n v="2"/>
    <b v="0"/>
    <s v="publishing/art books"/>
    <x v="1219"/>
    <x v="446"/>
    <x v="3"/>
    <x v="25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b v="0"/>
    <n v="4"/>
    <b v="0"/>
    <s v="publishing/art books"/>
    <x v="1220"/>
    <x v="22"/>
    <x v="3"/>
    <x v="25"/>
    <x v="1578"/>
    <d v="2010-09-01T21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n v="1377734091"/>
    <n v="1374882891"/>
    <b v="0"/>
    <n v="2"/>
    <b v="0"/>
    <s v="publishing/art books"/>
    <x v="1221"/>
    <x v="454"/>
    <x v="3"/>
    <x v="25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n v="1337562726"/>
    <n v="1332378726"/>
    <b v="0"/>
    <n v="0"/>
    <b v="0"/>
    <s v="publishing/art books"/>
    <x v="109"/>
    <x v="121"/>
    <x v="3"/>
    <x v="25"/>
    <x v="1580"/>
    <d v="2012-05-20T20:12:06"/>
  </r>
  <r>
    <x v="1581"/>
    <s v="The Sharper Image"/>
    <s v="Photographic canvas prints depicting different scenes from around the globe, including local images taken in Sussex England."/>
    <x v="28"/>
    <n v="5"/>
    <x v="2"/>
    <x v="1"/>
    <x v="1"/>
    <n v="1450521990"/>
    <n v="1447757190"/>
    <b v="0"/>
    <n v="1"/>
    <b v="0"/>
    <s v="photography/places"/>
    <x v="724"/>
    <x v="144"/>
    <x v="8"/>
    <x v="26"/>
    <x v="1581"/>
    <d v="2015-12-19T05:46:30"/>
  </r>
  <r>
    <x v="1582"/>
    <s v="Scenes from New Orleans"/>
    <s v="I create canvas prints of images from in and around New Orleans"/>
    <x v="28"/>
    <n v="93"/>
    <x v="2"/>
    <x v="0"/>
    <x v="0"/>
    <n v="1445894400"/>
    <n v="1440961053"/>
    <b v="0"/>
    <n v="3"/>
    <b v="0"/>
    <s v="photography/places"/>
    <x v="1222"/>
    <x v="1144"/>
    <x v="8"/>
    <x v="26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b v="0"/>
    <n v="1"/>
    <b v="0"/>
    <s v="photography/places"/>
    <x v="1223"/>
    <x v="2"/>
    <x v="8"/>
    <x v="26"/>
    <x v="1583"/>
    <d v="2014-09-25T16:43:11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b v="0"/>
    <n v="0"/>
    <b v="0"/>
    <s v="photography/places"/>
    <x v="109"/>
    <x v="121"/>
    <x v="8"/>
    <x v="26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b v="0"/>
    <n v="12"/>
    <b v="0"/>
    <s v="photography/places"/>
    <x v="1224"/>
    <x v="1145"/>
    <x v="8"/>
    <x v="26"/>
    <x v="1585"/>
    <d v="2016-12-25T06:00:00"/>
  </r>
  <r>
    <x v="1586"/>
    <s v="Missouri In Pictures"/>
    <s v="Show the world the beauty that is in all of our back yards!"/>
    <x v="15"/>
    <n v="0"/>
    <x v="2"/>
    <x v="0"/>
    <x v="0"/>
    <n v="1428197422"/>
    <n v="1425609022"/>
    <b v="0"/>
    <n v="0"/>
    <b v="0"/>
    <s v="photography/places"/>
    <x v="109"/>
    <x v="121"/>
    <x v="8"/>
    <x v="26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b v="0"/>
    <n v="1"/>
    <b v="0"/>
    <s v="photography/places"/>
    <x v="473"/>
    <x v="120"/>
    <x v="8"/>
    <x v="26"/>
    <x v="1587"/>
    <d v="2014-12-13T17:49:25"/>
  </r>
  <r>
    <x v="1588"/>
    <s v="The Right Side of Texas"/>
    <s v="Southeast Texas as seen through the lens of a cell phone camera"/>
    <x v="274"/>
    <n v="0"/>
    <x v="2"/>
    <x v="0"/>
    <x v="0"/>
    <n v="1422735120"/>
    <n v="1420091999"/>
    <b v="0"/>
    <n v="0"/>
    <b v="0"/>
    <s v="photography/places"/>
    <x v="109"/>
    <x v="121"/>
    <x v="8"/>
    <x v="26"/>
    <x v="1588"/>
    <d v="2015-01-31T15:12:00"/>
  </r>
  <r>
    <x v="1589"/>
    <s v="A Side Of The World In Canvas"/>
    <s v="I want to be able to have my own photography inside a canvas and have it be displayed everywhere."/>
    <x v="38"/>
    <n v="0"/>
    <x v="2"/>
    <x v="0"/>
    <x v="0"/>
    <n v="1444433886"/>
    <n v="1441841886"/>
    <b v="0"/>
    <n v="0"/>
    <b v="0"/>
    <s v="photography/places"/>
    <x v="109"/>
    <x v="121"/>
    <x v="8"/>
    <x v="26"/>
    <x v="1589"/>
    <d v="2015-10-09T18:38:06"/>
  </r>
  <r>
    <x v="1590"/>
    <s v="An Italian Adventure"/>
    <s v="Discover Italy through photography."/>
    <x v="127"/>
    <n v="1020"/>
    <x v="2"/>
    <x v="13"/>
    <x v="3"/>
    <n v="1443040464"/>
    <n v="1440448464"/>
    <b v="0"/>
    <n v="2"/>
    <b v="0"/>
    <s v="photography/places"/>
    <x v="617"/>
    <x v="1146"/>
    <x v="8"/>
    <x v="26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b v="0"/>
    <n v="92"/>
    <b v="0"/>
    <s v="photography/places"/>
    <x v="1225"/>
    <x v="1147"/>
    <x v="8"/>
    <x v="26"/>
    <x v="1591"/>
    <d v="2016-04-03T11:25:41"/>
  </r>
  <r>
    <x v="1592"/>
    <s v="The Views of Pittsburgh"/>
    <s v="A portfolio collage of beautiful pictures of authentic Pittsburgh locations and scenery."/>
    <x v="251"/>
    <n v="0"/>
    <x v="2"/>
    <x v="0"/>
    <x v="0"/>
    <n v="1427503485"/>
    <n v="1423619085"/>
    <b v="0"/>
    <n v="0"/>
    <b v="0"/>
    <s v="photography/places"/>
    <x v="109"/>
    <x v="121"/>
    <x v="8"/>
    <x v="26"/>
    <x v="1592"/>
    <d v="2015-03-27T19:44:45"/>
  </r>
  <r>
    <x v="1593"/>
    <s v="Picturing Italy"/>
    <s v="A trip to fulfill a dream of capturing the wonders and history of ancient Italy in person."/>
    <x v="29"/>
    <n v="3"/>
    <x v="2"/>
    <x v="0"/>
    <x v="0"/>
    <n v="1425154655"/>
    <n v="1422562655"/>
    <b v="0"/>
    <n v="3"/>
    <b v="0"/>
    <s v="photography/places"/>
    <x v="1226"/>
    <x v="120"/>
    <x v="8"/>
    <x v="26"/>
    <x v="1593"/>
    <d v="2015-02-28T15:17:35"/>
  </r>
  <r>
    <x v="1594"/>
    <s v="Scenes and Things from New Orleans"/>
    <s v="I photograph my love of New Orleans, create canvases and share those memories with you."/>
    <x v="28"/>
    <n v="205"/>
    <x v="2"/>
    <x v="0"/>
    <x v="0"/>
    <n v="1463329260"/>
    <n v="1458147982"/>
    <b v="0"/>
    <n v="10"/>
    <b v="0"/>
    <s v="photography/places"/>
    <x v="1227"/>
    <x v="442"/>
    <x v="8"/>
    <x v="26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b v="0"/>
    <n v="7"/>
    <b v="0"/>
    <s v="photography/places"/>
    <x v="1228"/>
    <x v="379"/>
    <x v="8"/>
    <x v="26"/>
    <x v="1595"/>
    <d v="2014-06-18T15:13:00"/>
  </r>
  <r>
    <x v="1596"/>
    <s v="The Town We Live In"/>
    <s v="London is beautiful. I want to create a book of stunning images from in and around our great city"/>
    <x v="53"/>
    <n v="75"/>
    <x v="2"/>
    <x v="1"/>
    <x v="1"/>
    <n v="1418469569"/>
    <n v="1414577969"/>
    <b v="0"/>
    <n v="3"/>
    <b v="0"/>
    <s v="photography/places"/>
    <x v="1229"/>
    <x v="384"/>
    <x v="8"/>
    <x v="26"/>
    <x v="1596"/>
    <d v="2014-12-13T06:19:29"/>
  </r>
  <r>
    <x v="1597"/>
    <s v="Vacation Days in Big Bear"/>
    <s v="We're starting up a new an improved way to do vacation rental management, but we need some funding to kick start it!"/>
    <x v="36"/>
    <n v="0"/>
    <x v="2"/>
    <x v="0"/>
    <x v="0"/>
    <n v="1474360197"/>
    <n v="1471768197"/>
    <b v="0"/>
    <n v="0"/>
    <b v="0"/>
    <s v="photography/places"/>
    <x v="109"/>
    <x v="121"/>
    <x v="8"/>
    <x v="26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b v="0"/>
    <n v="1"/>
    <b v="0"/>
    <s v="photography/places"/>
    <x v="415"/>
    <x v="120"/>
    <x v="8"/>
    <x v="26"/>
    <x v="1598"/>
    <d v="2015-07-26T11:00:58"/>
  </r>
  <r>
    <x v="1599"/>
    <s v="The Londoner: Prints &amp; Canvas"/>
    <s v="A London photographer trekking 5,895m up Africa's Mount Kilimanjaro to pursue and enrich a career."/>
    <x v="2"/>
    <n v="0"/>
    <x v="2"/>
    <x v="1"/>
    <x v="1"/>
    <n v="1460116576"/>
    <n v="1457528176"/>
    <b v="0"/>
    <n v="0"/>
    <b v="0"/>
    <s v="photography/places"/>
    <x v="109"/>
    <x v="121"/>
    <x v="8"/>
    <x v="26"/>
    <x v="1599"/>
    <d v="2016-04-08T06:56:1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b v="0"/>
    <n v="9"/>
    <b v="0"/>
    <s v="photography/places"/>
    <x v="1230"/>
    <x v="1148"/>
    <x v="8"/>
    <x v="26"/>
    <x v="1600"/>
    <d v="2014-07-15T00:11:00"/>
  </r>
  <r>
    <x v="1601"/>
    <s v="Release Soundzero's Debut Album!"/>
    <s v="We're so close to releasing our long-awaited debut album! A little help will go a long way... let's do this!"/>
    <x v="30"/>
    <n v="2706.23"/>
    <x v="0"/>
    <x v="0"/>
    <x v="0"/>
    <n v="1304561633"/>
    <n v="1301969633"/>
    <b v="0"/>
    <n v="56"/>
    <b v="1"/>
    <s v="music/rock"/>
    <x v="1231"/>
    <x v="1149"/>
    <x v="4"/>
    <x v="11"/>
    <x v="1601"/>
    <d v="2011-05-04T21:13:53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x v="0"/>
    <n v="1318633200"/>
    <n v="1314947317"/>
    <b v="0"/>
    <n v="32"/>
    <b v="1"/>
    <s v="music/rock"/>
    <x v="325"/>
    <x v="1150"/>
    <x v="4"/>
    <x v="11"/>
    <x v="1602"/>
    <d v="2011-10-14T18:00:00"/>
  </r>
  <r>
    <x v="1603"/>
    <s v="Max's First Solo Album!"/>
    <s v="An exercise in the wild and dangerous world of solo musicianship by Maxwell D Feinstein."/>
    <x v="13"/>
    <n v="2000.66"/>
    <x v="0"/>
    <x v="0"/>
    <x v="0"/>
    <n v="1327723459"/>
    <n v="1322539459"/>
    <b v="0"/>
    <n v="30"/>
    <b v="1"/>
    <s v="music/rock"/>
    <x v="1232"/>
    <x v="1151"/>
    <x v="4"/>
    <x v="11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b v="0"/>
    <n v="70"/>
    <b v="1"/>
    <s v="music/rock"/>
    <x v="1233"/>
    <x v="1152"/>
    <x v="4"/>
    <x v="11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b v="0"/>
    <n v="44"/>
    <b v="1"/>
    <s v="music/rock"/>
    <x v="1234"/>
    <x v="1153"/>
    <x v="4"/>
    <x v="11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b v="0"/>
    <n v="92"/>
    <b v="1"/>
    <s v="music/rock"/>
    <x v="1235"/>
    <x v="1154"/>
    <x v="4"/>
    <x v="11"/>
    <x v="1606"/>
    <d v="2011-03-23T20:40:38"/>
  </r>
  <r>
    <x v="1607"/>
    <s v="New Tour Bus for The Slants"/>
    <s v="The world's only all-Asian American dance rock band, The Slants, needs a bus to tour cons, shows, and festivals."/>
    <x v="3"/>
    <n v="14511"/>
    <x v="0"/>
    <x v="0"/>
    <x v="0"/>
    <n v="1339701851"/>
    <n v="1337887451"/>
    <b v="0"/>
    <n v="205"/>
    <b v="1"/>
    <s v="music/rock"/>
    <x v="1236"/>
    <x v="1155"/>
    <x v="4"/>
    <x v="11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n v="1388553960"/>
    <n v="1385754986"/>
    <b v="0"/>
    <n v="23"/>
    <b v="1"/>
    <s v="music/rock"/>
    <x v="982"/>
    <x v="1156"/>
    <x v="4"/>
    <x v="11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n v="1320220800"/>
    <n v="1315612909"/>
    <b v="0"/>
    <n v="4"/>
    <b v="1"/>
    <s v="music/rock"/>
    <x v="1237"/>
    <x v="1157"/>
    <x v="4"/>
    <x v="11"/>
    <x v="1609"/>
    <d v="2011-11-02T03:00:00"/>
  </r>
  <r>
    <x v="1610"/>
    <s v="So The Story Goes: The New Album by &quot;Just Joe&quot; Altier"/>
    <s v="So The Story Goes is the upcoming album from &quot;Just Joe&quot; Altier."/>
    <x v="13"/>
    <n v="5437"/>
    <x v="0"/>
    <x v="0"/>
    <x v="0"/>
    <n v="1355609510"/>
    <n v="1353017510"/>
    <b v="0"/>
    <n v="112"/>
    <b v="1"/>
    <s v="music/rock"/>
    <x v="1238"/>
    <x v="1158"/>
    <x v="4"/>
    <x v="11"/>
    <x v="1610"/>
    <d v="2012-12-15T17:11:50"/>
  </r>
  <r>
    <x v="1611"/>
    <s v="Skelton-Luns CD/7&quot;             No Big Deal."/>
    <s v="Skelton-Luns CD/7&quot; No Big Deal."/>
    <x v="134"/>
    <n v="1001"/>
    <x v="0"/>
    <x v="0"/>
    <x v="0"/>
    <n v="1370390432"/>
    <n v="1368576032"/>
    <b v="0"/>
    <n v="27"/>
    <b v="1"/>
    <s v="music/rock"/>
    <x v="1239"/>
    <x v="1159"/>
    <x v="4"/>
    <x v="11"/>
    <x v="1611"/>
    <d v="2013-06-04T19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n v="1357160384"/>
    <n v="1354568384"/>
    <b v="0"/>
    <n v="11"/>
    <b v="1"/>
    <s v="music/rock"/>
    <x v="1007"/>
    <x v="73"/>
    <x v="4"/>
    <x v="11"/>
    <x v="1612"/>
    <d v="2013-01-02T15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n v="1342921202"/>
    <n v="1340329202"/>
    <b v="0"/>
    <n v="26"/>
    <b v="1"/>
    <s v="music/rock"/>
    <x v="1240"/>
    <x v="1160"/>
    <x v="4"/>
    <x v="11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b v="0"/>
    <n v="77"/>
    <b v="1"/>
    <s v="music/rock"/>
    <x v="1241"/>
    <x v="1161"/>
    <x v="4"/>
    <x v="11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n v="1323742396"/>
    <n v="1319850796"/>
    <b v="0"/>
    <n v="136"/>
    <b v="1"/>
    <s v="music/rock"/>
    <x v="1242"/>
    <x v="1162"/>
    <x v="4"/>
    <x v="11"/>
    <x v="1615"/>
    <d v="2011-12-12T21:13:16"/>
  </r>
  <r>
    <x v="1616"/>
    <s v="Aly Jados: the New EP rOckNrOLLa"/>
    <s v="HELP! We don't have much time.....Join Aly Jados in making her new EP a reality before the world ends!!!!"/>
    <x v="3"/>
    <n v="10420"/>
    <x v="0"/>
    <x v="0"/>
    <x v="0"/>
    <n v="1353621600"/>
    <n v="1350061821"/>
    <b v="0"/>
    <n v="157"/>
    <b v="1"/>
    <s v="music/rock"/>
    <x v="1243"/>
    <x v="1163"/>
    <x v="4"/>
    <x v="11"/>
    <x v="1616"/>
    <d v="2012-11-22T17:00:00"/>
  </r>
  <r>
    <x v="1617"/>
    <s v="The Coffis Brothers 2nd Album!"/>
    <s v="The Coffis Brothers &amp;The Mountain Men are recording a brand new full length record."/>
    <x v="39"/>
    <n v="10210"/>
    <x v="0"/>
    <x v="0"/>
    <x v="0"/>
    <n v="1383332400"/>
    <n v="1380470188"/>
    <b v="0"/>
    <n v="158"/>
    <b v="1"/>
    <s v="music/rock"/>
    <x v="1244"/>
    <x v="1164"/>
    <x v="4"/>
    <x v="11"/>
    <x v="1617"/>
    <d v="2013-11-01T14:00:00"/>
  </r>
  <r>
    <x v="1618"/>
    <s v="Janus Word Album"/>
    <s v="Janus Word combines hard rock with melodic acoustic music for a unique and awesome sound."/>
    <x v="15"/>
    <n v="1576"/>
    <x v="0"/>
    <x v="0"/>
    <x v="0"/>
    <n v="1362757335"/>
    <n v="1359301335"/>
    <b v="0"/>
    <n v="27"/>
    <b v="1"/>
    <s v="music/rock"/>
    <x v="1245"/>
    <x v="1165"/>
    <x v="4"/>
    <x v="11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b v="0"/>
    <n v="23"/>
    <b v="1"/>
    <s v="music/rock"/>
    <x v="25"/>
    <x v="1166"/>
    <x v="4"/>
    <x v="11"/>
    <x v="1619"/>
    <d v="2014-09-14T23:28:06"/>
  </r>
  <r>
    <x v="1620"/>
    <s v="Kickstart my music career with 300 CDs"/>
    <s v="Kickstarting my music career with 300 hard copy CDs of my first release."/>
    <x v="28"/>
    <n v="1130"/>
    <x v="0"/>
    <x v="0"/>
    <x v="0"/>
    <n v="1361606940"/>
    <n v="1361002140"/>
    <b v="0"/>
    <n v="17"/>
    <b v="1"/>
    <s v="music/rock"/>
    <x v="1246"/>
    <x v="1167"/>
    <x v="4"/>
    <x v="11"/>
    <x v="1620"/>
    <d v="2013-02-23T03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n v="1338177540"/>
    <n v="1333550015"/>
    <b v="0"/>
    <n v="37"/>
    <b v="1"/>
    <s v="music/rock"/>
    <x v="1247"/>
    <x v="1168"/>
    <x v="4"/>
    <x v="11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n v="1418803140"/>
    <n v="1415343874"/>
    <b v="0"/>
    <n v="65"/>
    <b v="1"/>
    <s v="music/rock"/>
    <x v="1248"/>
    <x v="1169"/>
    <x v="4"/>
    <x v="11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n v="1377621089"/>
    <n v="1372437089"/>
    <b v="0"/>
    <n v="18"/>
    <b v="1"/>
    <s v="music/rock"/>
    <x v="1249"/>
    <x v="1170"/>
    <x v="4"/>
    <x v="11"/>
    <x v="1623"/>
    <d v="2013-08-27T11:31:29"/>
  </r>
  <r>
    <x v="1624"/>
    <s v="Joey De Noble needs YOUR help!"/>
    <s v="Joey De Noble is raising money to help record his latest music, and he wants YOU to be a part of it!"/>
    <x v="28"/>
    <n v="1180"/>
    <x v="0"/>
    <x v="0"/>
    <x v="0"/>
    <n v="1357721335"/>
    <n v="1354265335"/>
    <b v="0"/>
    <n v="25"/>
    <b v="1"/>
    <s v="music/rock"/>
    <x v="1250"/>
    <x v="1171"/>
    <x v="4"/>
    <x v="11"/>
    <x v="1624"/>
    <d v="2013-01-09T03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b v="0"/>
    <n v="104"/>
    <b v="1"/>
    <s v="music/rock"/>
    <x v="1251"/>
    <x v="1172"/>
    <x v="4"/>
    <x v="11"/>
    <x v="1625"/>
    <d v="2012-09-11T11:47:33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x v="0"/>
    <n v="1385932867"/>
    <n v="1383337267"/>
    <b v="0"/>
    <n v="108"/>
    <b v="1"/>
    <s v="music/rock"/>
    <x v="1252"/>
    <x v="1173"/>
    <x v="4"/>
    <x v="11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b v="0"/>
    <n v="38"/>
    <b v="1"/>
    <s v="music/rock"/>
    <x v="967"/>
    <x v="1174"/>
    <x v="4"/>
    <x v="11"/>
    <x v="1627"/>
    <d v="2012-11-25T23:59:00"/>
  </r>
  <r>
    <x v="1628"/>
    <s v="&quot;Songs for Tsippora&quot; Byronâ€™s DEBUT EP"/>
    <s v="Original Jewish rock music on human relationships and identity"/>
    <x v="23"/>
    <n v="4037"/>
    <x v="0"/>
    <x v="0"/>
    <x v="0"/>
    <n v="1403026882"/>
    <n v="1400175682"/>
    <b v="0"/>
    <n v="88"/>
    <b v="1"/>
    <s v="music/rock"/>
    <x v="1253"/>
    <x v="1175"/>
    <x v="4"/>
    <x v="11"/>
    <x v="1628"/>
    <d v="2014-06-17T12:41:22"/>
  </r>
  <r>
    <x v="1629"/>
    <s v="Off The Turnpike | A Loud New Way to Release Loud New Music"/>
    <s v="Help Off The Turnpike release new music, and set fire to everything!"/>
    <x v="12"/>
    <n v="6220"/>
    <x v="0"/>
    <x v="0"/>
    <x v="0"/>
    <n v="1392929333"/>
    <n v="1389041333"/>
    <b v="0"/>
    <n v="82"/>
    <b v="1"/>
    <s v="music/rock"/>
    <x v="1078"/>
    <x v="1176"/>
    <x v="4"/>
    <x v="11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b v="0"/>
    <n v="126"/>
    <b v="1"/>
    <s v="music/rock"/>
    <x v="1254"/>
    <x v="1177"/>
    <x v="4"/>
    <x v="11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b v="0"/>
    <n v="133"/>
    <b v="1"/>
    <s v="music/rock"/>
    <x v="1255"/>
    <x v="1178"/>
    <x v="4"/>
    <x v="11"/>
    <x v="1631"/>
    <d v="2012-10-12T15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b v="0"/>
    <n v="47"/>
    <b v="1"/>
    <s v="music/rock"/>
    <x v="1256"/>
    <x v="1179"/>
    <x v="4"/>
    <x v="11"/>
    <x v="1632"/>
    <d v="2011-09-24T03:10:54"/>
  </r>
  <r>
    <x v="1633"/>
    <s v="ELIZABETH REX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b v="0"/>
    <n v="58"/>
    <b v="1"/>
    <s v="music/rock"/>
    <x v="31"/>
    <x v="1180"/>
    <x v="4"/>
    <x v="11"/>
    <x v="1633"/>
    <d v="2012-01-16T00:00:00"/>
  </r>
  <r>
    <x v="1634"/>
    <s v="RUBEDO: Debut Full Length Album"/>
    <s v="Recording Debut  Album w/ Producer Ikey Owens from Free Moral Agents/ The Mars Volta"/>
    <x v="13"/>
    <n v="2010"/>
    <x v="0"/>
    <x v="0"/>
    <x v="0"/>
    <n v="1306994340"/>
    <n v="1303706001"/>
    <b v="0"/>
    <n v="32"/>
    <b v="1"/>
    <s v="music/rock"/>
    <x v="10"/>
    <x v="1181"/>
    <x v="4"/>
    <x v="11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b v="0"/>
    <n v="37"/>
    <b v="1"/>
    <s v="music/rock"/>
    <x v="1066"/>
    <x v="1182"/>
    <x v="4"/>
    <x v="11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n v="1307851200"/>
    <n v="1304129088"/>
    <b v="0"/>
    <n v="87"/>
    <b v="1"/>
    <s v="music/rock"/>
    <x v="1257"/>
    <x v="1183"/>
    <x v="4"/>
    <x v="11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n v="1262302740"/>
    <n v="1257444140"/>
    <b v="0"/>
    <n v="15"/>
    <b v="1"/>
    <s v="music/rock"/>
    <x v="965"/>
    <x v="1184"/>
    <x v="4"/>
    <x v="11"/>
    <x v="1637"/>
    <d v="2009-12-31T18:39:00"/>
  </r>
  <r>
    <x v="1638"/>
    <s v="Avenues EP 2013"/>
    <s v="Avenues will be going in to the studio to record a new EP with Matt Allison!"/>
    <x v="28"/>
    <n v="1050"/>
    <x v="0"/>
    <x v="0"/>
    <x v="0"/>
    <n v="1362086700"/>
    <n v="1358180968"/>
    <b v="0"/>
    <n v="27"/>
    <b v="1"/>
    <s v="music/rock"/>
    <x v="2"/>
    <x v="1185"/>
    <x v="4"/>
    <x v="11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b v="0"/>
    <n v="19"/>
    <b v="1"/>
    <s v="music/rock"/>
    <x v="31"/>
    <x v="1186"/>
    <x v="4"/>
    <x v="11"/>
    <x v="1639"/>
    <d v="2012-03-03T10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b v="0"/>
    <n v="17"/>
    <b v="1"/>
    <s v="music/rock"/>
    <x v="1258"/>
    <x v="1187"/>
    <x v="4"/>
    <x v="11"/>
    <x v="1640"/>
    <d v="2010-08-02T20:59:00"/>
  </r>
  <r>
    <x v="1641"/>
    <s v="Tanya Dartson- Run for Your Life music video"/>
    <s v="Music Video For Upbeat and Inspiring Song - Run For Your Life"/>
    <x v="30"/>
    <n v="2535"/>
    <x v="0"/>
    <x v="0"/>
    <x v="0"/>
    <n v="1418998744"/>
    <n v="1416406744"/>
    <b v="0"/>
    <n v="26"/>
    <b v="1"/>
    <s v="music/pop"/>
    <x v="578"/>
    <x v="1188"/>
    <x v="4"/>
    <x v="27"/>
    <x v="1641"/>
    <d v="2014-12-19T09:19:04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x v="0"/>
    <n v="1308011727"/>
    <n v="1306283727"/>
    <b v="0"/>
    <n v="28"/>
    <b v="1"/>
    <s v="music/pop"/>
    <x v="31"/>
    <x v="317"/>
    <x v="4"/>
    <x v="27"/>
    <x v="1642"/>
    <d v="2011-06-13T19:35:27"/>
  </r>
  <r>
    <x v="1643"/>
    <s v="This Is All Now's Brand New Album!!"/>
    <s v="This Is All Now is putting out a brand new record, and we need YOUR help to do it!"/>
    <x v="10"/>
    <n v="6235"/>
    <x v="0"/>
    <x v="0"/>
    <x v="0"/>
    <n v="1348516012"/>
    <n v="1345924012"/>
    <b v="0"/>
    <n v="37"/>
    <b v="1"/>
    <s v="music/pop"/>
    <x v="1259"/>
    <x v="1189"/>
    <x v="4"/>
    <x v="27"/>
    <x v="1643"/>
    <d v="2012-09-24T14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n v="1353551160"/>
    <n v="1348363560"/>
    <b v="0"/>
    <n v="128"/>
    <b v="1"/>
    <s v="music/pop"/>
    <x v="1260"/>
    <x v="1190"/>
    <x v="4"/>
    <x v="27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b v="0"/>
    <n v="10"/>
    <b v="1"/>
    <s v="music/pop"/>
    <x v="1261"/>
    <x v="1191"/>
    <x v="4"/>
    <x v="27"/>
    <x v="1645"/>
    <d v="2013-09-18T09:49:00"/>
  </r>
  <r>
    <x v="1646"/>
    <s v="MADAM Album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b v="0"/>
    <n v="83"/>
    <b v="1"/>
    <s v="music/pop"/>
    <x v="1097"/>
    <x v="1192"/>
    <x v="4"/>
    <x v="27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n v="1339235377"/>
    <n v="1336643377"/>
    <b v="0"/>
    <n v="46"/>
    <b v="1"/>
    <s v="music/pop"/>
    <x v="1262"/>
    <x v="1193"/>
    <x v="4"/>
    <x v="27"/>
    <x v="1647"/>
    <d v="2012-06-09T04:49:3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x v="0"/>
    <n v="1300636482"/>
    <n v="1298048082"/>
    <b v="0"/>
    <n v="90"/>
    <b v="1"/>
    <s v="music/pop"/>
    <x v="1263"/>
    <x v="1194"/>
    <x v="4"/>
    <x v="27"/>
    <x v="1648"/>
    <d v="2011-03-20T10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b v="0"/>
    <n v="81"/>
    <b v="1"/>
    <s v="music/pop"/>
    <x v="1264"/>
    <x v="1195"/>
    <x v="4"/>
    <x v="27"/>
    <x v="1649"/>
    <d v="2014-05-23T11:25:55"/>
  </r>
  <r>
    <x v="1650"/>
    <s v="The Psalm Praise Project, Vol. 2"/>
    <s v="Help me record a CD that uses pop styling to give a fresh sound to ancient wisdom from scripture!"/>
    <x v="13"/>
    <n v="2831"/>
    <x v="0"/>
    <x v="0"/>
    <x v="0"/>
    <n v="1381314437"/>
    <n v="1378722437"/>
    <b v="0"/>
    <n v="32"/>
    <b v="1"/>
    <s v="music/pop"/>
    <x v="1265"/>
    <x v="1196"/>
    <x v="4"/>
    <x v="27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b v="0"/>
    <n v="20"/>
    <b v="1"/>
    <s v="music/pop"/>
    <x v="1266"/>
    <x v="1197"/>
    <x v="4"/>
    <x v="27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b v="0"/>
    <n v="70"/>
    <b v="1"/>
    <s v="music/pop"/>
    <x v="17"/>
    <x v="1198"/>
    <x v="4"/>
    <x v="27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n v="1303675296"/>
    <n v="1300996896"/>
    <b v="0"/>
    <n v="168"/>
    <b v="1"/>
    <s v="music/pop"/>
    <x v="1267"/>
    <x v="1199"/>
    <x v="4"/>
    <x v="27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b v="0"/>
    <n v="34"/>
    <b v="1"/>
    <s v="music/pop"/>
    <x v="1268"/>
    <x v="1200"/>
    <x v="4"/>
    <x v="27"/>
    <x v="1654"/>
    <d v="2012-04-18T16:22:40"/>
  </r>
  <r>
    <x v="1655"/>
    <s v="Meg Porter Debut EP!"/>
    <s v="Berklee College of Music student, Meg Porter needs YOUR help to fund her very first EP!"/>
    <x v="15"/>
    <n v="2143"/>
    <x v="0"/>
    <x v="0"/>
    <x v="0"/>
    <n v="1333648820"/>
    <n v="1331060420"/>
    <b v="0"/>
    <n v="48"/>
    <b v="1"/>
    <s v="music/pop"/>
    <x v="1269"/>
    <x v="1201"/>
    <x v="4"/>
    <x v="27"/>
    <x v="1655"/>
    <d v="2012-04-05T13:00:20"/>
  </r>
  <r>
    <x v="1656"/>
    <s v="Jared Mitchell: The Maiden Voyage"/>
    <s v="The making of a quality, full length album journeying through a pop/folk/rock/americana sound_x000d_noisetrade.com/jaredmitchellmusic"/>
    <x v="51"/>
    <n v="7525.12"/>
    <x v="0"/>
    <x v="0"/>
    <x v="0"/>
    <n v="1355437052"/>
    <n v="1352845052"/>
    <b v="0"/>
    <n v="48"/>
    <b v="1"/>
    <s v="music/pop"/>
    <x v="1270"/>
    <x v="1202"/>
    <x v="4"/>
    <x v="27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b v="0"/>
    <n v="221"/>
    <b v="1"/>
    <s v="music/pop"/>
    <x v="1271"/>
    <x v="1203"/>
    <x v="4"/>
    <x v="27"/>
    <x v="1657"/>
    <d v="2012-05-24T13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b v="0"/>
    <n v="107"/>
    <b v="1"/>
    <s v="music/pop"/>
    <x v="1272"/>
    <x v="1204"/>
    <x v="4"/>
    <x v="27"/>
    <x v="1658"/>
    <d v="2012-12-18T09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n v="1387281600"/>
    <n v="1384811721"/>
    <b v="0"/>
    <n v="45"/>
    <b v="1"/>
    <s v="music/pop"/>
    <x v="1273"/>
    <x v="1205"/>
    <x v="4"/>
    <x v="27"/>
    <x v="1659"/>
    <d v="2013-12-17T07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b v="0"/>
    <n v="36"/>
    <b v="1"/>
    <s v="music/pop"/>
    <x v="1274"/>
    <x v="1206"/>
    <x v="4"/>
    <x v="27"/>
    <x v="1660"/>
    <d v="2016-04-30T16:59:00"/>
  </r>
  <r>
    <x v="1661"/>
    <s v="Kyana"/>
    <s v="I am excited to present my debut pop project Kyana!_x000d_Piano and vocal sounds embedded in sophisticated, bold arrangements &amp; brisk beats"/>
    <x v="278"/>
    <n v="8098"/>
    <x v="0"/>
    <x v="15"/>
    <x v="3"/>
    <n v="1453064400"/>
    <n v="1449359831"/>
    <b v="0"/>
    <n v="101"/>
    <b v="1"/>
    <s v="music/pop"/>
    <x v="1275"/>
    <x v="1207"/>
    <x v="4"/>
    <x v="27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b v="0"/>
    <n v="62"/>
    <b v="1"/>
    <s v="music/pop"/>
    <x v="1276"/>
    <x v="1208"/>
    <x v="4"/>
    <x v="27"/>
    <x v="1662"/>
    <d v="2011-12-31T00:45:36"/>
  </r>
  <r>
    <x v="1663"/>
    <s v="ghost -- a music video"/>
    <s v="music is as important to the eyes as it is to the ears. help bring ghost to life in front of your eyes."/>
    <x v="28"/>
    <n v="1080"/>
    <x v="0"/>
    <x v="0"/>
    <x v="0"/>
    <n v="1422750707"/>
    <n v="1420158707"/>
    <b v="0"/>
    <n v="32"/>
    <b v="1"/>
    <s v="music/pop"/>
    <x v="1277"/>
    <x v="1209"/>
    <x v="4"/>
    <x v="27"/>
    <x v="1663"/>
    <d v="2015-01-31T19:31:47"/>
  </r>
  <r>
    <x v="1664"/>
    <s v="Grace Sings Grace"/>
    <s v="Korean-American Soprano Grace's Debut Album - coming up in June 2012. Come and be part of this exciting project!"/>
    <x v="30"/>
    <n v="3060.22"/>
    <x v="0"/>
    <x v="0"/>
    <x v="0"/>
    <n v="1331870340"/>
    <n v="1328033818"/>
    <b v="0"/>
    <n v="89"/>
    <b v="1"/>
    <s v="music/pop"/>
    <x v="1278"/>
    <x v="1210"/>
    <x v="4"/>
    <x v="27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b v="0"/>
    <n v="93"/>
    <b v="1"/>
    <s v="music/pop"/>
    <x v="1279"/>
    <x v="1211"/>
    <x v="4"/>
    <x v="27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n v="1364447073"/>
    <n v="1361858673"/>
    <b v="0"/>
    <n v="98"/>
    <b v="1"/>
    <s v="music/pop"/>
    <x v="1280"/>
    <x v="1212"/>
    <x v="4"/>
    <x v="27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b v="0"/>
    <n v="82"/>
    <b v="1"/>
    <s v="music/pop"/>
    <x v="1281"/>
    <x v="1213"/>
    <x v="4"/>
    <x v="27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b v="0"/>
    <n v="116"/>
    <b v="1"/>
    <s v="music/pop"/>
    <x v="1276"/>
    <x v="1214"/>
    <x v="4"/>
    <x v="27"/>
    <x v="1668"/>
    <d v="2011-11-27T23:35:39"/>
  </r>
  <r>
    <x v="1669"/>
    <s v="Summer Gill 'Stormy Weather' EP"/>
    <s v="Hi guys! I'll be recording a 6-7 song EP this summer and I need your help to make it happen! _x000d_Any support is appreciated!"/>
    <x v="13"/>
    <n v="2795"/>
    <x v="0"/>
    <x v="0"/>
    <x v="0"/>
    <n v="1464729276"/>
    <n v="1459545276"/>
    <b v="0"/>
    <n v="52"/>
    <b v="1"/>
    <s v="music/pop"/>
    <x v="1282"/>
    <x v="404"/>
    <x v="4"/>
    <x v="27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b v="0"/>
    <n v="23"/>
    <b v="1"/>
    <s v="music/pop"/>
    <x v="946"/>
    <x v="1215"/>
    <x v="4"/>
    <x v="27"/>
    <x v="1670"/>
    <d v="2010-07-04T23:00:00"/>
  </r>
  <r>
    <x v="1671"/>
    <s v="Luke O'Brien's Kickstarter"/>
    <s v="I am seeking funding in order to help take my music from a hobby to a career."/>
    <x v="13"/>
    <n v="2013.47"/>
    <x v="0"/>
    <x v="0"/>
    <x v="0"/>
    <n v="1470056614"/>
    <n v="1467464614"/>
    <b v="0"/>
    <n v="77"/>
    <b v="1"/>
    <s v="music/pop"/>
    <x v="1283"/>
    <x v="1216"/>
    <x v="4"/>
    <x v="27"/>
    <x v="1671"/>
    <d v="2016-08-01T08:03:34"/>
  </r>
  <r>
    <x v="1672"/>
    <s v="High Altotude Debut Album"/>
    <s v="Sweet, sweet harmonies from Portland Oregon's premiere high school women's a cappella group."/>
    <x v="180"/>
    <n v="1920"/>
    <x v="0"/>
    <x v="0"/>
    <x v="0"/>
    <n v="1338824730"/>
    <n v="1336232730"/>
    <b v="0"/>
    <n v="49"/>
    <b v="1"/>
    <s v="music/pop"/>
    <x v="1284"/>
    <x v="1217"/>
    <x v="4"/>
    <x v="27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n v="1425675892"/>
    <n v="1423083892"/>
    <b v="0"/>
    <n v="59"/>
    <b v="1"/>
    <s v="music/pop"/>
    <x v="1285"/>
    <x v="1218"/>
    <x v="4"/>
    <x v="27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b v="0"/>
    <n v="113"/>
    <b v="1"/>
    <s v="music/pop"/>
    <x v="1286"/>
    <x v="1219"/>
    <x v="4"/>
    <x v="27"/>
    <x v="1674"/>
    <d v="2016-08-18T01:59:00"/>
  </r>
  <r>
    <x v="1675"/>
    <s v="The Great Party's Debut Album!"/>
    <s v="The Great Party is releasing their debut album. Here's your chance to be a part of it!"/>
    <x v="28"/>
    <n v="1374.16"/>
    <x v="0"/>
    <x v="0"/>
    <x v="0"/>
    <n v="1318802580"/>
    <n v="1316194540"/>
    <b v="0"/>
    <n v="34"/>
    <b v="1"/>
    <s v="music/pop"/>
    <x v="1287"/>
    <x v="1220"/>
    <x v="4"/>
    <x v="27"/>
    <x v="1675"/>
    <d v="2011-10-16T17:03:00"/>
  </r>
  <r>
    <x v="1676"/>
    <s v="Bridge 19 CD Release Tour"/>
    <s v="Help fund Bridge 19's tour in support of their first duo record, to be released in May 2012."/>
    <x v="9"/>
    <n v="3460"/>
    <x v="0"/>
    <x v="0"/>
    <x v="0"/>
    <n v="1334980740"/>
    <n v="1330968347"/>
    <b v="0"/>
    <n v="42"/>
    <b v="1"/>
    <s v="music/pop"/>
    <x v="1288"/>
    <x v="1221"/>
    <x v="4"/>
    <x v="27"/>
    <x v="1676"/>
    <d v="2012-04-20T22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n v="1460786340"/>
    <n v="1455615976"/>
    <b v="0"/>
    <n v="42"/>
    <b v="1"/>
    <s v="music/pop"/>
    <x v="1067"/>
    <x v="1222"/>
    <x v="4"/>
    <x v="27"/>
    <x v="1677"/>
    <d v="2016-04-16T00:59:00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n v="1391718671"/>
    <n v="1390509071"/>
    <b v="0"/>
    <n v="49"/>
    <b v="1"/>
    <s v="music/pop"/>
    <x v="1289"/>
    <x v="1223"/>
    <x v="4"/>
    <x v="27"/>
    <x v="1678"/>
    <d v="2014-02-06T15:31:11"/>
  </r>
  <r>
    <x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x v="0"/>
    <x v="0"/>
    <n v="1311298745"/>
    <n v="1309311545"/>
    <b v="0"/>
    <n v="56"/>
    <b v="1"/>
    <s v="music/pop"/>
    <x v="1290"/>
    <x v="372"/>
    <x v="4"/>
    <x v="27"/>
    <x v="1679"/>
    <d v="2011-07-21T20:39:05"/>
  </r>
  <r>
    <x v="1680"/>
    <s v="Kick Out a Record"/>
    <s v="Working Musician dilemma #164: how the taxman put Kick the Record 2.0 on hold"/>
    <x v="28"/>
    <n v="1175"/>
    <x v="0"/>
    <x v="0"/>
    <x v="0"/>
    <n v="1405188667"/>
    <n v="1402596667"/>
    <b v="0"/>
    <n v="25"/>
    <b v="1"/>
    <s v="music/pop"/>
    <x v="1291"/>
    <x v="1224"/>
    <x v="4"/>
    <x v="27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b v="0"/>
    <n v="884"/>
    <b v="0"/>
    <s v="music/faith"/>
    <x v="1292"/>
    <x v="1225"/>
    <x v="4"/>
    <x v="28"/>
    <x v="1681"/>
    <d v="2017-03-28T21:00:00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x v="0"/>
    <n v="1492142860"/>
    <n v="1486962460"/>
    <b v="0"/>
    <n v="0"/>
    <b v="0"/>
    <s v="music/faith"/>
    <x v="109"/>
    <x v="121"/>
    <x v="4"/>
    <x v="28"/>
    <x v="1682"/>
    <d v="2017-04-13T23:07:40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x v="3"/>
    <n v="1491590738"/>
    <n v="1489517138"/>
    <b v="0"/>
    <n v="10"/>
    <b v="0"/>
    <s v="music/faith"/>
    <x v="1293"/>
    <x v="1226"/>
    <x v="4"/>
    <x v="28"/>
    <x v="1683"/>
    <d v="2017-04-07T13:45:38"/>
  </r>
  <r>
    <x v="1684"/>
    <s v="Goodness &amp; Mercy EP - Marty Mikles"/>
    <s v="New Music from Marty Mikles!  A new EP all about God's Goodness &amp; Mercy."/>
    <x v="6"/>
    <n v="8730"/>
    <x v="3"/>
    <x v="0"/>
    <x v="0"/>
    <n v="1489775641"/>
    <n v="1487360041"/>
    <b v="0"/>
    <n v="101"/>
    <b v="0"/>
    <s v="music/faith"/>
    <x v="1294"/>
    <x v="1227"/>
    <x v="4"/>
    <x v="28"/>
    <x v="1684"/>
    <d v="2017-03-17T13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n v="1490331623"/>
    <n v="1487743223"/>
    <b v="0"/>
    <n v="15"/>
    <b v="0"/>
    <s v="music/faith"/>
    <x v="82"/>
    <x v="1228"/>
    <x v="4"/>
    <x v="28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b v="0"/>
    <n v="1"/>
    <b v="0"/>
    <s v="music/faith"/>
    <x v="1295"/>
    <x v="666"/>
    <x v="4"/>
    <x v="28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b v="0"/>
    <n v="39"/>
    <b v="0"/>
    <s v="music/faith"/>
    <x v="1296"/>
    <x v="1229"/>
    <x v="4"/>
    <x v="28"/>
    <x v="1687"/>
    <d v="2017-04-10T15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b v="0"/>
    <n v="7"/>
    <b v="0"/>
    <s v="music/faith"/>
    <x v="1297"/>
    <x v="1230"/>
    <x v="4"/>
    <x v="28"/>
    <x v="1688"/>
    <d v="2017-04-09T06:49:54"/>
  </r>
  <r>
    <x v="1689"/>
    <s v="Fly Away"/>
    <s v="Praising the Living God in the second half of life."/>
    <x v="262"/>
    <n v="2400"/>
    <x v="3"/>
    <x v="0"/>
    <x v="0"/>
    <n v="1489700230"/>
    <n v="1487111830"/>
    <b v="0"/>
    <n v="14"/>
    <b v="0"/>
    <s v="music/faith"/>
    <x v="31"/>
    <x v="1231"/>
    <x v="4"/>
    <x v="28"/>
    <x v="1689"/>
    <d v="2017-03-16T16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n v="1491470442"/>
    <n v="1488882042"/>
    <b v="0"/>
    <n v="11"/>
    <b v="0"/>
    <s v="music/faith"/>
    <x v="1298"/>
    <x v="1232"/>
    <x v="4"/>
    <x v="28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b v="0"/>
    <n v="38"/>
    <b v="0"/>
    <s v="music/faith"/>
    <x v="1299"/>
    <x v="1233"/>
    <x v="4"/>
    <x v="28"/>
    <x v="1691"/>
    <d v="2017-04-02T20:00:00"/>
  </r>
  <r>
    <x v="1692"/>
    <s v="Get Your Hopes Up"/>
    <s v="After 3 years.....It's time for some new music! Album #2 is in motion and I can't wait to share it with all of you!"/>
    <x v="10"/>
    <n v="2390"/>
    <x v="3"/>
    <x v="0"/>
    <x v="0"/>
    <n v="1490572740"/>
    <n v="1487734667"/>
    <b v="0"/>
    <n v="15"/>
    <b v="0"/>
    <s v="music/faith"/>
    <x v="1300"/>
    <x v="1234"/>
    <x v="4"/>
    <x v="28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b v="0"/>
    <n v="8"/>
    <b v="0"/>
    <s v="music/faith"/>
    <x v="1301"/>
    <x v="436"/>
    <x v="4"/>
    <x v="28"/>
    <x v="1693"/>
    <d v="2017-04-09T15:00:00"/>
  </r>
  <r>
    <x v="1694"/>
    <s v="Thundercreek Studios"/>
    <s v="Hey all I'm building out my Christian Recording studio in a new building. I have the building but lack the funds to build it out!!!"/>
    <x v="3"/>
    <n v="5"/>
    <x v="3"/>
    <x v="0"/>
    <x v="0"/>
    <n v="1490589360"/>
    <n v="1488038674"/>
    <b v="0"/>
    <n v="1"/>
    <b v="0"/>
    <s v="music/faith"/>
    <x v="833"/>
    <x v="144"/>
    <x v="4"/>
    <x v="28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b v="0"/>
    <n v="23"/>
    <b v="0"/>
    <s v="music/faith"/>
    <x v="1302"/>
    <x v="1235"/>
    <x v="4"/>
    <x v="28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b v="0"/>
    <n v="0"/>
    <b v="0"/>
    <s v="music/faith"/>
    <x v="109"/>
    <x v="121"/>
    <x v="4"/>
    <x v="28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n v="1491781648"/>
    <n v="1489193248"/>
    <b v="0"/>
    <n v="22"/>
    <b v="0"/>
    <s v="music/faith"/>
    <x v="1303"/>
    <x v="1236"/>
    <x v="4"/>
    <x v="28"/>
    <x v="1697"/>
    <d v="2017-04-09T18:47:28"/>
  </r>
  <r>
    <x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x v="0"/>
    <x v="0"/>
    <n v="1490499180"/>
    <n v="1488430760"/>
    <b v="0"/>
    <n v="0"/>
    <b v="0"/>
    <s v="music/faith"/>
    <x v="109"/>
    <x v="121"/>
    <x v="4"/>
    <x v="28"/>
    <x v="1698"/>
    <d v="2017-03-25T22:33:00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b v="0"/>
    <n v="4"/>
    <b v="0"/>
    <s v="music/faith"/>
    <x v="1304"/>
    <x v="1237"/>
    <x v="4"/>
    <x v="28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b v="0"/>
    <n v="79"/>
    <b v="0"/>
    <s v="music/faith"/>
    <x v="1305"/>
    <x v="1238"/>
    <x v="4"/>
    <x v="28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b v="0"/>
    <n v="2"/>
    <b v="0"/>
    <s v="music/faith"/>
    <x v="1306"/>
    <x v="144"/>
    <x v="4"/>
    <x v="28"/>
    <x v="1701"/>
    <d v="2015-01-15T10:56:45"/>
  </r>
  <r>
    <x v="1702"/>
    <s v="lyndale lewis and new vision prosper cd release"/>
    <s v="I can do all things through christ jesus"/>
    <x v="281"/>
    <n v="1"/>
    <x v="2"/>
    <x v="0"/>
    <x v="0"/>
    <n v="1427745150"/>
    <n v="1425156750"/>
    <b v="0"/>
    <n v="1"/>
    <b v="0"/>
    <s v="music/faith"/>
    <x v="1307"/>
    <x v="120"/>
    <x v="4"/>
    <x v="28"/>
    <x v="1702"/>
    <d v="2015-03-30T14:52:30"/>
  </r>
  <r>
    <x v="1703"/>
    <s v="Joy Full Noise!"/>
    <s v="I would love for you to be a part of helping me raise money for music and video production to launch my first Worship album!"/>
    <x v="10"/>
    <n v="51"/>
    <x v="2"/>
    <x v="0"/>
    <x v="0"/>
    <n v="1441003537"/>
    <n v="1435819537"/>
    <b v="0"/>
    <n v="2"/>
    <b v="0"/>
    <s v="music/faith"/>
    <x v="391"/>
    <x v="157"/>
    <x v="4"/>
    <x v="28"/>
    <x v="1703"/>
    <d v="2015-08-31T01:45:37"/>
  </r>
  <r>
    <x v="1704"/>
    <s v="Jericho Down Worship Album"/>
    <s v="We want to record an album of popular praise &amp; worship songs with our own influence and style."/>
    <x v="13"/>
    <n v="1302"/>
    <x v="2"/>
    <x v="0"/>
    <x v="0"/>
    <n v="1424056873"/>
    <n v="1421464873"/>
    <b v="0"/>
    <n v="11"/>
    <b v="0"/>
    <s v="music/faith"/>
    <x v="1308"/>
    <x v="1239"/>
    <x v="4"/>
    <x v="28"/>
    <x v="1704"/>
    <d v="2015-02-15T22:21:13"/>
  </r>
  <r>
    <x v="1705"/>
    <s v="Piano Prayer Album - Russ James"/>
    <s v="An instrumental album that ranges from hymns to contemporary music. All the music is recorded by myself."/>
    <x v="13"/>
    <n v="0"/>
    <x v="2"/>
    <x v="0"/>
    <x v="0"/>
    <n v="1441814400"/>
    <n v="1440807846"/>
    <b v="0"/>
    <n v="0"/>
    <b v="0"/>
    <s v="music/faith"/>
    <x v="109"/>
    <x v="121"/>
    <x v="4"/>
    <x v="28"/>
    <x v="1705"/>
    <d v="2015-09-09T11:00:00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b v="0"/>
    <n v="0"/>
    <b v="0"/>
    <s v="music/faith"/>
    <x v="109"/>
    <x v="121"/>
    <x v="4"/>
    <x v="28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b v="0"/>
    <n v="9"/>
    <b v="0"/>
    <s v="music/faith"/>
    <x v="1309"/>
    <x v="1240"/>
    <x v="4"/>
    <x v="28"/>
    <x v="1707"/>
    <d v="2016-03-28T11:18:15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b v="0"/>
    <n v="0"/>
    <b v="0"/>
    <s v="music/faith"/>
    <x v="109"/>
    <x v="121"/>
    <x v="4"/>
    <x v="28"/>
    <x v="1708"/>
    <d v="2016-05-01T15:48:26"/>
  </r>
  <r>
    <x v="1709"/>
    <s v="Psalms"/>
    <s v="A project to set psalms to music. The psalms are taken from the English Standard Version (ESV) of the Bible."/>
    <x v="257"/>
    <n v="85"/>
    <x v="2"/>
    <x v="0"/>
    <x v="0"/>
    <n v="1409513940"/>
    <n v="1405949514"/>
    <b v="0"/>
    <n v="4"/>
    <b v="0"/>
    <s v="music/faith"/>
    <x v="1310"/>
    <x v="1241"/>
    <x v="4"/>
    <x v="28"/>
    <x v="1709"/>
    <d v="2014-08-31T14:39:00"/>
  </r>
  <r>
    <x v="1710"/>
    <s v="Producing a live album of our upcoming Europe tour"/>
    <s v="We want to create a gospel live album which has never been produced before."/>
    <x v="10"/>
    <n v="34"/>
    <x v="2"/>
    <x v="12"/>
    <x v="3"/>
    <n v="1453122000"/>
    <n v="1449151888"/>
    <b v="0"/>
    <n v="1"/>
    <b v="0"/>
    <s v="music/faith"/>
    <x v="1311"/>
    <x v="447"/>
    <x v="4"/>
    <x v="28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b v="0"/>
    <n v="2"/>
    <b v="0"/>
    <s v="music/faith"/>
    <x v="1131"/>
    <x v="1242"/>
    <x v="4"/>
    <x v="28"/>
    <x v="1711"/>
    <d v="2014-09-01T10:30:34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b v="0"/>
    <n v="0"/>
    <b v="0"/>
    <s v="music/faith"/>
    <x v="109"/>
    <x v="121"/>
    <x v="4"/>
    <x v="28"/>
    <x v="1712"/>
    <d v="2015-06-30T16:55:53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b v="0"/>
    <n v="1"/>
    <b v="0"/>
    <s v="music/faith"/>
    <x v="1312"/>
    <x v="73"/>
    <x v="4"/>
    <x v="28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b v="0"/>
    <n v="17"/>
    <b v="0"/>
    <s v="music/faith"/>
    <x v="1313"/>
    <x v="1243"/>
    <x v="4"/>
    <x v="28"/>
    <x v="1714"/>
    <d v="2015-05-01T17:02:41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x v="0"/>
    <n v="1427772120"/>
    <n v="1425186785"/>
    <b v="0"/>
    <n v="2"/>
    <b v="0"/>
    <s v="music/faith"/>
    <x v="881"/>
    <x v="148"/>
    <x v="4"/>
    <x v="28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b v="0"/>
    <n v="3"/>
    <b v="0"/>
    <s v="music/faith"/>
    <x v="847"/>
    <x v="73"/>
    <x v="4"/>
    <x v="28"/>
    <x v="1716"/>
    <d v="2016-12-09T09:51:39"/>
  </r>
  <r>
    <x v="1717"/>
    <s v="Shift Records A New EP!"/>
    <s v="Our first record created to reach, inspire, and ultimately express the love of Jesus to our generation."/>
    <x v="282"/>
    <n v="1395"/>
    <x v="2"/>
    <x v="0"/>
    <x v="0"/>
    <n v="1461211200"/>
    <n v="1459467238"/>
    <b v="0"/>
    <n v="41"/>
    <b v="0"/>
    <s v="music/faith"/>
    <x v="1314"/>
    <x v="1244"/>
    <x v="4"/>
    <x v="28"/>
    <x v="1717"/>
    <d v="2016-04-20T23:00:00"/>
  </r>
  <r>
    <x v="1718"/>
    <s v="The Prodigal Son"/>
    <s v="A melody for the galaxy."/>
    <x v="19"/>
    <n v="75"/>
    <x v="2"/>
    <x v="0"/>
    <x v="0"/>
    <n v="1463201940"/>
    <n v="1459435149"/>
    <b v="0"/>
    <n v="2"/>
    <b v="0"/>
    <s v="music/faith"/>
    <x v="1315"/>
    <x v="839"/>
    <x v="4"/>
    <x v="28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n v="1410958191"/>
    <n v="1408366191"/>
    <b v="0"/>
    <n v="3"/>
    <b v="0"/>
    <s v="music/faith"/>
    <x v="1316"/>
    <x v="123"/>
    <x v="4"/>
    <x v="28"/>
    <x v="1719"/>
    <d v="2014-09-17T07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n v="1415562471"/>
    <n v="1412966871"/>
    <b v="0"/>
    <n v="8"/>
    <b v="0"/>
    <s v="music/faith"/>
    <x v="1317"/>
    <x v="1245"/>
    <x v="4"/>
    <x v="28"/>
    <x v="1720"/>
    <d v="2014-11-09T14:47:51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x v="0"/>
    <n v="1449831863"/>
    <n v="1447239863"/>
    <b v="0"/>
    <n v="0"/>
    <b v="0"/>
    <s v="music/faith"/>
    <x v="109"/>
    <x v="121"/>
    <x v="4"/>
    <x v="28"/>
    <x v="1721"/>
    <d v="2015-12-11T06:04:23"/>
  </r>
  <r>
    <x v="1722"/>
    <s v="Preserving the DC Gospel Stars"/>
    <s v="I am raising money to leave a legacy for the DC Gospel Stars and preserve this art form for music lovers of this style."/>
    <x v="283"/>
    <n v="1"/>
    <x v="2"/>
    <x v="0"/>
    <x v="0"/>
    <n v="1459642200"/>
    <n v="1456441429"/>
    <b v="0"/>
    <n v="1"/>
    <b v="0"/>
    <s v="music/faith"/>
    <x v="1318"/>
    <x v="120"/>
    <x v="4"/>
    <x v="28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b v="0"/>
    <n v="3"/>
    <b v="0"/>
    <s v="music/faith"/>
    <x v="896"/>
    <x v="1246"/>
    <x v="4"/>
    <x v="28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n v="1414707762"/>
    <n v="1412115762"/>
    <b v="0"/>
    <n v="4"/>
    <b v="0"/>
    <s v="music/faith"/>
    <x v="1319"/>
    <x v="440"/>
    <x v="4"/>
    <x v="28"/>
    <x v="1724"/>
    <d v="2014-10-30T17:22:42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b v="0"/>
    <n v="9"/>
    <b v="0"/>
    <s v="music/faith"/>
    <x v="1320"/>
    <x v="1247"/>
    <x v="4"/>
    <x v="28"/>
    <x v="1725"/>
    <d v="2014-08-24T18:14:09"/>
  </r>
  <r>
    <x v="1726"/>
    <s v="&quot;Every Day&quot; CD by Amanda Joy Hall"/>
    <s v="Amanda Joy Hall's sophomore album, &quot;Every Day&quot;. Release expected July 2014"/>
    <x v="115"/>
    <n v="2196"/>
    <x v="2"/>
    <x v="0"/>
    <x v="0"/>
    <n v="1403906664"/>
    <n v="1401401064"/>
    <b v="0"/>
    <n v="16"/>
    <b v="0"/>
    <s v="music/faith"/>
    <x v="1321"/>
    <x v="1248"/>
    <x v="4"/>
    <x v="28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n v="1428231600"/>
    <n v="1423520177"/>
    <b v="0"/>
    <n v="1"/>
    <b v="0"/>
    <s v="music/faith"/>
    <x v="108"/>
    <x v="120"/>
    <x v="4"/>
    <x v="28"/>
    <x v="1727"/>
    <d v="2015-04-05T06:00:00"/>
  </r>
  <r>
    <x v="1728"/>
    <s v="With His Presence"/>
    <s v="Be in God's presence through instrumental covers of hymns. Help me build a home studio to freely distribute this album."/>
    <x v="21"/>
    <n v="855"/>
    <x v="2"/>
    <x v="0"/>
    <x v="0"/>
    <n v="1445439674"/>
    <n v="1442847674"/>
    <b v="0"/>
    <n v="7"/>
    <b v="0"/>
    <s v="music/faith"/>
    <x v="1322"/>
    <x v="1249"/>
    <x v="4"/>
    <x v="28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n v="1465521306"/>
    <n v="1460337306"/>
    <b v="0"/>
    <n v="0"/>
    <b v="0"/>
    <s v="music/faith"/>
    <x v="109"/>
    <x v="121"/>
    <x v="4"/>
    <x v="28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n v="1445738783"/>
    <n v="1443146783"/>
    <b v="0"/>
    <n v="0"/>
    <b v="0"/>
    <s v="music/faith"/>
    <x v="109"/>
    <x v="121"/>
    <x v="4"/>
    <x v="28"/>
    <x v="1730"/>
    <d v="2015-10-24T21:06:23"/>
  </r>
  <r>
    <x v="1731"/>
    <s v="Sam Cox Band First Christian Tour"/>
    <s v="We are a Christin Worship band looking to midwest tour. God Bless!"/>
    <x v="28"/>
    <n v="0"/>
    <x v="2"/>
    <x v="0"/>
    <x v="0"/>
    <n v="1434034800"/>
    <n v="1432849552"/>
    <b v="0"/>
    <n v="0"/>
    <b v="0"/>
    <s v="music/faith"/>
    <x v="109"/>
    <x v="121"/>
    <x v="4"/>
    <x v="28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b v="0"/>
    <n v="0"/>
    <b v="0"/>
    <s v="music/faith"/>
    <x v="109"/>
    <x v="121"/>
    <x v="4"/>
    <x v="28"/>
    <x v="1732"/>
    <d v="2016-01-16T00:00:00"/>
  </r>
  <r>
    <x v="1733"/>
    <s v="What Faith Is EP/Album"/>
    <s v="I am trying to share the music I am blessed to have written. https://www.johncox4.com or https://reverbnation.com/johncox4"/>
    <x v="3"/>
    <n v="0"/>
    <x v="2"/>
    <x v="0"/>
    <x v="0"/>
    <n v="1473802200"/>
    <n v="1472746374"/>
    <b v="0"/>
    <n v="0"/>
    <b v="0"/>
    <s v="music/faith"/>
    <x v="109"/>
    <x v="121"/>
    <x v="4"/>
    <x v="28"/>
    <x v="1733"/>
    <d v="2016-09-13T16:30:00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x v="0"/>
    <n v="1431046356"/>
    <n v="1428454356"/>
    <b v="0"/>
    <n v="1"/>
    <b v="0"/>
    <s v="music/faith"/>
    <x v="1323"/>
    <x v="120"/>
    <x v="4"/>
    <x v="28"/>
    <x v="1734"/>
    <d v="2015-05-07T19:52:36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x v="0"/>
    <n v="1470598345"/>
    <n v="1468006345"/>
    <b v="0"/>
    <n v="2"/>
    <b v="0"/>
    <s v="music/faith"/>
    <x v="1324"/>
    <x v="698"/>
    <x v="4"/>
    <x v="28"/>
    <x v="1735"/>
    <d v="2016-08-07T14:32:25"/>
  </r>
  <r>
    <x v="1736"/>
    <s v="In His Presence"/>
    <s v="A unique meditative album reflecting on the life of Christ, inviting Him into your presence"/>
    <x v="9"/>
    <n v="22"/>
    <x v="2"/>
    <x v="0"/>
    <x v="0"/>
    <n v="1447018833"/>
    <n v="1444423233"/>
    <b v="0"/>
    <n v="1"/>
    <b v="0"/>
    <s v="music/faith"/>
    <x v="1325"/>
    <x v="1250"/>
    <x v="4"/>
    <x v="28"/>
    <x v="1736"/>
    <d v="2015-11-08T16:40:33"/>
  </r>
  <r>
    <x v="1737"/>
    <s v="Healing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b v="0"/>
    <n v="15"/>
    <b v="0"/>
    <s v="music/faith"/>
    <x v="1212"/>
    <x v="98"/>
    <x v="4"/>
    <x v="28"/>
    <x v="1737"/>
    <d v="2015-07-20T17:46:32"/>
  </r>
  <r>
    <x v="1738"/>
    <s v="The Flashing Lights"/>
    <s v="Music that inspires and gives hope for overcoming and change. And it is good music."/>
    <x v="10"/>
    <n v="20"/>
    <x v="2"/>
    <x v="0"/>
    <x v="0"/>
    <n v="1412283542"/>
    <n v="1409691542"/>
    <b v="0"/>
    <n v="1"/>
    <b v="0"/>
    <s v="music/faith"/>
    <x v="177"/>
    <x v="135"/>
    <x v="4"/>
    <x v="28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n v="1462391932"/>
    <n v="1457297932"/>
    <b v="0"/>
    <n v="1"/>
    <b v="0"/>
    <s v="music/faith"/>
    <x v="370"/>
    <x v="120"/>
    <x v="4"/>
    <x v="28"/>
    <x v="1739"/>
    <d v="2016-05-04T14:58:52"/>
  </r>
  <r>
    <x v="1740"/>
    <s v="Recording Studio Time"/>
    <s v="I recently recorded a new single. With your help I can return to the studio. Would you like to be part of my next worship project?"/>
    <x v="9"/>
    <n v="0"/>
    <x v="2"/>
    <x v="0"/>
    <x v="0"/>
    <n v="1437075422"/>
    <n v="1434483422"/>
    <b v="0"/>
    <n v="0"/>
    <b v="0"/>
    <s v="music/faith"/>
    <x v="109"/>
    <x v="121"/>
    <x v="4"/>
    <x v="28"/>
    <x v="1740"/>
    <d v="2015-07-16T14:37:02"/>
  </r>
  <r>
    <x v="1741"/>
    <s v="Caught off Guard"/>
    <s v="A photo journal documenting my experiences and travels across New Zealand"/>
    <x v="38"/>
    <n v="1330"/>
    <x v="0"/>
    <x v="1"/>
    <x v="1"/>
    <n v="1433948671"/>
    <n v="1430060671"/>
    <b v="0"/>
    <n v="52"/>
    <b v="1"/>
    <s v="photography/photobooks"/>
    <x v="1326"/>
    <x v="1251"/>
    <x v="8"/>
    <x v="20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b v="0"/>
    <n v="34"/>
    <b v="1"/>
    <s v="photography/photobooks"/>
    <x v="648"/>
    <x v="1252"/>
    <x v="8"/>
    <x v="20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n v="1472270340"/>
    <n v="1470348775"/>
    <b v="0"/>
    <n v="67"/>
    <b v="1"/>
    <s v="photography/photobooks"/>
    <x v="1327"/>
    <x v="1253"/>
    <x v="8"/>
    <x v="20"/>
    <x v="1743"/>
    <d v="2016-08-26T22:59:0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b v="0"/>
    <n v="70"/>
    <b v="1"/>
    <s v="photography/photobooks"/>
    <x v="1328"/>
    <x v="1254"/>
    <x v="8"/>
    <x v="20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b v="0"/>
    <n v="89"/>
    <b v="1"/>
    <s v="photography/photobooks"/>
    <x v="1329"/>
    <x v="1255"/>
    <x v="8"/>
    <x v="20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b v="0"/>
    <n v="107"/>
    <b v="1"/>
    <s v="photography/photobooks"/>
    <x v="1330"/>
    <x v="1256"/>
    <x v="8"/>
    <x v="20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n v="1447426800"/>
    <n v="1444904830"/>
    <b v="0"/>
    <n v="159"/>
    <b v="1"/>
    <s v="photography/photobooks"/>
    <x v="1331"/>
    <x v="1257"/>
    <x v="8"/>
    <x v="20"/>
    <x v="1747"/>
    <d v="2015-11-13T10:00:00"/>
  </r>
  <r>
    <x v="1748"/>
    <s v="So It Is: Vancouver"/>
    <s v="Telling the story of the city through remarkable people who live in Vancouver today."/>
    <x v="63"/>
    <n v="64974"/>
    <x v="0"/>
    <x v="5"/>
    <x v="5"/>
    <n v="1441234143"/>
    <n v="1438642143"/>
    <b v="0"/>
    <n v="181"/>
    <b v="1"/>
    <s v="photography/photobooks"/>
    <x v="1332"/>
    <x v="1258"/>
    <x v="8"/>
    <x v="20"/>
    <x v="1748"/>
    <d v="2015-09-02T17:49:03"/>
  </r>
  <r>
    <x v="1749"/>
    <s v="E FOTOGRAFESCHE RECKBLECK - 367 DEEG AM AUSLAND ASAZ"/>
    <s v="Help me fund the production run of my first book by local Photographer Sandro Ortolani."/>
    <x v="284"/>
    <n v="12410.5"/>
    <x v="0"/>
    <x v="19"/>
    <x v="3"/>
    <n v="1488394800"/>
    <n v="1485213921"/>
    <b v="0"/>
    <n v="131"/>
    <b v="1"/>
    <s v="photography/photobooks"/>
    <x v="1333"/>
    <x v="1259"/>
    <x v="8"/>
    <x v="20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b v="0"/>
    <n v="125"/>
    <b v="1"/>
    <s v="photography/photobooks"/>
    <x v="1334"/>
    <x v="1260"/>
    <x v="8"/>
    <x v="20"/>
    <x v="1750"/>
    <d v="2016-04-19T15:05:04"/>
  </r>
  <r>
    <x v="1751"/>
    <s v="Daily Bread: Stories from Rural Greece"/>
    <s v="Photographs and stories culled from 10 years of road trips through rural Greece"/>
    <x v="3"/>
    <n v="10290"/>
    <x v="0"/>
    <x v="0"/>
    <x v="0"/>
    <n v="1426787123"/>
    <n v="1424198723"/>
    <b v="0"/>
    <n v="61"/>
    <b v="1"/>
    <s v="photography/photobooks"/>
    <x v="1335"/>
    <x v="1261"/>
    <x v="8"/>
    <x v="20"/>
    <x v="1751"/>
    <d v="2015-03-19T12:45:23"/>
  </r>
  <r>
    <x v="1752"/>
    <s v="Adfectus Book"/>
    <s v="A little book of calm, in picture form, that will soothe the soul and un-furrow the brow."/>
    <x v="38"/>
    <n v="3122"/>
    <x v="0"/>
    <x v="1"/>
    <x v="1"/>
    <n v="1476425082"/>
    <n v="1473833082"/>
    <b v="0"/>
    <n v="90"/>
    <b v="1"/>
    <s v="photography/photobooks"/>
    <x v="1336"/>
    <x v="1262"/>
    <x v="8"/>
    <x v="20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b v="0"/>
    <n v="35"/>
    <b v="1"/>
    <s v="photography/photobooks"/>
    <x v="1277"/>
    <x v="1263"/>
    <x v="8"/>
    <x v="20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n v="1428091353"/>
    <n v="1425502953"/>
    <b v="0"/>
    <n v="90"/>
    <b v="1"/>
    <s v="photography/photobooks"/>
    <x v="1337"/>
    <x v="1264"/>
    <x v="8"/>
    <x v="20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n v="1444071361"/>
    <n v="1441479361"/>
    <b v="0"/>
    <n v="4"/>
    <b v="1"/>
    <s v="photography/photobooks"/>
    <x v="43"/>
    <x v="507"/>
    <x v="8"/>
    <x v="20"/>
    <x v="1755"/>
    <d v="2015-10-05T13:56:01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n v="1472443269"/>
    <n v="1468987269"/>
    <b v="0"/>
    <n v="120"/>
    <b v="1"/>
    <s v="photography/photobooks"/>
    <x v="1338"/>
    <x v="1265"/>
    <x v="8"/>
    <x v="20"/>
    <x v="1756"/>
    <d v="2016-08-28T23:01:09"/>
  </r>
  <r>
    <x v="1757"/>
    <s v="The Resurgence of Femininity Photo Thesis"/>
    <s v="I want to create a self published photo art book on the topic of the resurgence of femininity."/>
    <x v="10"/>
    <n v="5800"/>
    <x v="0"/>
    <x v="0"/>
    <x v="0"/>
    <n v="1485631740"/>
    <n v="1483041083"/>
    <b v="0"/>
    <n v="14"/>
    <b v="1"/>
    <s v="photography/photobooks"/>
    <x v="1339"/>
    <x v="1266"/>
    <x v="8"/>
    <x v="20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b v="0"/>
    <n v="27"/>
    <b v="1"/>
    <s v="photography/photobooks"/>
    <x v="1340"/>
    <x v="1267"/>
    <x v="8"/>
    <x v="20"/>
    <x v="1758"/>
    <d v="2016-07-14T17:56:32"/>
  </r>
  <r>
    <x v="1759"/>
    <s v="Death Valley"/>
    <s v="Death Valley will be the first photo book of Andi State"/>
    <x v="10"/>
    <n v="5330"/>
    <x v="0"/>
    <x v="0"/>
    <x v="0"/>
    <n v="1427309629"/>
    <n v="1425585229"/>
    <b v="0"/>
    <n v="49"/>
    <b v="1"/>
    <s v="photography/photobooks"/>
    <x v="15"/>
    <x v="1268"/>
    <x v="8"/>
    <x v="20"/>
    <x v="1759"/>
    <d v="2015-03-25T13:53:49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b v="0"/>
    <n v="102"/>
    <b v="1"/>
    <s v="photography/photobooks"/>
    <x v="1341"/>
    <x v="1269"/>
    <x v="8"/>
    <x v="20"/>
    <x v="1760"/>
    <d v="2016-02-25T11:08:33"/>
  </r>
  <r>
    <x v="1761"/>
    <s v="I Wanted To See Boobs"/>
    <s v="A hardcover photobook telling the naked truth of a young photographers journey."/>
    <x v="213"/>
    <n v="155"/>
    <x v="0"/>
    <x v="1"/>
    <x v="1"/>
    <n v="1442065060"/>
    <n v="1437745060"/>
    <b v="0"/>
    <n v="3"/>
    <b v="1"/>
    <s v="photography/photobooks"/>
    <x v="1342"/>
    <x v="1270"/>
    <x v="8"/>
    <x v="20"/>
    <x v="1761"/>
    <d v="2015-09-12T08:37:40"/>
  </r>
  <r>
    <x v="1762"/>
    <s v="&quot;The Naked Pixel&quot; Ali Pakele"/>
    <s v="Project rewards $25 gets you 190+ digital images"/>
    <x v="213"/>
    <n v="885"/>
    <x v="0"/>
    <x v="0"/>
    <x v="0"/>
    <n v="1457739245"/>
    <n v="1455147245"/>
    <b v="0"/>
    <n v="25"/>
    <b v="1"/>
    <s v="photography/photobooks"/>
    <x v="1343"/>
    <x v="1271"/>
    <x v="8"/>
    <x v="20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b v="0"/>
    <n v="118"/>
    <b v="1"/>
    <s v="photography/photobooks"/>
    <x v="1344"/>
    <x v="1272"/>
    <x v="8"/>
    <x v="20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b v="1"/>
    <n v="39"/>
    <b v="0"/>
    <s v="photography/photobooks"/>
    <x v="1345"/>
    <x v="1273"/>
    <x v="8"/>
    <x v="20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b v="1"/>
    <n v="103"/>
    <b v="0"/>
    <s v="photography/photobooks"/>
    <x v="1346"/>
    <x v="1274"/>
    <x v="8"/>
    <x v="20"/>
    <x v="1765"/>
    <d v="2014-08-13T18:31:52"/>
  </r>
  <r>
    <x v="1766"/>
    <s v="Photographic book on Melbourne's music scene"/>
    <s v="I want to create a beautiful book which documents the Melbourne music scene."/>
    <x v="15"/>
    <n v="0"/>
    <x v="2"/>
    <x v="2"/>
    <x v="2"/>
    <n v="1408999088"/>
    <n v="1407184688"/>
    <b v="1"/>
    <n v="0"/>
    <b v="0"/>
    <s v="photography/photobooks"/>
    <x v="109"/>
    <x v="121"/>
    <x v="8"/>
    <x v="20"/>
    <x v="1766"/>
    <d v="2014-08-25T15:38:08"/>
  </r>
  <r>
    <x v="1767"/>
    <s v="OR-GÃ“L-HO -A search for meaning during the World Cup"/>
    <s v="A photographic search for the true meaning of pride for ones country during the World Cup"/>
    <x v="10"/>
    <n v="2286"/>
    <x v="2"/>
    <x v="0"/>
    <x v="0"/>
    <n v="1407080884"/>
    <n v="1404488884"/>
    <b v="1"/>
    <n v="39"/>
    <b v="0"/>
    <s v="photography/photobooks"/>
    <x v="1347"/>
    <x v="1275"/>
    <x v="8"/>
    <x v="20"/>
    <x v="1767"/>
    <d v="2014-08-03T10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n v="1411824444"/>
    <n v="1406640444"/>
    <b v="1"/>
    <n v="15"/>
    <b v="0"/>
    <s v="photography/photobooks"/>
    <x v="1348"/>
    <x v="1276"/>
    <x v="8"/>
    <x v="20"/>
    <x v="1768"/>
    <d v="2014-09-27T08:27:24"/>
  </r>
  <r>
    <x v="1769"/>
    <s v="Navajo Textile Project"/>
    <s v="To create a publication, and exhibition documenting the collection of Jamie Ross, longtime collector of Navajo Textiles"/>
    <x v="79"/>
    <n v="1081"/>
    <x v="2"/>
    <x v="0"/>
    <x v="0"/>
    <n v="1421177959"/>
    <n v="1418585959"/>
    <b v="1"/>
    <n v="22"/>
    <b v="0"/>
    <s v="photography/photobooks"/>
    <x v="1349"/>
    <x v="1277"/>
    <x v="8"/>
    <x v="20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b v="1"/>
    <n v="92"/>
    <b v="0"/>
    <s v="photography/photobooks"/>
    <x v="1350"/>
    <x v="456"/>
    <x v="8"/>
    <x v="20"/>
    <x v="1770"/>
    <d v="2014-10-14T13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b v="1"/>
    <n v="25"/>
    <b v="0"/>
    <s v="photography/photobooks"/>
    <x v="1351"/>
    <x v="1278"/>
    <x v="8"/>
    <x v="20"/>
    <x v="1771"/>
    <d v="2014-10-23T18:30:40"/>
  </r>
  <r>
    <x v="1772"/>
    <s v="White Mountain"/>
    <s v="A photobook and a short documentary film telling the story of Holocaust in Northwestern Lithuania"/>
    <x v="62"/>
    <n v="858"/>
    <x v="2"/>
    <x v="1"/>
    <x v="1"/>
    <n v="1404666836"/>
    <n v="1399482836"/>
    <b v="1"/>
    <n v="19"/>
    <b v="0"/>
    <s v="photography/photobooks"/>
    <x v="1352"/>
    <x v="1279"/>
    <x v="8"/>
    <x v="20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b v="1"/>
    <n v="19"/>
    <b v="0"/>
    <s v="photography/photobooks"/>
    <x v="1353"/>
    <x v="1280"/>
    <x v="8"/>
    <x v="20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b v="1"/>
    <n v="13"/>
    <b v="0"/>
    <s v="photography/photobooks"/>
    <x v="768"/>
    <x v="1281"/>
    <x v="8"/>
    <x v="20"/>
    <x v="1774"/>
    <d v="2014-11-29T09:59:0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x v="0"/>
    <n v="1414193160"/>
    <n v="1410305160"/>
    <b v="1"/>
    <n v="124"/>
    <b v="0"/>
    <s v="photography/photobooks"/>
    <x v="1354"/>
    <x v="1282"/>
    <x v="8"/>
    <x v="20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n v="1414623471"/>
    <n v="1411513071"/>
    <b v="1"/>
    <n v="4"/>
    <b v="0"/>
    <s v="photography/photobooks"/>
    <x v="1355"/>
    <x v="33"/>
    <x v="8"/>
    <x v="20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b v="1"/>
    <n v="10"/>
    <b v="0"/>
    <s v="photography/photobooks"/>
    <x v="1356"/>
    <x v="1283"/>
    <x v="8"/>
    <x v="20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n v="1427485395"/>
    <n v="1423600995"/>
    <b v="1"/>
    <n v="15"/>
    <b v="0"/>
    <s v="photography/photobooks"/>
    <x v="1357"/>
    <x v="1284"/>
    <x v="8"/>
    <x v="20"/>
    <x v="1778"/>
    <d v="2015-03-27T14:43:15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b v="1"/>
    <n v="38"/>
    <b v="0"/>
    <s v="photography/photobooks"/>
    <x v="1358"/>
    <x v="1285"/>
    <x v="8"/>
    <x v="20"/>
    <x v="1779"/>
    <d v="2016-09-02T11:36:20"/>
  </r>
  <r>
    <x v="1780"/>
    <s v="Native Nation"/>
    <s v="It is time to recognize and give to the indigenus groups the credit they deserve. It is time to understand where we come from."/>
    <x v="11"/>
    <n v="11923"/>
    <x v="2"/>
    <x v="0"/>
    <x v="0"/>
    <n v="1467469510"/>
    <n v="1462285510"/>
    <b v="1"/>
    <n v="152"/>
    <b v="0"/>
    <s v="photography/photobooks"/>
    <x v="1359"/>
    <x v="1286"/>
    <x v="8"/>
    <x v="20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b v="1"/>
    <n v="24"/>
    <b v="0"/>
    <s v="photography/photobooks"/>
    <x v="1360"/>
    <x v="1287"/>
    <x v="8"/>
    <x v="20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b v="1"/>
    <n v="76"/>
    <b v="0"/>
    <s v="photography/photobooks"/>
    <x v="1361"/>
    <x v="1288"/>
    <x v="8"/>
    <x v="20"/>
    <x v="1782"/>
    <d v="2016-02-21T08:48:09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b v="1"/>
    <n v="185"/>
    <b v="0"/>
    <s v="photography/photobooks"/>
    <x v="1362"/>
    <x v="1289"/>
    <x v="8"/>
    <x v="20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b v="1"/>
    <n v="33"/>
    <b v="0"/>
    <s v="photography/photobooks"/>
    <x v="1363"/>
    <x v="1290"/>
    <x v="8"/>
    <x v="20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n v="1413417600"/>
    <n v="1410750855"/>
    <b v="1"/>
    <n v="108"/>
    <b v="0"/>
    <s v="photography/photobooks"/>
    <x v="1364"/>
    <x v="1291"/>
    <x v="8"/>
    <x v="20"/>
    <x v="1785"/>
    <d v="2014-10-15T19:00:0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b v="1"/>
    <n v="29"/>
    <b v="0"/>
    <s v="photography/photobooks"/>
    <x v="1365"/>
    <x v="1292"/>
    <x v="8"/>
    <x v="20"/>
    <x v="1786"/>
    <d v="2014-12-15T08:12:57"/>
  </r>
  <r>
    <x v="1787"/>
    <s v="Alpamayo to Yerupaja"/>
    <s v="Raising awareness to the effects of global warming through photographs of the high mountains of Peru."/>
    <x v="3"/>
    <n v="1533"/>
    <x v="2"/>
    <x v="0"/>
    <x v="0"/>
    <n v="1428158637"/>
    <n v="1425570237"/>
    <b v="1"/>
    <n v="24"/>
    <b v="0"/>
    <s v="photography/photobooks"/>
    <x v="1366"/>
    <x v="1293"/>
    <x v="8"/>
    <x v="20"/>
    <x v="1787"/>
    <d v="2015-04-04T09:43:57"/>
  </r>
  <r>
    <x v="1788"/>
    <s v="Beyond the Pale"/>
    <s v="A photo book celebrating Goths, exploring their lives and giving an insight into what Goth is for them."/>
    <x v="62"/>
    <n v="76"/>
    <x v="2"/>
    <x v="1"/>
    <x v="1"/>
    <n v="1414795542"/>
    <n v="1412203542"/>
    <b v="1"/>
    <n v="4"/>
    <b v="0"/>
    <s v="photography/photobooks"/>
    <x v="1367"/>
    <x v="1090"/>
    <x v="8"/>
    <x v="20"/>
    <x v="1788"/>
    <d v="2014-10-31T17:45:42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x v="0"/>
    <n v="1421042403"/>
    <n v="1415858403"/>
    <b v="1"/>
    <n v="4"/>
    <b v="0"/>
    <s v="photography/photobooks"/>
    <x v="724"/>
    <x v="119"/>
    <x v="8"/>
    <x v="20"/>
    <x v="1789"/>
    <d v="2015-01-12T01:00:03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x v="0"/>
    <n v="1423152678"/>
    <n v="1420560678"/>
    <b v="1"/>
    <n v="15"/>
    <b v="0"/>
    <s v="photography/photobooks"/>
    <x v="1368"/>
    <x v="1294"/>
    <x v="8"/>
    <x v="20"/>
    <x v="1790"/>
    <d v="2015-02-05T11:11:18"/>
  </r>
  <r>
    <x v="1791"/>
    <s v="disCover: Napoli"/>
    <s v="For the love of street photography and the beauty of traditional cultures in southern Italy."/>
    <x v="9"/>
    <n v="107"/>
    <x v="2"/>
    <x v="1"/>
    <x v="1"/>
    <n v="1422553565"/>
    <n v="1417369565"/>
    <b v="1"/>
    <n v="4"/>
    <b v="0"/>
    <s v="photography/photobooks"/>
    <x v="1369"/>
    <x v="1295"/>
    <x v="8"/>
    <x v="20"/>
    <x v="1791"/>
    <d v="2015-01-29T12:46:05"/>
  </r>
  <r>
    <x v="1792"/>
    <s v="Bensinger's: Photographs by Helaine Garren"/>
    <s v="In 1970 Helaine Garren shot a series of images at Bensingerâ€™s Pool Hall in Chicago, Illinois."/>
    <x v="31"/>
    <n v="15281"/>
    <x v="2"/>
    <x v="0"/>
    <x v="0"/>
    <n v="1439189940"/>
    <n v="1435970682"/>
    <b v="1"/>
    <n v="139"/>
    <b v="0"/>
    <s v="photography/photobooks"/>
    <x v="1370"/>
    <x v="1296"/>
    <x v="8"/>
    <x v="20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n v="1417127040"/>
    <n v="1414531440"/>
    <b v="1"/>
    <n v="2"/>
    <b v="0"/>
    <s v="photography/photobooks"/>
    <x v="843"/>
    <x v="135"/>
    <x v="8"/>
    <x v="20"/>
    <x v="1793"/>
    <d v="2014-11-27T17:24:0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b v="1"/>
    <n v="18"/>
    <b v="0"/>
    <s v="photography/photobooks"/>
    <x v="1371"/>
    <x v="1297"/>
    <x v="8"/>
    <x v="20"/>
    <x v="1794"/>
    <d v="2015-02-11T08:13:42"/>
  </r>
  <r>
    <x v="1795"/>
    <s v="THE AFGHANS - A Photo Book"/>
    <s v="A photography book documenting the impact of the ISAF mission on the Afghan people of Mazar-e Sharif."/>
    <x v="89"/>
    <n v="10846"/>
    <x v="2"/>
    <x v="12"/>
    <x v="3"/>
    <n v="1476460800"/>
    <n v="1473922541"/>
    <b v="1"/>
    <n v="81"/>
    <b v="0"/>
    <s v="photography/photobooks"/>
    <x v="1372"/>
    <x v="1298"/>
    <x v="8"/>
    <x v="20"/>
    <x v="1795"/>
    <d v="2016-10-14T11:00:00"/>
  </r>
  <r>
    <x v="1796"/>
    <s v="Kenema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b v="1"/>
    <n v="86"/>
    <b v="0"/>
    <s v="photography/photobooks"/>
    <x v="1373"/>
    <x v="1299"/>
    <x v="8"/>
    <x v="20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n v="1481809189"/>
    <n v="1479217189"/>
    <b v="1"/>
    <n v="140"/>
    <b v="0"/>
    <s v="photography/photobooks"/>
    <x v="697"/>
    <x v="1300"/>
    <x v="8"/>
    <x v="20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n v="1454572233"/>
    <n v="1449388233"/>
    <b v="1"/>
    <n v="37"/>
    <b v="0"/>
    <s v="photography/photobooks"/>
    <x v="1374"/>
    <x v="1301"/>
    <x v="8"/>
    <x v="20"/>
    <x v="1798"/>
    <d v="2016-02-04T02:50:33"/>
  </r>
  <r>
    <x v="1799"/>
    <s v="The UnDiscovered Image"/>
    <s v="The UnDiscovered Image, a monthly publication dedicated to photographers."/>
    <x v="23"/>
    <n v="69.83"/>
    <x v="2"/>
    <x v="1"/>
    <x v="1"/>
    <n v="1415740408"/>
    <n v="1414008808"/>
    <b v="1"/>
    <n v="6"/>
    <b v="0"/>
    <s v="photography/photobooks"/>
    <x v="1375"/>
    <x v="1302"/>
    <x v="8"/>
    <x v="20"/>
    <x v="1799"/>
    <d v="2014-11-11T16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b v="1"/>
    <n v="113"/>
    <b v="0"/>
    <s v="photography/photobooks"/>
    <x v="1376"/>
    <x v="1303"/>
    <x v="8"/>
    <x v="20"/>
    <x v="1800"/>
    <d v="2016-10-10T09:32:5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b v="1"/>
    <n v="37"/>
    <b v="0"/>
    <s v="photography/photobooks"/>
    <x v="1377"/>
    <x v="1304"/>
    <x v="8"/>
    <x v="20"/>
    <x v="1801"/>
    <d v="2015-12-15T07:10:00"/>
  </r>
  <r>
    <x v="1802"/>
    <s v="Out Of The Dark"/>
    <s v="Inner Darkness turned into a photobook. Personal work i shot during my recovery...in Berlin."/>
    <x v="8"/>
    <n v="1697"/>
    <x v="2"/>
    <x v="12"/>
    <x v="3"/>
    <n v="1435442340"/>
    <n v="1433416830"/>
    <b v="1"/>
    <n v="18"/>
    <b v="0"/>
    <s v="photography/photobooks"/>
    <x v="1378"/>
    <x v="1305"/>
    <x v="8"/>
    <x v="20"/>
    <x v="1802"/>
    <d v="2015-06-27T16:59:0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x v="0"/>
    <n v="1423878182"/>
    <n v="1421199782"/>
    <b v="1"/>
    <n v="75"/>
    <b v="0"/>
    <s v="photography/photobooks"/>
    <x v="1379"/>
    <x v="1306"/>
    <x v="8"/>
    <x v="20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n v="1447521404"/>
    <n v="1444061804"/>
    <b v="1"/>
    <n v="52"/>
    <b v="0"/>
    <s v="photography/photobooks"/>
    <x v="1380"/>
    <x v="1307"/>
    <x v="8"/>
    <x v="20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b v="1"/>
    <n v="122"/>
    <b v="0"/>
    <s v="photography/photobooks"/>
    <x v="1381"/>
    <x v="1308"/>
    <x v="8"/>
    <x v="20"/>
    <x v="1805"/>
    <d v="2015-10-02T13:00:00"/>
  </r>
  <r>
    <x v="1806"/>
    <s v="American Presidents Naked"/>
    <s v="Join me in publishing an amazing and unprecedented book with full frontal photopraphs of 8 American Presidents Naked"/>
    <x v="22"/>
    <n v="591"/>
    <x v="2"/>
    <x v="1"/>
    <x v="1"/>
    <n v="1412090349"/>
    <n v="1409066349"/>
    <b v="1"/>
    <n v="8"/>
    <b v="0"/>
    <s v="photography/photobooks"/>
    <x v="1382"/>
    <x v="1309"/>
    <x v="8"/>
    <x v="20"/>
    <x v="1806"/>
    <d v="2014-09-30T10:19:09"/>
  </r>
  <r>
    <x v="1807"/>
    <s v="Anywhere but Here"/>
    <s v="I want to explore alternative cultures and lifestyles in America."/>
    <x v="10"/>
    <n v="553"/>
    <x v="2"/>
    <x v="0"/>
    <x v="0"/>
    <n v="1411868313"/>
    <n v="1409276313"/>
    <b v="1"/>
    <n v="8"/>
    <b v="0"/>
    <s v="photography/photobooks"/>
    <x v="1383"/>
    <x v="1310"/>
    <x v="8"/>
    <x v="20"/>
    <x v="1807"/>
    <d v="2014-09-27T20:38:33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b v="1"/>
    <n v="96"/>
    <b v="0"/>
    <s v="photography/photobooks"/>
    <x v="1384"/>
    <x v="1311"/>
    <x v="8"/>
    <x v="20"/>
    <x v="1808"/>
    <d v="2017-02-11T11:20:30"/>
  </r>
  <r>
    <x v="1809"/>
    <s v="Hamilton: A Different Perspective"/>
    <s v="A stunning photo book highlighting the visual diversity of the City of Hamilton and showcasing it in a new light."/>
    <x v="8"/>
    <n v="380"/>
    <x v="2"/>
    <x v="5"/>
    <x v="5"/>
    <n v="1425246439"/>
    <n v="1422222439"/>
    <b v="1"/>
    <n v="9"/>
    <b v="0"/>
    <s v="photography/photobooks"/>
    <x v="1385"/>
    <x v="1312"/>
    <x v="8"/>
    <x v="20"/>
    <x v="1809"/>
    <d v="2015-03-01T16:47:19"/>
  </r>
  <r>
    <x v="1810"/>
    <s v="Film Speed"/>
    <s v="Film Speed is a series of Zines focusing on architecture shot completely on 35 and 120mm film."/>
    <x v="52"/>
    <n v="15"/>
    <x v="2"/>
    <x v="0"/>
    <x v="0"/>
    <n v="1408657826"/>
    <n v="1407621026"/>
    <b v="0"/>
    <n v="2"/>
    <b v="0"/>
    <s v="photography/photobooks"/>
    <x v="422"/>
    <x v="507"/>
    <x v="8"/>
    <x v="20"/>
    <x v="1810"/>
    <d v="2014-08-21T16:50:26"/>
  </r>
  <r>
    <x v="1811"/>
    <s v="The Year of Sunsets"/>
    <s v="A collection of 365 color photographs of sunsets in 2014, beautifully presented in a hardcover book."/>
    <x v="214"/>
    <n v="40"/>
    <x v="2"/>
    <x v="0"/>
    <x v="0"/>
    <n v="1414123200"/>
    <n v="1408962270"/>
    <b v="0"/>
    <n v="26"/>
    <b v="0"/>
    <s v="photography/photobooks"/>
    <x v="1386"/>
    <x v="1313"/>
    <x v="8"/>
    <x v="20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b v="0"/>
    <n v="23"/>
    <b v="0"/>
    <s v="photography/photobooks"/>
    <x v="1387"/>
    <x v="1314"/>
    <x v="8"/>
    <x v="20"/>
    <x v="1812"/>
    <d v="2016-07-03T02:38:56"/>
  </r>
  <r>
    <x v="1813"/>
    <s v="Libya : The Lost Days"/>
    <s v="This project aims to document, Libyan photographic history; through both print and artisan mediums ."/>
    <x v="222"/>
    <n v="0"/>
    <x v="2"/>
    <x v="1"/>
    <x v="1"/>
    <n v="1407532812"/>
    <n v="1404940812"/>
    <b v="0"/>
    <n v="0"/>
    <b v="0"/>
    <s v="photography/photobooks"/>
    <x v="109"/>
    <x v="121"/>
    <x v="8"/>
    <x v="20"/>
    <x v="1813"/>
    <d v="2014-08-08T16:20:12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x v="1"/>
    <n v="1425108736"/>
    <n v="1422516736"/>
    <b v="0"/>
    <n v="140"/>
    <b v="0"/>
    <s v="photography/photobooks"/>
    <x v="1388"/>
    <x v="1315"/>
    <x v="8"/>
    <x v="20"/>
    <x v="1814"/>
    <d v="2015-02-28T02:32:16"/>
  </r>
  <r>
    <x v="1815"/>
    <s v="Texas to Florida"/>
    <s v="Photographic roadtrip from Dallas/Ft Worth, Texas to Florida's beaches. A summer photography roadtrip project to include 5 states."/>
    <x v="9"/>
    <n v="0"/>
    <x v="2"/>
    <x v="0"/>
    <x v="0"/>
    <n v="1435787137"/>
    <n v="1434577537"/>
    <b v="0"/>
    <n v="0"/>
    <b v="0"/>
    <s v="photography/photobooks"/>
    <x v="109"/>
    <x v="121"/>
    <x v="8"/>
    <x v="20"/>
    <x v="1815"/>
    <d v="2015-07-01T16:45:37"/>
  </r>
  <r>
    <x v="1816"/>
    <s v="Moments of Passion"/>
    <s v="A unique Photographic Book Project about the Passionate Moments and Strong Emotions that lie within Karate"/>
    <x v="31"/>
    <n v="509"/>
    <x v="2"/>
    <x v="16"/>
    <x v="11"/>
    <n v="1469473200"/>
    <n v="1467061303"/>
    <b v="0"/>
    <n v="6"/>
    <b v="0"/>
    <s v="photography/photobooks"/>
    <x v="1389"/>
    <x v="1316"/>
    <x v="8"/>
    <x v="20"/>
    <x v="1816"/>
    <d v="2016-07-25T14:00:00"/>
  </r>
  <r>
    <x v="1817"/>
    <s v="Through the Lens of Jerry Gustafson"/>
    <s v="Hundreds of breathtaking rodeo photographs collected in a beautiful coffee table book."/>
    <x v="102"/>
    <n v="9419"/>
    <x v="2"/>
    <x v="0"/>
    <x v="0"/>
    <n v="1485759540"/>
    <n v="1480607607"/>
    <b v="0"/>
    <n v="100"/>
    <b v="0"/>
    <s v="photography/photobooks"/>
    <x v="1390"/>
    <x v="1317"/>
    <x v="8"/>
    <x v="20"/>
    <x v="1817"/>
    <d v="2017-01-30T01:59:00"/>
  </r>
  <r>
    <x v="1818"/>
    <s v="Give Me Your Goofy-ist"/>
    <s v="We are all different, this is a way to honor and celebrate the authenticity in being different."/>
    <x v="36"/>
    <n v="0"/>
    <x v="2"/>
    <x v="0"/>
    <x v="0"/>
    <n v="1428035850"/>
    <n v="1425447450"/>
    <b v="0"/>
    <n v="0"/>
    <b v="0"/>
    <s v="photography/photobooks"/>
    <x v="109"/>
    <x v="121"/>
    <x v="8"/>
    <x v="20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b v="0"/>
    <n v="4"/>
    <b v="0"/>
    <s v="photography/photobooks"/>
    <x v="1391"/>
    <x v="1318"/>
    <x v="8"/>
    <x v="20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b v="0"/>
    <n v="8"/>
    <b v="0"/>
    <s v="photography/photobooks"/>
    <x v="1392"/>
    <x v="1319"/>
    <x v="8"/>
    <x v="20"/>
    <x v="1820"/>
    <d v="2015-03-31T20:01:30"/>
  </r>
  <r>
    <x v="1821"/>
    <s v="Glass Cloud on the road!"/>
    <s v="Glass Cloud tour dates are already beginning to pile up. They are turning to YOU to help get them from town to town."/>
    <x v="30"/>
    <n v="3372.25"/>
    <x v="0"/>
    <x v="0"/>
    <x v="0"/>
    <n v="1330760367"/>
    <n v="1326872367"/>
    <b v="0"/>
    <n v="57"/>
    <b v="1"/>
    <s v="music/rock"/>
    <x v="1393"/>
    <x v="1320"/>
    <x v="4"/>
    <x v="11"/>
    <x v="1821"/>
    <d v="2012-03-03T02:39:27"/>
  </r>
  <r>
    <x v="1822"/>
    <s v="Wood Butcher's new music video- I Don't Wanna Party"/>
    <s v="Wood Butcher needs your help to make this happen. Buy a CD, support local music!"/>
    <x v="43"/>
    <n v="300"/>
    <x v="0"/>
    <x v="5"/>
    <x v="5"/>
    <n v="1391194860"/>
    <n v="1388084862"/>
    <b v="0"/>
    <n v="11"/>
    <b v="1"/>
    <s v="music/rock"/>
    <x v="31"/>
    <x v="50"/>
    <x v="4"/>
    <x v="11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n v="1351095976"/>
    <n v="1348503976"/>
    <b v="0"/>
    <n v="33"/>
    <b v="1"/>
    <s v="music/rock"/>
    <x v="1394"/>
    <x v="1321"/>
    <x v="4"/>
    <x v="11"/>
    <x v="1823"/>
    <d v="2012-10-24T11:26:16"/>
  </r>
  <r>
    <x v="1824"/>
    <s v="Tin Man's Broken Wisdom Fund"/>
    <s v="cd fund raiser"/>
    <x v="9"/>
    <n v="3002"/>
    <x v="0"/>
    <x v="0"/>
    <x v="0"/>
    <n v="1389146880"/>
    <n v="1387403967"/>
    <b v="0"/>
    <n v="40"/>
    <b v="1"/>
    <s v="music/rock"/>
    <x v="1395"/>
    <x v="1322"/>
    <x v="4"/>
    <x v="11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b v="0"/>
    <n v="50"/>
    <b v="1"/>
    <s v="music/rock"/>
    <x v="1396"/>
    <x v="1323"/>
    <x v="4"/>
    <x v="11"/>
    <x v="1825"/>
    <d v="2013-07-11T15:01:43"/>
  </r>
  <r>
    <x v="1826"/>
    <s v="BEAR GHOST! Professional Recording! Yay!"/>
    <s v="Hear your favorite Bear Ghost in eargasmic quality!"/>
    <x v="13"/>
    <n v="2020"/>
    <x v="0"/>
    <x v="0"/>
    <x v="0"/>
    <n v="1392675017"/>
    <n v="1390083017"/>
    <b v="0"/>
    <n v="38"/>
    <b v="1"/>
    <s v="music/rock"/>
    <x v="50"/>
    <x v="1324"/>
    <x v="4"/>
    <x v="11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b v="0"/>
    <n v="96"/>
    <b v="1"/>
    <s v="music/rock"/>
    <x v="1397"/>
    <x v="1325"/>
    <x v="4"/>
    <x v="11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b v="0"/>
    <n v="48"/>
    <b v="1"/>
    <s v="music/rock"/>
    <x v="1398"/>
    <x v="1326"/>
    <x v="4"/>
    <x v="11"/>
    <x v="1828"/>
    <d v="2014-05-09T17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n v="1295647200"/>
    <n v="1291428371"/>
    <b v="0"/>
    <n v="33"/>
    <b v="1"/>
    <s v="music/rock"/>
    <x v="1399"/>
    <x v="1327"/>
    <x v="4"/>
    <x v="11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n v="1393259107"/>
    <n v="1390667107"/>
    <b v="0"/>
    <n v="226"/>
    <b v="1"/>
    <s v="music/rock"/>
    <x v="1400"/>
    <x v="1328"/>
    <x v="4"/>
    <x v="11"/>
    <x v="1830"/>
    <d v="2014-02-24T11:25:07"/>
  </r>
  <r>
    <x v="1831"/>
    <s v="Darling Waste Trailer Bail Out!"/>
    <s v="After a 2 year Odyssey, Darling Waste's trailer is still not home! We need $3,500 to get it through U.S. Customs!"/>
    <x v="28"/>
    <n v="1030"/>
    <x v="0"/>
    <x v="0"/>
    <x v="0"/>
    <n v="1336866863"/>
    <n v="1335570863"/>
    <b v="0"/>
    <n v="14"/>
    <b v="1"/>
    <s v="music/rock"/>
    <x v="288"/>
    <x v="1329"/>
    <x v="4"/>
    <x v="11"/>
    <x v="1831"/>
    <d v="2012-05-12T18:54:23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x v="0"/>
    <n v="1299243427"/>
    <n v="1296651427"/>
    <b v="0"/>
    <n v="20"/>
    <b v="1"/>
    <s v="music/rock"/>
    <x v="1401"/>
    <x v="384"/>
    <x v="4"/>
    <x v="11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b v="0"/>
    <n v="25"/>
    <b v="1"/>
    <s v="music/rock"/>
    <x v="1402"/>
    <x v="840"/>
    <x v="4"/>
    <x v="11"/>
    <x v="1833"/>
    <d v="2013-03-02T02:59:00"/>
  </r>
  <r>
    <x v="1834"/>
    <s v="TDJ - All Part of the Plan EP/Tour"/>
    <s v="Help us fund our first tour and promote our new EP!"/>
    <x v="3"/>
    <n v="11805"/>
    <x v="0"/>
    <x v="0"/>
    <x v="0"/>
    <n v="1422140895"/>
    <n v="1418684895"/>
    <b v="0"/>
    <n v="90"/>
    <b v="1"/>
    <s v="music/rock"/>
    <x v="1403"/>
    <x v="1330"/>
    <x v="4"/>
    <x v="11"/>
    <x v="1834"/>
    <d v="2015-01-24T18:08:15"/>
  </r>
  <r>
    <x v="1835"/>
    <s v="DIRTY LITTLE REBEL EP"/>
    <s v="WE ARE A HARD ROCK/PUNK BAND SEEKING FUNDS TO RECORD A NEW EP. _x000d__x000d_https://www.reverbnation.com/dirtylittlerebel"/>
    <x v="2"/>
    <n v="520"/>
    <x v="0"/>
    <x v="1"/>
    <x v="1"/>
    <n v="1459439471"/>
    <n v="1456851071"/>
    <b v="0"/>
    <n v="11"/>
    <b v="1"/>
    <s v="music/rock"/>
    <x v="87"/>
    <x v="1331"/>
    <x v="4"/>
    <x v="11"/>
    <x v="1835"/>
    <d v="2016-03-31T10:51:11"/>
  </r>
  <r>
    <x v="1836"/>
    <s v="KICKSTART OUR &lt;+3"/>
    <s v="Help fund our 2013 Sound &amp; Lighting Touring rig!"/>
    <x v="10"/>
    <n v="10017"/>
    <x v="0"/>
    <x v="0"/>
    <x v="0"/>
    <n v="1361129129"/>
    <n v="1359660329"/>
    <b v="0"/>
    <n v="55"/>
    <b v="1"/>
    <s v="music/rock"/>
    <x v="1404"/>
    <x v="1332"/>
    <x v="4"/>
    <x v="11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b v="0"/>
    <n v="30"/>
    <b v="1"/>
    <s v="music/rock"/>
    <x v="1405"/>
    <x v="1333"/>
    <x v="4"/>
    <x v="11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b v="0"/>
    <n v="28"/>
    <b v="1"/>
    <s v="music/rock"/>
    <x v="1406"/>
    <x v="1334"/>
    <x v="4"/>
    <x v="11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n v="1475342382"/>
    <n v="1472750382"/>
    <b v="0"/>
    <n v="45"/>
    <b v="1"/>
    <s v="music/rock"/>
    <x v="1407"/>
    <x v="1335"/>
    <x v="4"/>
    <x v="11"/>
    <x v="1839"/>
    <d v="2016-10-01T12:19:42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x v="0"/>
    <n v="1367902740"/>
    <n v="1366251510"/>
    <b v="0"/>
    <n v="13"/>
    <b v="1"/>
    <s v="music/rock"/>
    <x v="1408"/>
    <x v="1336"/>
    <x v="4"/>
    <x v="11"/>
    <x v="1840"/>
    <d v="2013-05-06T23:59:00"/>
  </r>
  <r>
    <x v="1841"/>
    <s v="Hydra Effect Debut EP"/>
    <s v="Hard Rock with a Positive Message. Help us fund, release and promote our debut EP!"/>
    <x v="13"/>
    <n v="2035"/>
    <x v="0"/>
    <x v="0"/>
    <x v="0"/>
    <n v="1400561940"/>
    <n v="1397679445"/>
    <b v="0"/>
    <n v="40"/>
    <b v="1"/>
    <s v="music/rock"/>
    <x v="1409"/>
    <x v="1337"/>
    <x v="4"/>
    <x v="11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n v="1425275940"/>
    <n v="1422371381"/>
    <b v="0"/>
    <n v="21"/>
    <b v="1"/>
    <s v="music/rock"/>
    <x v="1410"/>
    <x v="1338"/>
    <x v="4"/>
    <x v="11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b v="0"/>
    <n v="134"/>
    <b v="1"/>
    <s v="music/rock"/>
    <x v="1411"/>
    <x v="1339"/>
    <x v="4"/>
    <x v="11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b v="0"/>
    <n v="20"/>
    <b v="1"/>
    <s v="music/rock"/>
    <x v="578"/>
    <x v="1340"/>
    <x v="4"/>
    <x v="11"/>
    <x v="1844"/>
    <d v="2011-06-10T22:00:00"/>
  </r>
  <r>
    <x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x v="0"/>
    <x v="0"/>
    <n v="1466139300"/>
    <n v="1464854398"/>
    <b v="0"/>
    <n v="19"/>
    <b v="1"/>
    <s v="music/rock"/>
    <x v="31"/>
    <x v="1341"/>
    <x v="4"/>
    <x v="11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b v="0"/>
    <n v="209"/>
    <b v="1"/>
    <s v="music/rock"/>
    <x v="1412"/>
    <x v="1342"/>
    <x v="4"/>
    <x v="11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b v="0"/>
    <n v="38"/>
    <b v="1"/>
    <s v="music/rock"/>
    <x v="1413"/>
    <x v="1343"/>
    <x v="4"/>
    <x v="11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b v="0"/>
    <n v="24"/>
    <b v="1"/>
    <s v="music/rock"/>
    <x v="1414"/>
    <x v="1344"/>
    <x v="4"/>
    <x v="11"/>
    <x v="1848"/>
    <d v="2011-07-31T01:59:00"/>
  </r>
  <r>
    <x v="1849"/>
    <s v="Release the Skyline Album"/>
    <s v="Release the Skylines is a small, local Cleveland metal band looking to record an album."/>
    <x v="43"/>
    <n v="301"/>
    <x v="0"/>
    <x v="0"/>
    <x v="0"/>
    <n v="1350505059"/>
    <n v="1347913059"/>
    <b v="0"/>
    <n v="8"/>
    <b v="1"/>
    <s v="music/rock"/>
    <x v="1415"/>
    <x v="1345"/>
    <x v="4"/>
    <x v="11"/>
    <x v="1849"/>
    <d v="2012-10-17T15:17:39"/>
  </r>
  <r>
    <x v="1850"/>
    <s v="WILKES EP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b v="0"/>
    <n v="179"/>
    <b v="1"/>
    <s v="music/rock"/>
    <x v="1416"/>
    <x v="1346"/>
    <x v="4"/>
    <x v="11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b v="0"/>
    <n v="26"/>
    <b v="1"/>
    <s v="music/rock"/>
    <x v="1417"/>
    <x v="1347"/>
    <x v="4"/>
    <x v="11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b v="0"/>
    <n v="131"/>
    <b v="1"/>
    <s v="music/rock"/>
    <x v="1418"/>
    <x v="1348"/>
    <x v="4"/>
    <x v="11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n v="1352860017"/>
    <n v="1348536417"/>
    <b v="0"/>
    <n v="14"/>
    <b v="1"/>
    <s v="music/rock"/>
    <x v="1419"/>
    <x v="1349"/>
    <x v="4"/>
    <x v="11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b v="0"/>
    <n v="174"/>
    <b v="1"/>
    <s v="music/rock"/>
    <x v="1420"/>
    <x v="1350"/>
    <x v="4"/>
    <x v="11"/>
    <x v="1854"/>
    <d v="2013-05-23T19:30:37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x v="5"/>
    <n v="1389012940"/>
    <n v="1385124940"/>
    <b v="0"/>
    <n v="191"/>
    <b v="1"/>
    <s v="music/rock"/>
    <x v="1421"/>
    <x v="1351"/>
    <x v="4"/>
    <x v="11"/>
    <x v="1855"/>
    <d v="2014-01-06T07:55:40"/>
  </r>
  <r>
    <x v="1856"/>
    <s v="Lazy Sunday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b v="0"/>
    <n v="38"/>
    <b v="1"/>
    <s v="music/rock"/>
    <x v="982"/>
    <x v="1352"/>
    <x v="4"/>
    <x v="11"/>
    <x v="1856"/>
    <d v="2014-07-18T15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n v="1410546413"/>
    <n v="1407954413"/>
    <b v="0"/>
    <n v="22"/>
    <b v="1"/>
    <s v="music/rock"/>
    <x v="31"/>
    <x v="1353"/>
    <x v="4"/>
    <x v="11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b v="0"/>
    <n v="149"/>
    <b v="1"/>
    <s v="music/rock"/>
    <x v="1422"/>
    <x v="1354"/>
    <x v="4"/>
    <x v="11"/>
    <x v="1858"/>
    <d v="2011-12-16T00:48:41"/>
  </r>
  <r>
    <x v="1859"/>
    <s v="Queen Kwong Tour to London and Paris"/>
    <s v="Queen Kwong is going ON TOUR to London and Paris!"/>
    <x v="9"/>
    <n v="3955"/>
    <x v="0"/>
    <x v="0"/>
    <x v="0"/>
    <n v="1316716129"/>
    <n v="1314124129"/>
    <b v="0"/>
    <n v="56"/>
    <b v="1"/>
    <s v="music/rock"/>
    <x v="1423"/>
    <x v="1355"/>
    <x v="4"/>
    <x v="11"/>
    <x v="1859"/>
    <d v="2011-09-22T13:28:49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x v="0"/>
    <n v="1391706084"/>
    <n v="1389891684"/>
    <b v="0"/>
    <n v="19"/>
    <b v="1"/>
    <s v="music/rock"/>
    <x v="1424"/>
    <x v="1356"/>
    <x v="4"/>
    <x v="11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b v="0"/>
    <n v="0"/>
    <b v="0"/>
    <s v="games/mobile games"/>
    <x v="109"/>
    <x v="121"/>
    <x v="6"/>
    <x v="18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n v="1488958200"/>
    <n v="1484912974"/>
    <b v="0"/>
    <n v="16"/>
    <b v="0"/>
    <s v="games/mobile games"/>
    <x v="1425"/>
    <x v="1357"/>
    <x v="6"/>
    <x v="18"/>
    <x v="1862"/>
    <d v="2017-03-08T02:30:00"/>
  </r>
  <r>
    <x v="1863"/>
    <s v="Project: 20M813"/>
    <s v="This is an Android game where you take control of the zombies and try to eat your way to world domination!"/>
    <x v="30"/>
    <n v="10"/>
    <x v="2"/>
    <x v="0"/>
    <x v="0"/>
    <n v="1402600085"/>
    <n v="1400008085"/>
    <b v="0"/>
    <n v="2"/>
    <b v="0"/>
    <s v="games/mobile games"/>
    <x v="177"/>
    <x v="144"/>
    <x v="6"/>
    <x v="18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b v="0"/>
    <n v="48"/>
    <b v="0"/>
    <s v="games/mobile games"/>
    <x v="1426"/>
    <x v="1358"/>
    <x v="6"/>
    <x v="18"/>
    <x v="1864"/>
    <d v="2014-05-04T12:11:40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b v="0"/>
    <n v="2"/>
    <b v="0"/>
    <s v="games/mobile games"/>
    <x v="1427"/>
    <x v="453"/>
    <x v="6"/>
    <x v="18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b v="0"/>
    <n v="2"/>
    <b v="0"/>
    <s v="games/mobile games"/>
    <x v="724"/>
    <x v="372"/>
    <x v="6"/>
    <x v="18"/>
    <x v="1866"/>
    <d v="2017-02-28T23:00:00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b v="0"/>
    <n v="1"/>
    <b v="0"/>
    <s v="games/mobile games"/>
    <x v="833"/>
    <x v="119"/>
    <x v="6"/>
    <x v="18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n v="1450166340"/>
    <n v="1448044925"/>
    <b v="0"/>
    <n v="17"/>
    <b v="0"/>
    <s v="games/mobile games"/>
    <x v="1428"/>
    <x v="1359"/>
    <x v="6"/>
    <x v="18"/>
    <x v="1868"/>
    <d v="2015-12-15T02:59:00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b v="0"/>
    <n v="0"/>
    <b v="0"/>
    <s v="games/mobile games"/>
    <x v="109"/>
    <x v="121"/>
    <x v="6"/>
    <x v="18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n v="1454213820"/>
    <n v="1451723535"/>
    <b v="0"/>
    <n v="11"/>
    <b v="0"/>
    <s v="games/mobile games"/>
    <x v="1429"/>
    <x v="1360"/>
    <x v="6"/>
    <x v="18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b v="0"/>
    <n v="95"/>
    <b v="0"/>
    <s v="games/mobile games"/>
    <x v="1430"/>
    <x v="1361"/>
    <x v="6"/>
    <x v="18"/>
    <x v="1871"/>
    <d v="2014-11-20T14:48:21"/>
  </r>
  <r>
    <x v="1872"/>
    <s v="ZombieTime!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b v="0"/>
    <n v="13"/>
    <b v="0"/>
    <s v="games/mobile games"/>
    <x v="550"/>
    <x v="1362"/>
    <x v="6"/>
    <x v="18"/>
    <x v="1872"/>
    <d v="2015-06-29T22:06:42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x v="5"/>
    <n v="1436373900"/>
    <n v="1433861210"/>
    <b v="0"/>
    <n v="2"/>
    <b v="0"/>
    <s v="games/mobile games"/>
    <x v="871"/>
    <x v="666"/>
    <x v="6"/>
    <x v="18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b v="0"/>
    <n v="2"/>
    <b v="0"/>
    <s v="games/mobile games"/>
    <x v="1431"/>
    <x v="31"/>
    <x v="6"/>
    <x v="18"/>
    <x v="1874"/>
    <d v="2016-06-28T18:15:33"/>
  </r>
  <r>
    <x v="1875"/>
    <s v="Claws &amp; Fins"/>
    <s v="Sea opposition of Crab's family and angry fishes. Who is going to win, and who is going to loose ?!"/>
    <x v="3"/>
    <n v="51"/>
    <x v="2"/>
    <x v="0"/>
    <x v="0"/>
    <n v="1470519308"/>
    <n v="1465335308"/>
    <b v="0"/>
    <n v="3"/>
    <b v="0"/>
    <s v="games/mobile games"/>
    <x v="872"/>
    <x v="1363"/>
    <x v="6"/>
    <x v="18"/>
    <x v="1875"/>
    <d v="2016-08-06T16:35:0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x v="2"/>
    <n v="1402901405"/>
    <n v="1400309405"/>
    <b v="0"/>
    <n v="0"/>
    <b v="0"/>
    <s v="games/mobile games"/>
    <x v="109"/>
    <x v="121"/>
    <x v="6"/>
    <x v="18"/>
    <x v="1876"/>
    <d v="2014-06-16T01:50:05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x v="0"/>
    <n v="1425170525"/>
    <n v="1422664925"/>
    <b v="0"/>
    <n v="0"/>
    <b v="0"/>
    <s v="games/mobile games"/>
    <x v="109"/>
    <x v="121"/>
    <x v="6"/>
    <x v="18"/>
    <x v="1877"/>
    <d v="2015-02-28T19:42:05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b v="0"/>
    <n v="0"/>
    <b v="0"/>
    <s v="games/mobile games"/>
    <x v="109"/>
    <x v="121"/>
    <x v="6"/>
    <x v="18"/>
    <x v="1878"/>
    <d v="2014-06-12T19:12:35"/>
  </r>
  <r>
    <x v="1879"/>
    <s v="Alex and More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b v="0"/>
    <n v="2"/>
    <b v="0"/>
    <s v="games/mobile games"/>
    <x v="154"/>
    <x v="366"/>
    <x v="6"/>
    <x v="18"/>
    <x v="1879"/>
    <d v="2016-03-14T09:35:29"/>
  </r>
  <r>
    <x v="1880"/>
    <s v="Sim Betting Football"/>
    <s v="Sim Betting Football is the only football (soccer) betting simulation  game."/>
    <x v="10"/>
    <n v="1004"/>
    <x v="2"/>
    <x v="1"/>
    <x v="1"/>
    <n v="1459341380"/>
    <n v="1456839380"/>
    <b v="0"/>
    <n v="24"/>
    <b v="0"/>
    <s v="games/mobile games"/>
    <x v="1432"/>
    <x v="1364"/>
    <x v="6"/>
    <x v="18"/>
    <x v="1880"/>
    <d v="2016-03-30T07:36:20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x v="0"/>
    <n v="1425955189"/>
    <n v="1423366789"/>
    <b v="0"/>
    <n v="70"/>
    <b v="1"/>
    <s v="music/indie rock"/>
    <x v="1433"/>
    <x v="1365"/>
    <x v="4"/>
    <x v="14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b v="0"/>
    <n v="81"/>
    <b v="1"/>
    <s v="music/indie rock"/>
    <x v="1434"/>
    <x v="1366"/>
    <x v="4"/>
    <x v="14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n v="1333921508"/>
    <n v="1331333108"/>
    <b v="0"/>
    <n v="32"/>
    <b v="1"/>
    <s v="music/indie rock"/>
    <x v="1435"/>
    <x v="1367"/>
    <x v="4"/>
    <x v="14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n v="1354017600"/>
    <n v="1350967535"/>
    <b v="0"/>
    <n v="26"/>
    <b v="1"/>
    <s v="music/indie rock"/>
    <x v="1436"/>
    <x v="1368"/>
    <x v="4"/>
    <x v="14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n v="1344636000"/>
    <n v="1341800110"/>
    <b v="0"/>
    <n v="105"/>
    <b v="1"/>
    <s v="music/indie rock"/>
    <x v="1437"/>
    <x v="1369"/>
    <x v="4"/>
    <x v="14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b v="0"/>
    <n v="29"/>
    <b v="1"/>
    <s v="music/indie rock"/>
    <x v="1438"/>
    <x v="1370"/>
    <x v="4"/>
    <x v="14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b v="0"/>
    <n v="8"/>
    <b v="1"/>
    <s v="music/indie rock"/>
    <x v="1439"/>
    <x v="1371"/>
    <x v="4"/>
    <x v="14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b v="0"/>
    <n v="89"/>
    <b v="1"/>
    <s v="music/indie rock"/>
    <x v="1440"/>
    <x v="1372"/>
    <x v="4"/>
    <x v="14"/>
    <x v="1888"/>
    <d v="2010-05-31T23:59:00"/>
  </r>
  <r>
    <x v="1889"/>
    <s v="LittleBear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b v="0"/>
    <n v="44"/>
    <b v="1"/>
    <s v="music/indie rock"/>
    <x v="15"/>
    <x v="1373"/>
    <x v="4"/>
    <x v="14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n v="1355597528"/>
    <n v="1353005528"/>
    <b v="0"/>
    <n v="246"/>
    <b v="1"/>
    <s v="music/indie rock"/>
    <x v="1441"/>
    <x v="1374"/>
    <x v="4"/>
    <x v="14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b v="0"/>
    <n v="120"/>
    <b v="1"/>
    <s v="music/indie rock"/>
    <x v="1442"/>
    <x v="1375"/>
    <x v="4"/>
    <x v="14"/>
    <x v="1891"/>
    <d v="2010-07-22T01:00:00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x v="0"/>
    <n v="1307459881"/>
    <n v="1304867881"/>
    <b v="0"/>
    <n v="26"/>
    <b v="1"/>
    <s v="music/indie rock"/>
    <x v="1443"/>
    <x v="1376"/>
    <x v="4"/>
    <x v="14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b v="0"/>
    <n v="45"/>
    <b v="1"/>
    <s v="music/indie rock"/>
    <x v="87"/>
    <x v="1377"/>
    <x v="4"/>
    <x v="14"/>
    <x v="1893"/>
    <d v="2011-04-15T22:59:00"/>
  </r>
  <r>
    <x v="1894"/>
    <s v="Help me release my first 3 song EP!!"/>
    <s v="Im trying to raise $1000 for a 3 song EP in a studio!"/>
    <x v="28"/>
    <n v="1145"/>
    <x v="0"/>
    <x v="0"/>
    <x v="0"/>
    <n v="1329082983"/>
    <n v="1326404583"/>
    <b v="0"/>
    <n v="20"/>
    <b v="1"/>
    <s v="music/indie rock"/>
    <x v="1444"/>
    <x v="1378"/>
    <x v="4"/>
    <x v="14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b v="0"/>
    <n v="47"/>
    <b v="1"/>
    <s v="music/indie rock"/>
    <x v="1445"/>
    <x v="1379"/>
    <x v="4"/>
    <x v="14"/>
    <x v="1895"/>
    <d v="2015-10-20T12:55:22"/>
  </r>
  <r>
    <x v="1896"/>
    <s v="the bridge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b v="0"/>
    <n v="13"/>
    <b v="1"/>
    <s v="music/indie rock"/>
    <x v="1446"/>
    <x v="1380"/>
    <x v="4"/>
    <x v="14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b v="0"/>
    <n v="183"/>
    <b v="1"/>
    <s v="music/indie rock"/>
    <x v="1447"/>
    <x v="1381"/>
    <x v="4"/>
    <x v="14"/>
    <x v="1897"/>
    <d v="2014-03-04T16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n v="1454349600"/>
    <n v="1451277473"/>
    <b v="0"/>
    <n v="21"/>
    <b v="1"/>
    <s v="music/indie rock"/>
    <x v="1448"/>
    <x v="1382"/>
    <x v="4"/>
    <x v="14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b v="0"/>
    <n v="42"/>
    <b v="1"/>
    <s v="music/indie rock"/>
    <x v="25"/>
    <x v="1383"/>
    <x v="4"/>
    <x v="14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b v="0"/>
    <n v="54"/>
    <b v="1"/>
    <s v="music/indie rock"/>
    <x v="1449"/>
    <x v="1384"/>
    <x v="4"/>
    <x v="14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b v="0"/>
    <n v="25"/>
    <b v="0"/>
    <s v="technology/gadgets"/>
    <x v="1450"/>
    <x v="1385"/>
    <x v="2"/>
    <x v="29"/>
    <x v="1901"/>
    <d v="2015-05-22T08:00:00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b v="0"/>
    <n v="3"/>
    <b v="0"/>
    <s v="technology/gadgets"/>
    <x v="444"/>
    <x v="143"/>
    <x v="2"/>
    <x v="29"/>
    <x v="1902"/>
    <d v="2015-03-04T13:57:27"/>
  </r>
  <r>
    <x v="1903"/>
    <s v="MiPointer"/>
    <s v="A cool smart laser pointer for presenting professionals. Unique by design, widest functional coverage for both IOS and Android."/>
    <x v="9"/>
    <n v="1398"/>
    <x v="2"/>
    <x v="0"/>
    <x v="0"/>
    <n v="1485541791"/>
    <n v="1480357791"/>
    <b v="0"/>
    <n v="41"/>
    <b v="0"/>
    <s v="technology/gadgets"/>
    <x v="1451"/>
    <x v="1386"/>
    <x v="2"/>
    <x v="29"/>
    <x v="1903"/>
    <d v="2017-01-27T13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n v="1451752021"/>
    <n v="1447864021"/>
    <b v="0"/>
    <n v="2"/>
    <b v="0"/>
    <s v="technology/gadgets"/>
    <x v="370"/>
    <x v="384"/>
    <x v="2"/>
    <x v="29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b v="0"/>
    <n v="4"/>
    <b v="0"/>
    <s v="technology/gadgets"/>
    <x v="1452"/>
    <x v="689"/>
    <x v="2"/>
    <x v="29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n v="1466697983"/>
    <n v="1464105983"/>
    <b v="0"/>
    <n v="99"/>
    <b v="0"/>
    <s v="technology/gadgets"/>
    <x v="1453"/>
    <x v="1387"/>
    <x v="2"/>
    <x v="29"/>
    <x v="1906"/>
    <d v="2016-06-23T11:06:23"/>
  </r>
  <r>
    <x v="1907"/>
    <s v="Litter-Buddy"/>
    <s v="Litter-Buddy is great economical alternative to leading pet waste disposal systems with cartridge bag elements."/>
    <x v="11"/>
    <n v="85"/>
    <x v="2"/>
    <x v="0"/>
    <x v="0"/>
    <n v="1400853925"/>
    <n v="1399557925"/>
    <b v="0"/>
    <n v="4"/>
    <b v="0"/>
    <s v="technology/gadgets"/>
    <x v="1454"/>
    <x v="1241"/>
    <x v="2"/>
    <x v="29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b v="0"/>
    <n v="4"/>
    <b v="0"/>
    <s v="technology/gadgets"/>
    <x v="1455"/>
    <x v="1388"/>
    <x v="2"/>
    <x v="29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b v="0"/>
    <n v="38"/>
    <b v="0"/>
    <s v="technology/gadgets"/>
    <x v="1456"/>
    <x v="1389"/>
    <x v="2"/>
    <x v="29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n v="1446331500"/>
    <n v="1442531217"/>
    <b v="0"/>
    <n v="285"/>
    <b v="0"/>
    <s v="technology/gadgets"/>
    <x v="1457"/>
    <x v="1390"/>
    <x v="2"/>
    <x v="29"/>
    <x v="1910"/>
    <d v="2015-10-31T17:45:00"/>
  </r>
  <r>
    <x v="1911"/>
    <s v="Charge Furniture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b v="0"/>
    <n v="1"/>
    <b v="0"/>
    <s v="technology/gadgets"/>
    <x v="1458"/>
    <x v="119"/>
    <x v="2"/>
    <x v="29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n v="1433395560"/>
    <n v="1430803560"/>
    <b v="0"/>
    <n v="42"/>
    <b v="0"/>
    <s v="technology/gadgets"/>
    <x v="1459"/>
    <x v="1391"/>
    <x v="2"/>
    <x v="29"/>
    <x v="1912"/>
    <d v="2015-06-04T00:26:00"/>
  </r>
  <r>
    <x v="1913"/>
    <s v="Tibio - Spreading warmth in everyones home"/>
    <s v="Tibio is a revolutionary new product designed to solve an age old problem."/>
    <x v="240"/>
    <n v="637"/>
    <x v="2"/>
    <x v="1"/>
    <x v="1"/>
    <n v="1412770578"/>
    <n v="1410178578"/>
    <b v="0"/>
    <n v="26"/>
    <b v="0"/>
    <s v="technology/gadgets"/>
    <x v="1460"/>
    <x v="1392"/>
    <x v="2"/>
    <x v="29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b v="0"/>
    <n v="2"/>
    <b v="0"/>
    <s v="technology/gadgets"/>
    <x v="1461"/>
    <x v="180"/>
    <x v="2"/>
    <x v="29"/>
    <x v="1914"/>
    <d v="2014-10-31T22:59:00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b v="0"/>
    <n v="4"/>
    <b v="0"/>
    <s v="technology/gadgets"/>
    <x v="1462"/>
    <x v="453"/>
    <x v="2"/>
    <x v="29"/>
    <x v="1915"/>
    <d v="2014-09-01T20:10:22"/>
  </r>
  <r>
    <x v="1916"/>
    <s v="The Paint Can Holder by U.S. Green Products"/>
    <s v="The Paint Can Holder Makes Painting Easier and Safer on Extension Ladders."/>
    <x v="22"/>
    <n v="102"/>
    <x v="2"/>
    <x v="0"/>
    <x v="0"/>
    <n v="1478542375"/>
    <n v="1476378775"/>
    <b v="0"/>
    <n v="6"/>
    <b v="0"/>
    <s v="technology/gadgets"/>
    <x v="872"/>
    <x v="1363"/>
    <x v="2"/>
    <x v="29"/>
    <x v="1916"/>
    <d v="2016-11-07T13:12:55"/>
  </r>
  <r>
    <x v="1917"/>
    <s v="Chronovisor:The MOST innovative watch for night time reading"/>
    <s v="Let's build a legendary brand altogether"/>
    <x v="303"/>
    <n v="205025"/>
    <x v="2"/>
    <x v="7"/>
    <x v="6"/>
    <n v="1486708133"/>
    <n v="1484116133"/>
    <b v="0"/>
    <n v="70"/>
    <b v="0"/>
    <s v="technology/gadgets"/>
    <x v="1463"/>
    <x v="1393"/>
    <x v="2"/>
    <x v="29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n v="1407869851"/>
    <n v="1404845851"/>
    <b v="0"/>
    <n v="9"/>
    <b v="0"/>
    <s v="technology/gadgets"/>
    <x v="1464"/>
    <x v="684"/>
    <x v="2"/>
    <x v="29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b v="0"/>
    <n v="8"/>
    <b v="0"/>
    <s v="technology/gadgets"/>
    <x v="1465"/>
    <x v="1394"/>
    <x v="2"/>
    <x v="29"/>
    <x v="1919"/>
    <d v="2015-05-19T16:00:49"/>
  </r>
  <r>
    <x v="1920"/>
    <s v="Brightside - Side lighting for cyclists"/>
    <s v="A new concept in bike light safety, protecting cyclists from being hit in the side. Bright, amber sideways."/>
    <x v="3"/>
    <n v="4303"/>
    <x v="2"/>
    <x v="1"/>
    <x v="1"/>
    <n v="1445468400"/>
    <n v="1443042061"/>
    <b v="0"/>
    <n v="105"/>
    <b v="0"/>
    <s v="technology/gadgets"/>
    <x v="1466"/>
    <x v="1395"/>
    <x v="2"/>
    <x v="29"/>
    <x v="1920"/>
    <d v="2015-10-21T18:00:00"/>
  </r>
  <r>
    <x v="1921"/>
    <s v="The Fine Spirits are making an album!"/>
    <s v="The Fine Spirits are making an album, but we need your help!"/>
    <x v="15"/>
    <n v="2052"/>
    <x v="0"/>
    <x v="0"/>
    <x v="0"/>
    <n v="1342243143"/>
    <n v="1339651143"/>
    <b v="0"/>
    <n v="38"/>
    <b v="1"/>
    <s v="music/indie rock"/>
    <x v="346"/>
    <x v="1237"/>
    <x v="4"/>
    <x v="14"/>
    <x v="1921"/>
    <d v="2012-07-14T00:19:03"/>
  </r>
  <r>
    <x v="1922"/>
    <s v="Low Weather // Debut Album"/>
    <s v="Low Weather's debut album is halfway finished.  With your help and your help alone we can record the rest!"/>
    <x v="13"/>
    <n v="2311"/>
    <x v="0"/>
    <x v="0"/>
    <x v="0"/>
    <n v="1386828507"/>
    <n v="1384236507"/>
    <b v="0"/>
    <n v="64"/>
    <b v="1"/>
    <s v="music/indie rock"/>
    <x v="1467"/>
    <x v="1396"/>
    <x v="4"/>
    <x v="14"/>
    <x v="1922"/>
    <d v="2013-12-12T01:08:27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x v="0"/>
    <n v="1317099540"/>
    <n v="1313612532"/>
    <b v="0"/>
    <n v="13"/>
    <b v="1"/>
    <s v="music/indie rock"/>
    <x v="1468"/>
    <x v="1397"/>
    <x v="4"/>
    <x v="14"/>
    <x v="1923"/>
    <d v="2011-09-26T23:59:00"/>
  </r>
  <r>
    <x v="1924"/>
    <s v="The 'Songs from the Bookmark' Sessions"/>
    <s v="We are recording a cd of Songs- About life and love_x000d_from the perspective a conscious country girl_x000d_living in the city."/>
    <x v="9"/>
    <n v="3432"/>
    <x v="0"/>
    <x v="0"/>
    <x v="0"/>
    <n v="1389814380"/>
    <n v="1387390555"/>
    <b v="0"/>
    <n v="33"/>
    <b v="1"/>
    <s v="music/indie rock"/>
    <x v="316"/>
    <x v="1398"/>
    <x v="4"/>
    <x v="14"/>
    <x v="1924"/>
    <d v="2014-01-15T14:33:00"/>
  </r>
  <r>
    <x v="1925"/>
    <s v="The Freakniks Debut Album: Infinite Love"/>
    <s v="The Freakniks are making their psychedelic freak-folk debut studio album and they need your help."/>
    <x v="15"/>
    <n v="1655"/>
    <x v="0"/>
    <x v="0"/>
    <x v="0"/>
    <n v="1381449600"/>
    <n v="1379540288"/>
    <b v="0"/>
    <n v="52"/>
    <b v="1"/>
    <s v="music/indie rock"/>
    <x v="1469"/>
    <x v="1399"/>
    <x v="4"/>
    <x v="14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b v="0"/>
    <n v="107"/>
    <b v="1"/>
    <s v="music/indie rock"/>
    <x v="1470"/>
    <x v="1400"/>
    <x v="4"/>
    <x v="14"/>
    <x v="1926"/>
    <d v="2010-11-01T19:26:00"/>
  </r>
  <r>
    <x v="1927"/>
    <s v="GBS Detroit Presents Hampshire"/>
    <s v="Hampshire is headed to GBS Detroit."/>
    <x v="20"/>
    <n v="620"/>
    <x v="0"/>
    <x v="0"/>
    <x v="0"/>
    <n v="1331182740"/>
    <n v="1329856839"/>
    <b v="0"/>
    <n v="11"/>
    <b v="1"/>
    <s v="music/indie rock"/>
    <x v="101"/>
    <x v="1401"/>
    <x v="4"/>
    <x v="14"/>
    <x v="1927"/>
    <d v="2012-03-07T23:59:00"/>
  </r>
  <r>
    <x v="1928"/>
    <s v="Jollyheads Circus Debut Album &quot;The Kaleidoscope Dawn&quot;"/>
    <s v="Help us master and release our debut album &quot;The Kaleidoscope Dawn&quot;"/>
    <x v="305"/>
    <n v="2630"/>
    <x v="0"/>
    <x v="0"/>
    <x v="0"/>
    <n v="1367940794"/>
    <n v="1365348794"/>
    <b v="0"/>
    <n v="34"/>
    <b v="1"/>
    <s v="music/indie rock"/>
    <x v="1471"/>
    <x v="1402"/>
    <x v="4"/>
    <x v="14"/>
    <x v="1928"/>
    <d v="2013-05-07T10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n v="1309825866"/>
    <n v="1306197066"/>
    <b v="0"/>
    <n v="75"/>
    <b v="1"/>
    <s v="music/indie rock"/>
    <x v="1472"/>
    <x v="1403"/>
    <x v="4"/>
    <x v="14"/>
    <x v="1929"/>
    <d v="2011-07-04T19:31:06"/>
  </r>
  <r>
    <x v="1930"/>
    <s v="Magnetic Flowers Presents: Old, Cold. Losing It."/>
    <s v="We're nearly done recording, but we're out of money! Help us release the record!!!"/>
    <x v="28"/>
    <n v="1270"/>
    <x v="0"/>
    <x v="0"/>
    <x v="0"/>
    <n v="1373203482"/>
    <n v="1368019482"/>
    <b v="0"/>
    <n v="26"/>
    <b v="1"/>
    <s v="music/indie rock"/>
    <x v="74"/>
    <x v="1404"/>
    <x v="4"/>
    <x v="14"/>
    <x v="1930"/>
    <d v="2013-07-07T08:24:42"/>
  </r>
  <r>
    <x v="1931"/>
    <s v="New Lions After Dark EP!"/>
    <s v="We're an indie rock band from Clearwater, FL headed back into the studio to finish our latest EP."/>
    <x v="13"/>
    <n v="2412.02"/>
    <x v="0"/>
    <x v="0"/>
    <x v="0"/>
    <n v="1337657400"/>
    <n v="1336512309"/>
    <b v="0"/>
    <n v="50"/>
    <b v="1"/>
    <s v="music/indie rock"/>
    <x v="1473"/>
    <x v="1405"/>
    <x v="4"/>
    <x v="14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b v="0"/>
    <n v="80"/>
    <b v="1"/>
    <s v="music/indie rock"/>
    <x v="1474"/>
    <x v="1406"/>
    <x v="4"/>
    <x v="14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b v="0"/>
    <n v="110"/>
    <b v="1"/>
    <s v="music/indie rock"/>
    <x v="1475"/>
    <x v="1407"/>
    <x v="4"/>
    <x v="14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b v="0"/>
    <n v="77"/>
    <b v="1"/>
    <s v="music/indie rock"/>
    <x v="1476"/>
    <x v="1408"/>
    <x v="4"/>
    <x v="14"/>
    <x v="1934"/>
    <d v="2011-12-25T00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b v="0"/>
    <n v="50"/>
    <b v="1"/>
    <s v="music/indie rock"/>
    <x v="1477"/>
    <x v="1409"/>
    <x v="4"/>
    <x v="14"/>
    <x v="1935"/>
    <d v="2014-06-20T23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n v="1323151140"/>
    <n v="1320528070"/>
    <b v="0"/>
    <n v="145"/>
    <b v="1"/>
    <s v="music/indie rock"/>
    <x v="1478"/>
    <x v="1410"/>
    <x v="4"/>
    <x v="14"/>
    <x v="1936"/>
    <d v="2011-12-06T00:59:00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x v="0"/>
    <n v="1339732740"/>
    <n v="1338346281"/>
    <b v="0"/>
    <n v="29"/>
    <b v="1"/>
    <s v="music/indie rock"/>
    <x v="1479"/>
    <x v="1411"/>
    <x v="4"/>
    <x v="14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b v="0"/>
    <n v="114"/>
    <b v="1"/>
    <s v="music/indie rock"/>
    <x v="1480"/>
    <x v="1412"/>
    <x v="4"/>
    <x v="14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b v="0"/>
    <n v="96"/>
    <b v="1"/>
    <s v="music/indie rock"/>
    <x v="1076"/>
    <x v="1413"/>
    <x v="4"/>
    <x v="14"/>
    <x v="1939"/>
    <d v="2013-03-10T17:38:28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x v="0"/>
    <n v="1308110340"/>
    <n v="1304770233"/>
    <b v="0"/>
    <n v="31"/>
    <b v="1"/>
    <s v="music/indie rock"/>
    <x v="1481"/>
    <x v="1414"/>
    <x v="4"/>
    <x v="14"/>
    <x v="1940"/>
    <d v="2011-06-14T22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b v="1"/>
    <n v="4883"/>
    <b v="1"/>
    <s v="technology/hardware"/>
    <x v="1482"/>
    <x v="1415"/>
    <x v="2"/>
    <x v="30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b v="1"/>
    <n v="95"/>
    <b v="1"/>
    <s v="technology/hardware"/>
    <x v="1483"/>
    <x v="1416"/>
    <x v="2"/>
    <x v="30"/>
    <x v="1942"/>
    <d v="2011-07-04T14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n v="1470896916"/>
    <n v="1467008916"/>
    <b v="1"/>
    <n v="2478"/>
    <b v="1"/>
    <s v="technology/hardware"/>
    <x v="1484"/>
    <x v="1417"/>
    <x v="2"/>
    <x v="30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b v="1"/>
    <n v="1789"/>
    <b v="1"/>
    <s v="technology/hardware"/>
    <x v="1485"/>
    <x v="1418"/>
    <x v="2"/>
    <x v="30"/>
    <x v="1944"/>
    <d v="2014-05-01T09:01: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x v="3"/>
    <n v="1436680958"/>
    <n v="1433224958"/>
    <b v="1"/>
    <n v="680"/>
    <b v="1"/>
    <s v="technology/hardware"/>
    <x v="1486"/>
    <x v="1419"/>
    <x v="2"/>
    <x v="30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n v="1397961361"/>
    <n v="1392780961"/>
    <b v="1"/>
    <n v="70"/>
    <b v="1"/>
    <s v="technology/hardware"/>
    <x v="1487"/>
    <x v="1420"/>
    <x v="2"/>
    <x v="30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b v="1"/>
    <n v="23"/>
    <b v="1"/>
    <s v="technology/hardware"/>
    <x v="1488"/>
    <x v="1421"/>
    <x v="2"/>
    <x v="30"/>
    <x v="1947"/>
    <d v="2009-11-23T00:59:00"/>
  </r>
  <r>
    <x v="1948"/>
    <s v="UDOO X86: The Most Powerful Maker Board Ever"/>
    <s v="10 times more powerful than Raspberry Pi 3, x86 64-bit architecture"/>
    <x v="57"/>
    <n v="800211"/>
    <x v="0"/>
    <x v="0"/>
    <x v="0"/>
    <n v="1465232520"/>
    <n v="1460557809"/>
    <b v="1"/>
    <n v="4245"/>
    <b v="1"/>
    <s v="technology/hardware"/>
    <x v="1489"/>
    <x v="1422"/>
    <x v="2"/>
    <x v="30"/>
    <x v="1948"/>
    <d v="2016-06-06T12:02:00"/>
  </r>
  <r>
    <x v="1949"/>
    <s v="Shake Your Power"/>
    <s v="#ShakeYourPower brings clean energy to places in the world without electricity through the power of music."/>
    <x v="63"/>
    <n v="53001.3"/>
    <x v="0"/>
    <x v="1"/>
    <x v="1"/>
    <n v="1404986951"/>
    <n v="1402394951"/>
    <b v="1"/>
    <n v="943"/>
    <b v="1"/>
    <s v="technology/hardware"/>
    <x v="1490"/>
    <x v="1423"/>
    <x v="2"/>
    <x v="30"/>
    <x v="1949"/>
    <d v="2014-07-10T05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n v="1303446073"/>
    <n v="1300767673"/>
    <b v="1"/>
    <n v="1876"/>
    <b v="1"/>
    <s v="technology/hardware"/>
    <x v="1491"/>
    <x v="1424"/>
    <x v="2"/>
    <x v="30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b v="1"/>
    <n v="834"/>
    <b v="1"/>
    <s v="technology/hardware"/>
    <x v="1492"/>
    <x v="1425"/>
    <x v="2"/>
    <x v="30"/>
    <x v="1951"/>
    <d v="2016-11-07T06:05:37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b v="1"/>
    <n v="682"/>
    <b v="1"/>
    <s v="technology/hardware"/>
    <x v="1493"/>
    <x v="1426"/>
    <x v="2"/>
    <x v="30"/>
    <x v="1952"/>
    <d v="2013-10-16T09:33:35"/>
  </r>
  <r>
    <x v="1953"/>
    <s v="NTH Music Synthesizer"/>
    <s v="The NTH is an open source music synthesizer featuring instant fun, awesome sound, and a hackable design."/>
    <x v="36"/>
    <n v="33892"/>
    <x v="0"/>
    <x v="0"/>
    <x v="0"/>
    <n v="1330657200"/>
    <n v="1328158065"/>
    <b v="1"/>
    <n v="147"/>
    <b v="1"/>
    <s v="technology/hardware"/>
    <x v="1494"/>
    <x v="1427"/>
    <x v="2"/>
    <x v="30"/>
    <x v="1953"/>
    <d v="2012-03-01T22:00:00"/>
  </r>
  <r>
    <x v="1954"/>
    <s v="Orison â€“ Rethink the Power of Energy"/>
    <s v="The First Home Battery System You Simply Plug in to Install"/>
    <x v="63"/>
    <n v="349474"/>
    <x v="0"/>
    <x v="0"/>
    <x v="0"/>
    <n v="1457758800"/>
    <n v="1453730176"/>
    <b v="1"/>
    <n v="415"/>
    <b v="1"/>
    <s v="technology/hardware"/>
    <x v="1495"/>
    <x v="1428"/>
    <x v="2"/>
    <x v="30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b v="1"/>
    <n v="290"/>
    <b v="1"/>
    <s v="technology/hardware"/>
    <x v="1496"/>
    <x v="1429"/>
    <x v="2"/>
    <x v="30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b v="1"/>
    <n v="365"/>
    <b v="1"/>
    <s v="technology/hardware"/>
    <x v="1497"/>
    <x v="1430"/>
    <x v="2"/>
    <x v="30"/>
    <x v="1956"/>
    <d v="2015-04-18T16:10:05"/>
  </r>
  <r>
    <x v="1957"/>
    <s v="freeSoC and freeSoC Mini"/>
    <s v="An open hardware platform for the best microcontroller in the world."/>
    <x v="11"/>
    <n v="50251.41"/>
    <x v="0"/>
    <x v="0"/>
    <x v="0"/>
    <n v="1351304513"/>
    <n v="1348712513"/>
    <b v="1"/>
    <n v="660"/>
    <b v="1"/>
    <s v="technology/hardware"/>
    <x v="1498"/>
    <x v="1431"/>
    <x v="2"/>
    <x v="30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b v="1"/>
    <n v="1356"/>
    <b v="1"/>
    <s v="technology/hardware"/>
    <x v="1499"/>
    <x v="1432"/>
    <x v="2"/>
    <x v="30"/>
    <x v="1958"/>
    <d v="2013-03-23T17:42:41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b v="1"/>
    <n v="424"/>
    <b v="1"/>
    <s v="technology/hardware"/>
    <x v="1500"/>
    <x v="1433"/>
    <x v="2"/>
    <x v="30"/>
    <x v="1959"/>
    <d v="2014-09-30T19:00:00"/>
  </r>
  <r>
    <x v="1960"/>
    <s v="TREKKAYAK"/>
    <s v="Trekkayak is an ultralight, durable and inflatable boat to be carried in your backpack to cross a lake or paddle down a river."/>
    <x v="54"/>
    <n v="82532"/>
    <x v="0"/>
    <x v="11"/>
    <x v="9"/>
    <n v="1419151341"/>
    <n v="1416559341"/>
    <b v="1"/>
    <n v="33"/>
    <b v="1"/>
    <s v="technology/hardware"/>
    <x v="1501"/>
    <x v="1434"/>
    <x v="2"/>
    <x v="30"/>
    <x v="1960"/>
    <d v="2014-12-21T03:42:21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n v="1349495940"/>
    <n v="1346042417"/>
    <b v="1"/>
    <n v="1633"/>
    <b v="1"/>
    <s v="technology/hardware"/>
    <x v="1502"/>
    <x v="1435"/>
    <x v="2"/>
    <x v="30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b v="1"/>
    <n v="306"/>
    <b v="1"/>
    <s v="technology/hardware"/>
    <x v="1503"/>
    <x v="1436"/>
    <x v="2"/>
    <x v="30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b v="1"/>
    <n v="205"/>
    <b v="1"/>
    <s v="technology/hardware"/>
    <x v="1504"/>
    <x v="1437"/>
    <x v="2"/>
    <x v="30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n v="1461306772"/>
    <n v="1458714772"/>
    <b v="1"/>
    <n v="1281"/>
    <b v="1"/>
    <s v="technology/hardware"/>
    <x v="1505"/>
    <x v="1438"/>
    <x v="2"/>
    <x v="30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n v="1326330000"/>
    <n v="1324433310"/>
    <b v="1"/>
    <n v="103"/>
    <b v="1"/>
    <s v="technology/hardware"/>
    <x v="1506"/>
    <x v="1439"/>
    <x v="2"/>
    <x v="30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b v="1"/>
    <n v="1513"/>
    <b v="1"/>
    <s v="technology/hardware"/>
    <x v="1507"/>
    <x v="1440"/>
    <x v="2"/>
    <x v="30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b v="1"/>
    <n v="405"/>
    <b v="1"/>
    <s v="technology/hardware"/>
    <x v="1508"/>
    <x v="1441"/>
    <x v="2"/>
    <x v="30"/>
    <x v="1967"/>
    <d v="2014-05-01T10:55:29"/>
  </r>
  <r>
    <x v="1968"/>
    <s v="XSHIFTER: World's First Affordable Wireless Shifting System"/>
    <s v="Bringing the advantages of wireless smart shifting to every cyclist. FITS ANY BIKE"/>
    <x v="63"/>
    <n v="142483"/>
    <x v="0"/>
    <x v="0"/>
    <x v="0"/>
    <n v="1480777515"/>
    <n v="1478095515"/>
    <b v="1"/>
    <n v="510"/>
    <b v="1"/>
    <s v="technology/hardware"/>
    <x v="1509"/>
    <x v="1442"/>
    <x v="2"/>
    <x v="30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b v="1"/>
    <n v="1887"/>
    <b v="1"/>
    <s v="technology/hardware"/>
    <x v="1510"/>
    <x v="1443"/>
    <x v="2"/>
    <x v="30"/>
    <x v="1969"/>
    <d v="2016-08-05T14:01:08"/>
  </r>
  <r>
    <x v="1970"/>
    <s v="APOC: Mini Radiation Detector"/>
    <s v="The APOC is a gamma particle detector that will help you learn about radiation and find radioactive things!"/>
    <x v="10"/>
    <n v="56590"/>
    <x v="0"/>
    <x v="0"/>
    <x v="0"/>
    <n v="1366429101"/>
    <n v="1361248701"/>
    <b v="1"/>
    <n v="701"/>
    <b v="1"/>
    <s v="technology/hardware"/>
    <x v="1511"/>
    <x v="1444"/>
    <x v="2"/>
    <x v="30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b v="1"/>
    <n v="3863"/>
    <b v="1"/>
    <s v="technology/hardware"/>
    <x v="1512"/>
    <x v="1445"/>
    <x v="2"/>
    <x v="30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n v="1353201444"/>
    <n v="1350605844"/>
    <b v="1"/>
    <n v="238"/>
    <b v="1"/>
    <s v="technology/hardware"/>
    <x v="1513"/>
    <x v="1446"/>
    <x v="2"/>
    <x v="30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b v="1"/>
    <n v="2051"/>
    <b v="1"/>
    <s v="technology/hardware"/>
    <x v="1514"/>
    <x v="1447"/>
    <x v="2"/>
    <x v="30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b v="1"/>
    <n v="402"/>
    <b v="1"/>
    <s v="technology/hardware"/>
    <x v="1515"/>
    <x v="1448"/>
    <x v="2"/>
    <x v="30"/>
    <x v="1974"/>
    <d v="2013-08-19T03:01:09"/>
  </r>
  <r>
    <x v="1975"/>
    <s v="Bugle2: A DIY Phono Preamp"/>
    <s v="The Bugle2 is a second generation DIY kit phono preamplifier for vinyl playback."/>
    <x v="194"/>
    <n v="33393.339999999997"/>
    <x v="0"/>
    <x v="0"/>
    <x v="0"/>
    <n v="1362938851"/>
    <n v="1360346851"/>
    <b v="1"/>
    <n v="253"/>
    <b v="1"/>
    <s v="technology/hardware"/>
    <x v="1516"/>
    <x v="1449"/>
    <x v="2"/>
    <x v="30"/>
    <x v="1975"/>
    <d v="2013-03-10T13:07:31"/>
  </r>
  <r>
    <x v="1976"/>
    <s v="Pi Lite white - Bright white LED display for Raspberry Pi"/>
    <s v="Can you help us make an ultra bright white one a reality?"/>
    <x v="23"/>
    <n v="13864"/>
    <x v="0"/>
    <x v="1"/>
    <x v="1"/>
    <n v="1373751325"/>
    <n v="1371159325"/>
    <b v="1"/>
    <n v="473"/>
    <b v="1"/>
    <s v="technology/hardware"/>
    <x v="1517"/>
    <x v="1450"/>
    <x v="2"/>
    <x v="30"/>
    <x v="1976"/>
    <d v="2013-07-13T16:35:25"/>
  </r>
  <r>
    <x v="1977"/>
    <s v="Ario: Smart Lighting. Better Health."/>
    <s v="Ario learns about you, syncs your body clock, and keeps you healthy through natural lighting patterns."/>
    <x v="63"/>
    <n v="201165"/>
    <x v="0"/>
    <x v="0"/>
    <x v="0"/>
    <n v="1450511940"/>
    <n v="1446527540"/>
    <b v="1"/>
    <n v="821"/>
    <b v="1"/>
    <s v="technology/hardware"/>
    <x v="1518"/>
    <x v="1451"/>
    <x v="2"/>
    <x v="30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b v="1"/>
    <n v="388"/>
    <b v="1"/>
    <s v="technology/hardware"/>
    <x v="1519"/>
    <x v="1452"/>
    <x v="2"/>
    <x v="30"/>
    <x v="1978"/>
    <d v="2012-06-12T02:00:0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x v="0"/>
    <n v="1447909140"/>
    <n v="1444734146"/>
    <b v="1"/>
    <n v="813"/>
    <b v="1"/>
    <s v="technology/hardware"/>
    <x v="1520"/>
    <x v="1453"/>
    <x v="2"/>
    <x v="30"/>
    <x v="1979"/>
    <d v="2015-11-18T23:59:00"/>
  </r>
  <r>
    <x v="1980"/>
    <s v="YOUMO - Your Smart Modular Power Strip"/>
    <s v="Multi-power charging that is smarter, stylish and designed for you."/>
    <x v="63"/>
    <n v="177412.01"/>
    <x v="0"/>
    <x v="12"/>
    <x v="3"/>
    <n v="1459684862"/>
    <n v="1456232462"/>
    <b v="1"/>
    <n v="1945"/>
    <b v="1"/>
    <s v="technology/hardware"/>
    <x v="1521"/>
    <x v="1454"/>
    <x v="2"/>
    <x v="30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b v="0"/>
    <n v="12"/>
    <b v="0"/>
    <s v="photography/people"/>
    <x v="1522"/>
    <x v="1455"/>
    <x v="8"/>
    <x v="31"/>
    <x v="1981"/>
    <d v="2014-07-09T12:24:25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x v="6"/>
    <n v="1480863887"/>
    <n v="1478268287"/>
    <b v="0"/>
    <n v="0"/>
    <b v="0"/>
    <s v="photography/people"/>
    <x v="109"/>
    <x v="121"/>
    <x v="8"/>
    <x v="31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n v="1472799600"/>
    <n v="1470874618"/>
    <b v="0"/>
    <n v="16"/>
    <b v="0"/>
    <s v="photography/people"/>
    <x v="1523"/>
    <x v="1456"/>
    <x v="8"/>
    <x v="31"/>
    <x v="1983"/>
    <d v="2016-09-02T02:00:00"/>
  </r>
  <r>
    <x v="1984"/>
    <s v="Love Locks - a photographic journey"/>
    <s v="Does love lasts longer than &quot;Love Locks&quot; ?_x000d__x000d_A photographic journey into the lives of these 'love-locked' couples."/>
    <x v="36"/>
    <n v="3172"/>
    <x v="2"/>
    <x v="0"/>
    <x v="0"/>
    <n v="1417377481"/>
    <n v="1412189881"/>
    <b v="0"/>
    <n v="7"/>
    <b v="0"/>
    <s v="photography/people"/>
    <x v="1524"/>
    <x v="1457"/>
    <x v="8"/>
    <x v="31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b v="0"/>
    <n v="4"/>
    <b v="0"/>
    <s v="photography/people"/>
    <x v="1525"/>
    <x v="800"/>
    <x v="8"/>
    <x v="31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n v="1457947483"/>
    <n v="1455359083"/>
    <b v="0"/>
    <n v="1"/>
    <b v="0"/>
    <s v="photography/people"/>
    <x v="833"/>
    <x v="120"/>
    <x v="8"/>
    <x v="31"/>
    <x v="1986"/>
    <d v="2016-03-14T04:24:43"/>
  </r>
  <r>
    <x v="1987"/>
    <s v="Ethiopia: Beheld"/>
    <s v="A collection of images that depicts the beauty and diversity within Ethiopia"/>
    <x v="62"/>
    <n v="2336"/>
    <x v="2"/>
    <x v="1"/>
    <x v="1"/>
    <n v="1425223276"/>
    <n v="1422631276"/>
    <b v="0"/>
    <n v="28"/>
    <b v="0"/>
    <s v="photography/people"/>
    <x v="1526"/>
    <x v="1458"/>
    <x v="8"/>
    <x v="31"/>
    <x v="1987"/>
    <d v="2015-03-01T10:21:16"/>
  </r>
  <r>
    <x v="1988"/>
    <s v="Phillip Michael Photography"/>
    <s v="Expressing art in an image!"/>
    <x v="12"/>
    <n v="25"/>
    <x v="2"/>
    <x v="0"/>
    <x v="0"/>
    <n v="1440094742"/>
    <n v="1437502742"/>
    <b v="0"/>
    <n v="1"/>
    <b v="0"/>
    <s v="photography/people"/>
    <x v="151"/>
    <x v="384"/>
    <x v="8"/>
    <x v="31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n v="1481473208"/>
    <n v="1478881208"/>
    <b v="0"/>
    <n v="1"/>
    <b v="0"/>
    <s v="photography/people"/>
    <x v="460"/>
    <x v="73"/>
    <x v="8"/>
    <x v="31"/>
    <x v="1989"/>
    <d v="2016-12-11T11:20:08"/>
  </r>
  <r>
    <x v="1990"/>
    <s v="The Virgin of the Path"/>
    <s v="An art nude photography book that includes traditional black and white sepia nudes as well as experimiental color nudes."/>
    <x v="9"/>
    <n v="509"/>
    <x v="2"/>
    <x v="0"/>
    <x v="0"/>
    <n v="1455338532"/>
    <n v="1454042532"/>
    <b v="0"/>
    <n v="5"/>
    <b v="0"/>
    <s v="photography/people"/>
    <x v="1527"/>
    <x v="1459"/>
    <x v="8"/>
    <x v="31"/>
    <x v="1990"/>
    <d v="2016-02-12T23:42:12"/>
  </r>
  <r>
    <x v="1991"/>
    <s v="Portraits of Resilience"/>
    <s v="Taking (and giving) professional portraits of survivors of human trafficking in Myanmar."/>
    <x v="13"/>
    <n v="140"/>
    <x v="2"/>
    <x v="0"/>
    <x v="0"/>
    <n v="1435958786"/>
    <n v="1434144386"/>
    <b v="0"/>
    <n v="3"/>
    <b v="0"/>
    <s v="photography/people"/>
    <x v="1528"/>
    <x v="1460"/>
    <x v="8"/>
    <x v="31"/>
    <x v="1991"/>
    <d v="2015-07-03T16:26:26"/>
  </r>
  <r>
    <x v="1992"/>
    <s v="The Wonderful World of Princes &amp; Princesses"/>
    <s v="A complete revamp of all the Disney Princes &amp; Princesses!"/>
    <x v="15"/>
    <n v="2"/>
    <x v="2"/>
    <x v="0"/>
    <x v="0"/>
    <n v="1424229991"/>
    <n v="1421637991"/>
    <b v="0"/>
    <n v="2"/>
    <b v="0"/>
    <s v="photography/people"/>
    <x v="1529"/>
    <x v="120"/>
    <x v="8"/>
    <x v="31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n v="1450706837"/>
    <n v="1448114837"/>
    <b v="0"/>
    <n v="0"/>
    <b v="0"/>
    <s v="photography/people"/>
    <x v="109"/>
    <x v="121"/>
    <x v="8"/>
    <x v="31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b v="0"/>
    <n v="0"/>
    <b v="0"/>
    <s v="photography/people"/>
    <x v="109"/>
    <x v="121"/>
    <x v="8"/>
    <x v="31"/>
    <x v="1994"/>
    <d v="2016-12-06T20:09:02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x v="5"/>
    <n v="1437082736"/>
    <n v="1435354736"/>
    <b v="0"/>
    <n v="3"/>
    <b v="0"/>
    <s v="photography/people"/>
    <x v="1530"/>
    <x v="438"/>
    <x v="8"/>
    <x v="31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b v="0"/>
    <n v="0"/>
    <b v="0"/>
    <s v="photography/people"/>
    <x v="109"/>
    <x v="121"/>
    <x v="8"/>
    <x v="31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n v="1409091612"/>
    <n v="1406499612"/>
    <b v="0"/>
    <n v="0"/>
    <b v="0"/>
    <s v="photography/people"/>
    <x v="109"/>
    <x v="121"/>
    <x v="8"/>
    <x v="31"/>
    <x v="1997"/>
    <d v="2014-08-26T17:20:12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x v="0"/>
    <n v="1406861438"/>
    <n v="1402973438"/>
    <b v="0"/>
    <n v="3"/>
    <b v="0"/>
    <s v="photography/people"/>
    <x v="1531"/>
    <x v="1461"/>
    <x v="8"/>
    <x v="31"/>
    <x v="1998"/>
    <d v="2014-07-31T21:50:38"/>
  </r>
  <r>
    <x v="1999"/>
    <s v="Planet Venus"/>
    <s v="This is a portrait photo project aiming to inspire women to explore themselves and live their passion"/>
    <x v="310"/>
    <n v="236"/>
    <x v="2"/>
    <x v="1"/>
    <x v="1"/>
    <n v="1415882108"/>
    <n v="1413286508"/>
    <b v="0"/>
    <n v="7"/>
    <b v="0"/>
    <s v="photography/people"/>
    <x v="1532"/>
    <x v="1462"/>
    <x v="8"/>
    <x v="31"/>
    <x v="1999"/>
    <d v="2014-11-13T07:35:08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x v="5"/>
    <n v="1452120613"/>
    <n v="1449528613"/>
    <b v="0"/>
    <n v="25"/>
    <b v="0"/>
    <s v="photography/people"/>
    <x v="856"/>
    <x v="384"/>
    <x v="8"/>
    <x v="31"/>
    <x v="2000"/>
    <d v="2016-01-06T17:50:13"/>
  </r>
  <r>
    <x v="2001"/>
    <s v="Nuimo: Seamless Smart Home Interface"/>
    <s v="Nuimo is a universal controller for the internet of things. Control your music, lights, locks and more."/>
    <x v="56"/>
    <n v="210171"/>
    <x v="0"/>
    <x v="12"/>
    <x v="3"/>
    <n v="1434139200"/>
    <n v="1431406916"/>
    <b v="1"/>
    <n v="1637"/>
    <b v="1"/>
    <s v="technology/hardware"/>
    <x v="1533"/>
    <x v="1463"/>
    <x v="2"/>
    <x v="30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n v="1485191143"/>
    <n v="1482599143"/>
    <b v="1"/>
    <n v="1375"/>
    <b v="1"/>
    <s v="technology/hardware"/>
    <x v="1534"/>
    <x v="1464"/>
    <x v="2"/>
    <x v="30"/>
    <x v="2002"/>
    <d v="2017-01-23T12:05:43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b v="1"/>
    <n v="17"/>
    <b v="1"/>
    <s v="technology/hardware"/>
    <x v="1535"/>
    <x v="1465"/>
    <x v="2"/>
    <x v="30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b v="1"/>
    <n v="354"/>
    <b v="1"/>
    <s v="technology/hardware"/>
    <x v="1536"/>
    <x v="1466"/>
    <x v="2"/>
    <x v="30"/>
    <x v="2004"/>
    <d v="2014-07-10T09:31:03"/>
  </r>
  <r>
    <x v="2005"/>
    <s v="bassAware Holster"/>
    <s v="The bassAware Holster is a new type of wearable audio technology that uses vibration to create a massive bass experience."/>
    <x v="11"/>
    <n v="37104.03"/>
    <x v="0"/>
    <x v="0"/>
    <x v="0"/>
    <n v="1381895940"/>
    <n v="1379532618"/>
    <b v="1"/>
    <n v="191"/>
    <b v="1"/>
    <s v="technology/hardware"/>
    <x v="1537"/>
    <x v="1467"/>
    <x v="2"/>
    <x v="30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b v="1"/>
    <n v="303"/>
    <b v="1"/>
    <s v="technology/hardware"/>
    <x v="1538"/>
    <x v="1468"/>
    <x v="2"/>
    <x v="30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b v="1"/>
    <n v="137"/>
    <b v="1"/>
    <s v="technology/hardware"/>
    <x v="1539"/>
    <x v="1469"/>
    <x v="2"/>
    <x v="30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b v="1"/>
    <n v="41"/>
    <b v="1"/>
    <s v="technology/hardware"/>
    <x v="1540"/>
    <x v="1470"/>
    <x v="2"/>
    <x v="30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n v="1479890743"/>
    <n v="1476776743"/>
    <b v="1"/>
    <n v="398"/>
    <b v="1"/>
    <s v="technology/hardware"/>
    <x v="1541"/>
    <x v="1471"/>
    <x v="2"/>
    <x v="30"/>
    <x v="2009"/>
    <d v="2016-11-23T03:45:43"/>
  </r>
  <r>
    <x v="2010"/>
    <s v="Weighitz: Weigh Smarter"/>
    <s v="Weighitz are miniature smart scales designed to weigh anything in the home."/>
    <x v="11"/>
    <n v="96015.9"/>
    <x v="0"/>
    <x v="0"/>
    <x v="0"/>
    <n v="1471564491"/>
    <n v="1468972491"/>
    <b v="1"/>
    <n v="1737"/>
    <b v="1"/>
    <s v="technology/hardware"/>
    <x v="1542"/>
    <x v="1472"/>
    <x v="2"/>
    <x v="30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n v="1452553200"/>
    <n v="1449650173"/>
    <b v="1"/>
    <n v="971"/>
    <b v="1"/>
    <s v="technology/hardware"/>
    <x v="1543"/>
    <x v="1473"/>
    <x v="2"/>
    <x v="30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n v="1423165441"/>
    <n v="1420573441"/>
    <b v="1"/>
    <n v="183"/>
    <b v="1"/>
    <s v="technology/hardware"/>
    <x v="1544"/>
    <x v="1474"/>
    <x v="2"/>
    <x v="30"/>
    <x v="2012"/>
    <d v="2015-02-05T14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b v="1"/>
    <n v="4562"/>
    <b v="1"/>
    <s v="technology/hardware"/>
    <x v="1545"/>
    <x v="1475"/>
    <x v="2"/>
    <x v="30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b v="1"/>
    <n v="26457"/>
    <b v="1"/>
    <s v="technology/hardware"/>
    <x v="1546"/>
    <x v="1476"/>
    <x v="2"/>
    <x v="30"/>
    <x v="2014"/>
    <d v="2013-03-24T23:08:59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x v="0"/>
    <n v="1315602163"/>
    <n v="1313010163"/>
    <b v="1"/>
    <n v="162"/>
    <b v="1"/>
    <s v="technology/hardware"/>
    <x v="1547"/>
    <x v="1477"/>
    <x v="2"/>
    <x v="30"/>
    <x v="2015"/>
    <d v="2011-09-09T16:02:43"/>
  </r>
  <r>
    <x v="2016"/>
    <s v="Hydra: a triple-output power supply for electronics projects"/>
    <s v="A smart, compact power supply designed to power anything, anywhere"/>
    <x v="3"/>
    <n v="92154.22"/>
    <x v="0"/>
    <x v="0"/>
    <x v="0"/>
    <n v="1362863299"/>
    <n v="1360271299"/>
    <b v="1"/>
    <n v="479"/>
    <b v="1"/>
    <s v="technology/hardware"/>
    <x v="1548"/>
    <x v="1478"/>
    <x v="2"/>
    <x v="30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b v="1"/>
    <n v="426"/>
    <b v="1"/>
    <s v="technology/hardware"/>
    <x v="1549"/>
    <x v="1479"/>
    <x v="2"/>
    <x v="30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b v="1"/>
    <n v="450"/>
    <b v="1"/>
    <s v="technology/hardware"/>
    <x v="1550"/>
    <x v="1480"/>
    <x v="2"/>
    <x v="30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b v="1"/>
    <n v="1780"/>
    <b v="1"/>
    <s v="technology/hardware"/>
    <x v="1551"/>
    <x v="1481"/>
    <x v="2"/>
    <x v="30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b v="1"/>
    <n v="122"/>
    <b v="1"/>
    <s v="technology/hardware"/>
    <x v="1552"/>
    <x v="1482"/>
    <x v="2"/>
    <x v="30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b v="1"/>
    <n v="95"/>
    <b v="1"/>
    <s v="technology/hardware"/>
    <x v="1553"/>
    <x v="1483"/>
    <x v="2"/>
    <x v="30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n v="1465652372"/>
    <n v="1463060372"/>
    <b v="1"/>
    <n v="325"/>
    <b v="1"/>
    <s v="technology/hardware"/>
    <x v="1554"/>
    <x v="1484"/>
    <x v="2"/>
    <x v="30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b v="1"/>
    <n v="353"/>
    <b v="1"/>
    <s v="technology/hardware"/>
    <x v="1555"/>
    <x v="1485"/>
    <x v="2"/>
    <x v="30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n v="1344826800"/>
    <n v="1341875544"/>
    <b v="1"/>
    <n v="105"/>
    <b v="1"/>
    <s v="technology/hardware"/>
    <x v="1556"/>
    <x v="1486"/>
    <x v="2"/>
    <x v="30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b v="1"/>
    <n v="729"/>
    <b v="1"/>
    <s v="technology/hardware"/>
    <x v="1557"/>
    <x v="1487"/>
    <x v="2"/>
    <x v="30"/>
    <x v="2025"/>
    <d v="2015-06-10T23:25:46"/>
  </r>
  <r>
    <x v="2026"/>
    <s v="MIDI Sprout - Biodata Sonification Device"/>
    <s v="MIDI Sprout enables plants to play synthesizers in real time."/>
    <x v="31"/>
    <n v="33370.769999999997"/>
    <x v="0"/>
    <x v="0"/>
    <x v="0"/>
    <n v="1398052740"/>
    <n v="1394127585"/>
    <b v="1"/>
    <n v="454"/>
    <b v="1"/>
    <s v="technology/hardware"/>
    <x v="1558"/>
    <x v="1488"/>
    <x v="2"/>
    <x v="30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b v="1"/>
    <n v="539"/>
    <b v="1"/>
    <s v="technology/hardware"/>
    <x v="1559"/>
    <x v="1489"/>
    <x v="2"/>
    <x v="30"/>
    <x v="2027"/>
    <d v="2015-03-30T13:31:59"/>
  </r>
  <r>
    <x v="2028"/>
    <s v="Building the Open Source Bussard Fusion Reactor "/>
    <s v="Building an open source Bussard fusion reactor, aka the Polywell."/>
    <x v="9"/>
    <n v="3785"/>
    <x v="0"/>
    <x v="0"/>
    <x v="0"/>
    <n v="1268690100"/>
    <n v="1265493806"/>
    <b v="1"/>
    <n v="79"/>
    <b v="1"/>
    <s v="technology/hardware"/>
    <x v="1560"/>
    <x v="1490"/>
    <x v="2"/>
    <x v="30"/>
    <x v="2028"/>
    <d v="2010-03-15T16:55:00"/>
  </r>
  <r>
    <x v="2029"/>
    <s v="Lumin8 Pro"/>
    <s v="Lumin8 Pro is a fun and easy to use light controller that makes light dance to your favorite music."/>
    <x v="30"/>
    <n v="9030"/>
    <x v="0"/>
    <x v="0"/>
    <x v="0"/>
    <n v="1409099481"/>
    <n v="1406507481"/>
    <b v="1"/>
    <n v="94"/>
    <b v="1"/>
    <s v="technology/hardware"/>
    <x v="1561"/>
    <x v="1491"/>
    <x v="2"/>
    <x v="30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n v="1354233296"/>
    <n v="1351641296"/>
    <b v="1"/>
    <n v="625"/>
    <b v="1"/>
    <s v="technology/hardware"/>
    <x v="1562"/>
    <x v="1492"/>
    <x v="2"/>
    <x v="30"/>
    <x v="2030"/>
    <d v="2012-11-29T18:54:56"/>
  </r>
  <r>
    <x v="2031"/>
    <s v="Linkio: the $100 Smart Home Devices Solution"/>
    <s v="With Linkio you can use your smartphone to control every electronic you own- for only $100!"/>
    <x v="63"/>
    <n v="60175"/>
    <x v="0"/>
    <x v="9"/>
    <x v="3"/>
    <n v="1420765200"/>
    <n v="1417506853"/>
    <b v="1"/>
    <n v="508"/>
    <b v="1"/>
    <s v="technology/hardware"/>
    <x v="1563"/>
    <x v="1493"/>
    <x v="2"/>
    <x v="30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n v="1481778000"/>
    <n v="1479216874"/>
    <b v="1"/>
    <n v="531"/>
    <b v="1"/>
    <s v="technology/hardware"/>
    <x v="1564"/>
    <x v="1494"/>
    <x v="2"/>
    <x v="30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b v="1"/>
    <n v="158"/>
    <b v="1"/>
    <s v="technology/hardware"/>
    <x v="1565"/>
    <x v="1495"/>
    <x v="2"/>
    <x v="30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b v="1"/>
    <n v="508"/>
    <b v="1"/>
    <s v="technology/hardware"/>
    <x v="1566"/>
    <x v="1496"/>
    <x v="2"/>
    <x v="30"/>
    <x v="2034"/>
    <d v="2015-05-07T01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n v="1450486800"/>
    <n v="1446562807"/>
    <b v="1"/>
    <n v="644"/>
    <b v="1"/>
    <s v="technology/hardware"/>
    <x v="1567"/>
    <x v="1497"/>
    <x v="2"/>
    <x v="30"/>
    <x v="2035"/>
    <d v="2015-12-18T20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b v="1"/>
    <n v="848"/>
    <b v="1"/>
    <s v="technology/hardware"/>
    <x v="1568"/>
    <x v="1498"/>
    <x v="2"/>
    <x v="30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n v="1388383353"/>
    <n v="1383195753"/>
    <b v="1"/>
    <n v="429"/>
    <b v="1"/>
    <s v="technology/hardware"/>
    <x v="1569"/>
    <x v="1499"/>
    <x v="2"/>
    <x v="30"/>
    <x v="2037"/>
    <d v="2013-12-30T01:02:33"/>
  </r>
  <r>
    <x v="2038"/>
    <s v="OWL Programmable Effects Pedal"/>
    <s v="The OWL is an open source, open hardware, reprogrammable effects pedal designed for musicians, coders, and hackers."/>
    <x v="6"/>
    <n v="33641"/>
    <x v="0"/>
    <x v="1"/>
    <x v="1"/>
    <n v="1372701600"/>
    <n v="1369895421"/>
    <b v="1"/>
    <n v="204"/>
    <b v="1"/>
    <s v="technology/hardware"/>
    <x v="1570"/>
    <x v="1500"/>
    <x v="2"/>
    <x v="30"/>
    <x v="2038"/>
    <d v="2013-07-01T13:00:0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x v="0"/>
    <n v="1480568340"/>
    <n v="1477996325"/>
    <b v="1"/>
    <n v="379"/>
    <b v="1"/>
    <s v="technology/hardware"/>
    <x v="1571"/>
    <x v="1501"/>
    <x v="2"/>
    <x v="30"/>
    <x v="2039"/>
    <d v="2016-11-30T23:59:00"/>
  </r>
  <r>
    <x v="2040"/>
    <s v="Programmable Capacitor"/>
    <s v="4.29 Billion+ Capacitor Combinations._x000d_No Coding Required."/>
    <x v="9"/>
    <n v="7445.14"/>
    <x v="0"/>
    <x v="0"/>
    <x v="0"/>
    <n v="1384557303"/>
    <n v="1383257703"/>
    <b v="1"/>
    <n v="271"/>
    <b v="1"/>
    <s v="technology/hardware"/>
    <x v="1572"/>
    <x v="1502"/>
    <x v="2"/>
    <x v="30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b v="0"/>
    <n v="120"/>
    <b v="1"/>
    <s v="technology/hardware"/>
    <x v="1573"/>
    <x v="1503"/>
    <x v="2"/>
    <x v="30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n v="1453481974"/>
    <n v="1448297974"/>
    <b v="0"/>
    <n v="140"/>
    <b v="1"/>
    <s v="technology/hardware"/>
    <x v="1574"/>
    <x v="1504"/>
    <x v="2"/>
    <x v="30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b v="0"/>
    <n v="193"/>
    <b v="1"/>
    <s v="technology/hardware"/>
    <x v="1575"/>
    <x v="1505"/>
    <x v="2"/>
    <x v="30"/>
    <x v="2043"/>
    <d v="2016-12-10T23:59:0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b v="0"/>
    <n v="180"/>
    <b v="1"/>
    <s v="technology/hardware"/>
    <x v="1576"/>
    <x v="1506"/>
    <x v="2"/>
    <x v="30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b v="0"/>
    <n v="263"/>
    <b v="1"/>
    <s v="technology/hardware"/>
    <x v="1577"/>
    <x v="1507"/>
    <x v="2"/>
    <x v="30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n v="1369282044"/>
    <n v="1366690044"/>
    <b v="0"/>
    <n v="217"/>
    <b v="1"/>
    <s v="technology/hardware"/>
    <x v="1578"/>
    <x v="1508"/>
    <x v="2"/>
    <x v="30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b v="0"/>
    <n v="443"/>
    <b v="1"/>
    <s v="technology/hardware"/>
    <x v="1579"/>
    <x v="1509"/>
    <x v="2"/>
    <x v="30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b v="0"/>
    <n v="1373"/>
    <b v="1"/>
    <s v="technology/hardware"/>
    <x v="1580"/>
    <x v="1510"/>
    <x v="2"/>
    <x v="30"/>
    <x v="2048"/>
    <d v="2013-05-23T10:38:11"/>
  </r>
  <r>
    <x v="2049"/>
    <s v="LOCK8 - the World's First Smart Bike Lock"/>
    <s v="Keyless. Alarm secured. GPS tracking."/>
    <x v="63"/>
    <n v="60095.35"/>
    <x v="0"/>
    <x v="1"/>
    <x v="1"/>
    <n v="1386025140"/>
    <n v="1382963963"/>
    <b v="0"/>
    <n v="742"/>
    <b v="1"/>
    <s v="technology/hardware"/>
    <x v="1581"/>
    <x v="1511"/>
    <x v="2"/>
    <x v="30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b v="0"/>
    <n v="170"/>
    <b v="1"/>
    <s v="technology/hardware"/>
    <x v="1582"/>
    <x v="1512"/>
    <x v="2"/>
    <x v="30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n v="1388017937"/>
    <n v="1385425937"/>
    <b v="0"/>
    <n v="242"/>
    <b v="1"/>
    <s v="technology/hardware"/>
    <x v="1583"/>
    <x v="1513"/>
    <x v="2"/>
    <x v="30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b v="0"/>
    <n v="541"/>
    <b v="1"/>
    <s v="technology/hardware"/>
    <x v="1584"/>
    <x v="1514"/>
    <x v="2"/>
    <x v="30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b v="0"/>
    <n v="121"/>
    <b v="1"/>
    <s v="technology/hardware"/>
    <x v="1585"/>
    <x v="1515"/>
    <x v="2"/>
    <x v="30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b v="0"/>
    <n v="621"/>
    <b v="1"/>
    <s v="technology/hardware"/>
    <x v="1586"/>
    <x v="1516"/>
    <x v="2"/>
    <x v="30"/>
    <x v="2054"/>
    <d v="2014-05-02T07:30:1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n v="1417579200"/>
    <n v="1415031043"/>
    <b v="0"/>
    <n v="101"/>
    <b v="1"/>
    <s v="technology/hardware"/>
    <x v="1587"/>
    <x v="1517"/>
    <x v="2"/>
    <x v="30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n v="1366222542"/>
    <n v="1363630542"/>
    <b v="0"/>
    <n v="554"/>
    <b v="1"/>
    <s v="technology/hardware"/>
    <x v="1588"/>
    <x v="1518"/>
    <x v="2"/>
    <x v="30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b v="0"/>
    <n v="666"/>
    <b v="1"/>
    <s v="technology/hardware"/>
    <x v="1589"/>
    <x v="1519"/>
    <x v="2"/>
    <x v="30"/>
    <x v="2057"/>
    <d v="2016-02-26T06:52:12"/>
  </r>
  <r>
    <x v="2058"/>
    <s v="Raspberry Pi Debug Clip"/>
    <s v="Making using the serial terminal on the Raspberry Pi as easy as Pi!"/>
    <x v="317"/>
    <n v="4308"/>
    <x v="0"/>
    <x v="1"/>
    <x v="1"/>
    <n v="1425326400"/>
    <n v="1421916830"/>
    <b v="0"/>
    <n v="410"/>
    <b v="1"/>
    <s v="technology/hardware"/>
    <x v="1590"/>
    <x v="1520"/>
    <x v="2"/>
    <x v="30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b v="0"/>
    <n v="375"/>
    <b v="1"/>
    <s v="technology/hardware"/>
    <x v="1591"/>
    <x v="1521"/>
    <x v="2"/>
    <x v="30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b v="0"/>
    <n v="1364"/>
    <b v="1"/>
    <s v="technology/hardware"/>
    <x v="1592"/>
    <x v="1522"/>
    <x v="2"/>
    <x v="30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b v="0"/>
    <n v="35"/>
    <b v="1"/>
    <s v="technology/hardware"/>
    <x v="1593"/>
    <x v="1523"/>
    <x v="2"/>
    <x v="30"/>
    <x v="2061"/>
    <d v="2016-12-31T13:20:54"/>
  </r>
  <r>
    <x v="2062"/>
    <s v="Rho Board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b v="0"/>
    <n v="203"/>
    <b v="1"/>
    <s v="technology/hardware"/>
    <x v="1594"/>
    <x v="1524"/>
    <x v="2"/>
    <x v="30"/>
    <x v="2062"/>
    <d v="2016-03-24T03:11:38"/>
  </r>
  <r>
    <x v="2063"/>
    <s v="Up to 4 axis Beaglebone black based CNC control"/>
    <s v="Build a professional grade Linux CNC control with Beaglebone black and our CNC cape."/>
    <x v="23"/>
    <n v="5922"/>
    <x v="0"/>
    <x v="12"/>
    <x v="3"/>
    <n v="1463333701"/>
    <n v="1460482501"/>
    <b v="0"/>
    <n v="49"/>
    <b v="1"/>
    <s v="technology/hardware"/>
    <x v="1595"/>
    <x v="1525"/>
    <x v="2"/>
    <x v="30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n v="1370001600"/>
    <n v="1366879523"/>
    <b v="0"/>
    <n v="5812"/>
    <b v="1"/>
    <s v="technology/hardware"/>
    <x v="1596"/>
    <x v="1526"/>
    <x v="2"/>
    <x v="30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b v="0"/>
    <n v="1556"/>
    <b v="1"/>
    <s v="technology/hardware"/>
    <x v="1597"/>
    <x v="1527"/>
    <x v="2"/>
    <x v="30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n v="1408818683"/>
    <n v="1406226683"/>
    <b v="0"/>
    <n v="65"/>
    <b v="1"/>
    <s v="technology/hardware"/>
    <x v="1598"/>
    <x v="1528"/>
    <x v="2"/>
    <x v="30"/>
    <x v="2066"/>
    <d v="2014-08-23T13:31:23"/>
  </r>
  <r>
    <x v="2067"/>
    <s v="Luminite (LED lighting)"/>
    <s v="The next generation of premium quality LED lighting. Extreme power efficiency in a small package."/>
    <x v="319"/>
    <n v="628"/>
    <x v="0"/>
    <x v="1"/>
    <x v="1"/>
    <n v="1432499376"/>
    <n v="1429648176"/>
    <b v="0"/>
    <n v="10"/>
    <b v="1"/>
    <s v="technology/hardware"/>
    <x v="1599"/>
    <x v="1529"/>
    <x v="2"/>
    <x v="30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b v="0"/>
    <n v="76"/>
    <b v="1"/>
    <s v="technology/hardware"/>
    <x v="1600"/>
    <x v="1530"/>
    <x v="2"/>
    <x v="30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b v="0"/>
    <n v="263"/>
    <b v="1"/>
    <s v="technology/hardware"/>
    <x v="1601"/>
    <x v="1531"/>
    <x v="2"/>
    <x v="30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b v="0"/>
    <n v="1530"/>
    <b v="1"/>
    <s v="technology/hardware"/>
    <x v="1602"/>
    <x v="1532"/>
    <x v="2"/>
    <x v="30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n v="1475390484"/>
    <n v="1471502484"/>
    <b v="0"/>
    <n v="278"/>
    <b v="1"/>
    <s v="technology/hardware"/>
    <x v="1603"/>
    <x v="1533"/>
    <x v="2"/>
    <x v="30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b v="0"/>
    <n v="350"/>
    <b v="1"/>
    <s v="technology/hardware"/>
    <x v="1604"/>
    <x v="1534"/>
    <x v="2"/>
    <x v="30"/>
    <x v="2072"/>
    <d v="2016-05-07T08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b v="0"/>
    <n v="470"/>
    <b v="1"/>
    <s v="technology/hardware"/>
    <x v="1605"/>
    <x v="1535"/>
    <x v="2"/>
    <x v="30"/>
    <x v="2073"/>
    <d v="2015-05-08T11:01:58"/>
  </r>
  <r>
    <x v="2074"/>
    <s v="Advanced Simulation Products - PC Gaming Controllers"/>
    <s v="Creating PC gaming controllers to bring your gaming experience to a new level."/>
    <x v="20"/>
    <n v="615"/>
    <x v="0"/>
    <x v="0"/>
    <x v="0"/>
    <n v="1462564182"/>
    <n v="1459972182"/>
    <b v="0"/>
    <n v="3"/>
    <b v="1"/>
    <s v="technology/hardware"/>
    <x v="78"/>
    <x v="1536"/>
    <x v="2"/>
    <x v="30"/>
    <x v="2074"/>
    <d v="2016-05-06T14:49:42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x v="0"/>
    <n v="1374769288"/>
    <n v="1372177288"/>
    <b v="0"/>
    <n v="8200"/>
    <b v="1"/>
    <s v="technology/hardware"/>
    <x v="1606"/>
    <x v="1537"/>
    <x v="2"/>
    <x v="30"/>
    <x v="2075"/>
    <d v="2013-07-25T11:21:28"/>
  </r>
  <r>
    <x v="2076"/>
    <s v="Earin - The Worlds Smallest Wireless Earbuds"/>
    <s v="Wireless earbuds filled with sound, yet so small they are almost invisible!"/>
    <x v="321"/>
    <n v="972594.99"/>
    <x v="0"/>
    <x v="1"/>
    <x v="1"/>
    <n v="1406149689"/>
    <n v="1402693689"/>
    <b v="0"/>
    <n v="8359"/>
    <b v="1"/>
    <s v="technology/hardware"/>
    <x v="1607"/>
    <x v="1538"/>
    <x v="2"/>
    <x v="30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n v="1433538000"/>
    <n v="1428541276"/>
    <b v="0"/>
    <n v="188"/>
    <b v="1"/>
    <s v="technology/hardware"/>
    <x v="1608"/>
    <x v="1539"/>
    <x v="2"/>
    <x v="30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n v="1482085857"/>
    <n v="1479493857"/>
    <b v="0"/>
    <n v="48"/>
    <b v="1"/>
    <s v="technology/hardware"/>
    <x v="1609"/>
    <x v="1540"/>
    <x v="2"/>
    <x v="30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b v="0"/>
    <n v="607"/>
    <b v="1"/>
    <s v="technology/hardware"/>
    <x v="1610"/>
    <x v="1541"/>
    <x v="2"/>
    <x v="30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n v="1447286300"/>
    <n v="1444690700"/>
    <b v="0"/>
    <n v="50"/>
    <b v="1"/>
    <s v="technology/hardware"/>
    <x v="1611"/>
    <x v="1542"/>
    <x v="2"/>
    <x v="30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n v="1337144340"/>
    <n v="1333597555"/>
    <b v="0"/>
    <n v="55"/>
    <b v="1"/>
    <s v="music/indie rock"/>
    <x v="1612"/>
    <x v="1543"/>
    <x v="4"/>
    <x v="14"/>
    <x v="2081"/>
    <d v="2012-05-15T23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b v="0"/>
    <n v="38"/>
    <b v="1"/>
    <s v="music/indie rock"/>
    <x v="1613"/>
    <x v="1544"/>
    <x v="4"/>
    <x v="14"/>
    <x v="2082"/>
    <d v="2011-11-23T22:53:16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b v="0"/>
    <n v="25"/>
    <b v="1"/>
    <s v="music/indie rock"/>
    <x v="1614"/>
    <x v="447"/>
    <x v="4"/>
    <x v="14"/>
    <x v="2083"/>
    <d v="2012-06-04T12:19:55"/>
  </r>
  <r>
    <x v="2084"/>
    <s v="Project: Ballerina Black UK Tour"/>
    <s v="Los Angeles based Ballerina Black are on their way to tour the UK in May. Join our club &amp; help make it happen."/>
    <x v="9"/>
    <n v="3250"/>
    <x v="0"/>
    <x v="0"/>
    <x v="0"/>
    <n v="1399186740"/>
    <n v="1396468782"/>
    <b v="0"/>
    <n v="46"/>
    <b v="1"/>
    <s v="music/indie rock"/>
    <x v="1002"/>
    <x v="1545"/>
    <x v="4"/>
    <x v="14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b v="0"/>
    <n v="83"/>
    <b v="1"/>
    <s v="music/indie rock"/>
    <x v="1615"/>
    <x v="1546"/>
    <x v="4"/>
    <x v="14"/>
    <x v="2085"/>
    <d v="2012-07-15T15:03:07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x v="0"/>
    <n v="1323838740"/>
    <n v="1321200332"/>
    <b v="0"/>
    <n v="35"/>
    <b v="1"/>
    <s v="music/indie rock"/>
    <x v="1616"/>
    <x v="1547"/>
    <x v="4"/>
    <x v="14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b v="0"/>
    <n v="25"/>
    <b v="1"/>
    <s v="music/indie rock"/>
    <x v="1617"/>
    <x v="1548"/>
    <x v="4"/>
    <x v="14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b v="0"/>
    <n v="75"/>
    <b v="1"/>
    <s v="music/indie rock"/>
    <x v="1618"/>
    <x v="1549"/>
    <x v="4"/>
    <x v="14"/>
    <x v="2088"/>
    <d v="2010-09-10T22:59:00"/>
  </r>
  <r>
    <x v="2089"/>
    <s v="Little Moses EP"/>
    <s v="Little Moses is trying to record their first EP, and we can't do it without your help!"/>
    <x v="30"/>
    <n v="3010.01"/>
    <x v="0"/>
    <x v="0"/>
    <x v="0"/>
    <n v="1375408194"/>
    <n v="1372384194"/>
    <b v="0"/>
    <n v="62"/>
    <b v="1"/>
    <s v="music/indie rock"/>
    <x v="1619"/>
    <x v="1550"/>
    <x v="4"/>
    <x v="14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b v="0"/>
    <n v="160"/>
    <b v="1"/>
    <s v="music/indie rock"/>
    <x v="1620"/>
    <x v="1551"/>
    <x v="4"/>
    <x v="14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b v="0"/>
    <n v="246"/>
    <b v="1"/>
    <s v="music/indie rock"/>
    <x v="1621"/>
    <x v="1552"/>
    <x v="4"/>
    <x v="14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n v="1318006732"/>
    <n v="1312822732"/>
    <b v="0"/>
    <n v="55"/>
    <b v="1"/>
    <s v="music/indie rock"/>
    <x v="1622"/>
    <x v="1553"/>
    <x v="4"/>
    <x v="14"/>
    <x v="2092"/>
    <d v="2011-10-07T11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n v="1356211832"/>
    <n v="1351024232"/>
    <b v="0"/>
    <n v="23"/>
    <b v="1"/>
    <s v="music/indie rock"/>
    <x v="95"/>
    <x v="1554"/>
    <x v="4"/>
    <x v="14"/>
    <x v="2093"/>
    <d v="2012-12-22T16:30:32"/>
  </r>
  <r>
    <x v="2094"/>
    <s v="Seashell Radio: Slick Machine album and US tour!"/>
    <s v="We've got a new record, Slick Machine._x000d_We want to release it and tour the US to support it, but we need your help to make it happen."/>
    <x v="8"/>
    <n v="4219"/>
    <x v="0"/>
    <x v="0"/>
    <x v="0"/>
    <n v="1330916400"/>
    <n v="1327969730"/>
    <b v="0"/>
    <n v="72"/>
    <b v="1"/>
    <s v="music/indie rock"/>
    <x v="1623"/>
    <x v="1555"/>
    <x v="4"/>
    <x v="14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n v="1317576973"/>
    <n v="1312392973"/>
    <b v="0"/>
    <n v="22"/>
    <b v="1"/>
    <s v="music/indie rock"/>
    <x v="31"/>
    <x v="386"/>
    <x v="4"/>
    <x v="14"/>
    <x v="2095"/>
    <d v="2011-10-02T12:36:13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x v="0"/>
    <n v="1351223940"/>
    <n v="1349892735"/>
    <b v="0"/>
    <n v="14"/>
    <b v="1"/>
    <s v="music/indie rock"/>
    <x v="658"/>
    <x v="1556"/>
    <x v="4"/>
    <x v="14"/>
    <x v="2096"/>
    <d v="2012-10-25T22:59:00"/>
  </r>
  <r>
    <x v="2097"/>
    <s v="Caverns of Sonora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b v="0"/>
    <n v="38"/>
    <b v="1"/>
    <s v="music/indie rock"/>
    <x v="31"/>
    <x v="1557"/>
    <x v="4"/>
    <x v="14"/>
    <x v="2097"/>
    <d v="2011-12-01T10:02:15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x v="0"/>
    <n v="1331174635"/>
    <n v="1328582635"/>
    <b v="0"/>
    <n v="32"/>
    <b v="1"/>
    <s v="music/indie rock"/>
    <x v="1415"/>
    <x v="1558"/>
    <x v="4"/>
    <x v="14"/>
    <x v="2098"/>
    <d v="2012-03-07T21:43:55"/>
  </r>
  <r>
    <x v="2099"/>
    <s v="Roosevelt Died."/>
    <s v="Our tour van died, we need help!"/>
    <x v="9"/>
    <n v="3971"/>
    <x v="0"/>
    <x v="0"/>
    <x v="0"/>
    <n v="1435808400"/>
    <n v="1434650084"/>
    <b v="0"/>
    <n v="63"/>
    <b v="1"/>
    <s v="music/indie rock"/>
    <x v="1624"/>
    <x v="1559"/>
    <x v="4"/>
    <x v="14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b v="0"/>
    <n v="27"/>
    <b v="1"/>
    <s v="music/indie rock"/>
    <x v="1625"/>
    <x v="1560"/>
    <x v="4"/>
    <x v="14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b v="0"/>
    <n v="44"/>
    <b v="1"/>
    <s v="music/indie rock"/>
    <x v="1626"/>
    <x v="1561"/>
    <x v="4"/>
    <x v="14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n v="1304628648"/>
    <n v="1302036648"/>
    <b v="0"/>
    <n v="38"/>
    <b v="1"/>
    <s v="music/indie rock"/>
    <x v="1627"/>
    <x v="1562"/>
    <x v="4"/>
    <x v="14"/>
    <x v="2102"/>
    <d v="2011-05-05T15:50:48"/>
  </r>
  <r>
    <x v="2103"/>
    <s v="Matthew Moon's New Album"/>
    <s v="Indie rocker, Matthew Moon, has something to share with you..."/>
    <x v="198"/>
    <n v="11364"/>
    <x v="0"/>
    <x v="0"/>
    <x v="0"/>
    <n v="1352488027"/>
    <n v="1349892427"/>
    <b v="0"/>
    <n v="115"/>
    <b v="1"/>
    <s v="music/indie rock"/>
    <x v="1628"/>
    <x v="1563"/>
    <x v="4"/>
    <x v="14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n v="1369958400"/>
    <n v="1367286434"/>
    <b v="0"/>
    <n v="37"/>
    <b v="1"/>
    <s v="music/indie rock"/>
    <x v="1629"/>
    <x v="138"/>
    <x v="4"/>
    <x v="14"/>
    <x v="2104"/>
    <d v="2013-05-30T19:00:00"/>
  </r>
  <r>
    <x v="2105"/>
    <s v="Layla The Wolf Debut E.P. &quot;Sugar&quot;"/>
    <s v="Help Layla the Wolf fund the printing and releasing of our first E.P. Release called &quot;Sugar&quot;."/>
    <x v="13"/>
    <n v="5080"/>
    <x v="0"/>
    <x v="0"/>
    <x v="0"/>
    <n v="1416542400"/>
    <n v="1415472953"/>
    <b v="0"/>
    <n v="99"/>
    <b v="1"/>
    <s v="music/indie rock"/>
    <x v="1630"/>
    <x v="1564"/>
    <x v="4"/>
    <x v="14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b v="0"/>
    <n v="44"/>
    <b v="1"/>
    <s v="music/indie rock"/>
    <x v="1631"/>
    <x v="1565"/>
    <x v="4"/>
    <x v="14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n v="1415815393"/>
    <n v="1413997393"/>
    <b v="0"/>
    <n v="58"/>
    <b v="1"/>
    <s v="music/indie rock"/>
    <x v="1632"/>
    <x v="1566"/>
    <x v="4"/>
    <x v="14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b v="0"/>
    <n v="191"/>
    <b v="1"/>
    <s v="music/indie rock"/>
    <x v="1633"/>
    <x v="1567"/>
    <x v="4"/>
    <x v="14"/>
    <x v="2108"/>
    <d v="2012-09-09T22:55:00"/>
  </r>
  <r>
    <x v="2109"/>
    <s v="Skyline Sounds - First Studio Album (and Merch!)"/>
    <s v="We are ready to make our first full-length album, and with your help, we can make it happen!"/>
    <x v="23"/>
    <n v="4261"/>
    <x v="0"/>
    <x v="0"/>
    <x v="0"/>
    <n v="1436115617"/>
    <n v="1433523617"/>
    <b v="0"/>
    <n v="40"/>
    <b v="1"/>
    <s v="music/indie rock"/>
    <x v="1634"/>
    <x v="1568"/>
    <x v="4"/>
    <x v="14"/>
    <x v="2109"/>
    <d v="2015-07-05T12:00:17"/>
  </r>
  <r>
    <x v="2110"/>
    <s v="&quot;Vision&quot; - New Album - Brent Brown"/>
    <s v="Brent Brown's breakout new album! Requires help from the record label... You!"/>
    <x v="13"/>
    <n v="2007"/>
    <x v="0"/>
    <x v="0"/>
    <x v="0"/>
    <n v="1401253140"/>
    <n v="1398873969"/>
    <b v="0"/>
    <n v="38"/>
    <b v="1"/>
    <s v="music/indie rock"/>
    <x v="28"/>
    <x v="1569"/>
    <x v="4"/>
    <x v="14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b v="0"/>
    <n v="39"/>
    <b v="1"/>
    <s v="music/indie rock"/>
    <x v="1635"/>
    <x v="1570"/>
    <x v="4"/>
    <x v="14"/>
    <x v="2111"/>
    <d v="2011-08-14T20:00:00"/>
  </r>
  <r>
    <x v="2112"/>
    <s v="BBB Kickstarter Two"/>
    <s v="BBB is going back into the studio to record and release &quot;Felix From Canada&quot; by popular demand.  We need your help!"/>
    <x v="43"/>
    <n v="300"/>
    <x v="0"/>
    <x v="0"/>
    <x v="0"/>
    <n v="1366064193"/>
    <n v="1364854593"/>
    <b v="0"/>
    <n v="11"/>
    <b v="1"/>
    <s v="music/indie rock"/>
    <x v="31"/>
    <x v="50"/>
    <x v="4"/>
    <x v="14"/>
    <x v="2112"/>
    <d v="2013-04-15T17:16:33"/>
  </r>
  <r>
    <x v="2113"/>
    <s v="Summer Underground // Honeycomb LP"/>
    <s v="Help us fund our second full-length album Honeycomb!"/>
    <x v="39"/>
    <n v="7340"/>
    <x v="0"/>
    <x v="0"/>
    <x v="0"/>
    <n v="1411505176"/>
    <n v="1408481176"/>
    <b v="0"/>
    <n v="107"/>
    <b v="1"/>
    <s v="music/indie rock"/>
    <x v="1636"/>
    <x v="1571"/>
    <x v="4"/>
    <x v="14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b v="0"/>
    <n v="147"/>
    <b v="1"/>
    <s v="music/indie rock"/>
    <x v="1637"/>
    <x v="1572"/>
    <x v="4"/>
    <x v="14"/>
    <x v="2114"/>
    <d v="2010-12-08T23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n v="1298167001"/>
    <n v="1295575001"/>
    <b v="0"/>
    <n v="36"/>
    <b v="1"/>
    <s v="music/indie rock"/>
    <x v="1638"/>
    <x v="1573"/>
    <x v="4"/>
    <x v="14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n v="1349203203"/>
    <n v="1345056003"/>
    <b v="0"/>
    <n v="92"/>
    <b v="1"/>
    <s v="music/indie rock"/>
    <x v="1639"/>
    <x v="1574"/>
    <x v="4"/>
    <x v="14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b v="0"/>
    <n v="35"/>
    <b v="1"/>
    <s v="music/indie rock"/>
    <x v="1640"/>
    <x v="1575"/>
    <x v="4"/>
    <x v="14"/>
    <x v="2117"/>
    <d v="2015-10-26T23:59:00"/>
  </r>
  <r>
    <x v="2118"/>
    <s v="PORCHES. vs. THE U.S.A."/>
    <s v="PORCHES.  and Documentarians tour from New York to San Francisco and back."/>
    <x v="28"/>
    <n v="1346.11"/>
    <x v="0"/>
    <x v="0"/>
    <x v="0"/>
    <n v="1311538136"/>
    <n v="1308946136"/>
    <b v="0"/>
    <n v="17"/>
    <b v="1"/>
    <s v="music/indie rock"/>
    <x v="1641"/>
    <x v="1576"/>
    <x v="4"/>
    <x v="14"/>
    <x v="2118"/>
    <d v="2011-07-24T15:08:56"/>
  </r>
  <r>
    <x v="2119"/>
    <s v="Big Long Now's Debut Album"/>
    <s v="big long now is recording our debut album and we are looking for help mastering and pressing it to vinyl"/>
    <x v="13"/>
    <n v="2015"/>
    <x v="0"/>
    <x v="0"/>
    <x v="0"/>
    <n v="1345086445"/>
    <n v="1342494445"/>
    <b v="0"/>
    <n v="22"/>
    <b v="1"/>
    <s v="music/indie rock"/>
    <x v="1266"/>
    <x v="1577"/>
    <x v="4"/>
    <x v="14"/>
    <x v="2119"/>
    <d v="2012-08-15T22:07:25"/>
  </r>
  <r>
    <x v="2120"/>
    <s v="Hearty Har Full Length Album"/>
    <s v="&lt;3_x000d_Coming in from outer space. Help Hearty Har record their 1st album!!"/>
    <x v="6"/>
    <n v="8070.43"/>
    <x v="0"/>
    <x v="0"/>
    <x v="0"/>
    <n v="1388617736"/>
    <n v="1384384136"/>
    <b v="0"/>
    <n v="69"/>
    <b v="1"/>
    <s v="music/indie rock"/>
    <x v="1642"/>
    <x v="1578"/>
    <x v="4"/>
    <x v="14"/>
    <x v="2120"/>
    <d v="2014-01-01T18:08:56"/>
  </r>
  <r>
    <x v="2121"/>
    <s v="Legend of Decay"/>
    <s v="Join us on an epic journey to discover a millennia old secret which will change the world forever."/>
    <x v="63"/>
    <n v="284"/>
    <x v="2"/>
    <x v="16"/>
    <x v="11"/>
    <n v="1484156948"/>
    <n v="1481564948"/>
    <b v="0"/>
    <n v="10"/>
    <b v="0"/>
    <s v="games/video games"/>
    <x v="1643"/>
    <x v="1579"/>
    <x v="6"/>
    <x v="17"/>
    <x v="2121"/>
    <d v="2017-01-11T12:49:08"/>
  </r>
  <r>
    <x v="2122"/>
    <s v="CapitÃ¡n Kalani y el sindicato robÃ³tico"/>
    <s v="Captain Kalani it's a retro game full of nostalgia for the old gamers but interesting for the new ones"/>
    <x v="58"/>
    <n v="310"/>
    <x v="2"/>
    <x v="14"/>
    <x v="10"/>
    <n v="1483773169"/>
    <n v="1481181169"/>
    <b v="0"/>
    <n v="3"/>
    <b v="0"/>
    <s v="games/video games"/>
    <x v="1644"/>
    <x v="1580"/>
    <x v="6"/>
    <x v="17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b v="0"/>
    <n v="5"/>
    <b v="0"/>
    <s v="games/video games"/>
    <x v="709"/>
    <x v="119"/>
    <x v="6"/>
    <x v="17"/>
    <x v="2123"/>
    <d v="2010-03-15T01:59:00"/>
  </r>
  <r>
    <x v="2124"/>
    <s v="AZAMAR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b v="0"/>
    <n v="5"/>
    <b v="0"/>
    <s v="games/video games"/>
    <x v="1645"/>
    <x v="1581"/>
    <x v="6"/>
    <x v="17"/>
    <x v="2124"/>
    <d v="2010-11-30T00:00:00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x v="0"/>
    <n v="1438734833"/>
    <n v="1436142833"/>
    <b v="0"/>
    <n v="27"/>
    <b v="0"/>
    <s v="games/video games"/>
    <x v="1646"/>
    <x v="1582"/>
    <x v="6"/>
    <x v="17"/>
    <x v="2125"/>
    <d v="2015-08-04T19:33:53"/>
  </r>
  <r>
    <x v="2126"/>
    <s v="DodgeBall Blitz"/>
    <s v="Lead your team to victory in this fast-paced, action, sports game! Use Power-ups and avoid attacks as you fight for victory!"/>
    <x v="22"/>
    <n v="10"/>
    <x v="2"/>
    <x v="0"/>
    <x v="0"/>
    <n v="1418080887"/>
    <n v="1415488887"/>
    <b v="0"/>
    <n v="2"/>
    <b v="0"/>
    <s v="games/video games"/>
    <x v="833"/>
    <x v="144"/>
    <x v="6"/>
    <x v="17"/>
    <x v="2126"/>
    <d v="2014-12-08T18:21:27"/>
  </r>
  <r>
    <x v="2127"/>
    <s v="Three Monkeys - Part 1: Into the Abyss"/>
    <s v="Three Monkeys is an audio adventure game for PC."/>
    <x v="89"/>
    <n v="8076"/>
    <x v="2"/>
    <x v="1"/>
    <x v="1"/>
    <n v="1426158463"/>
    <n v="1423570063"/>
    <b v="0"/>
    <n v="236"/>
    <b v="0"/>
    <s v="games/video games"/>
    <x v="1647"/>
    <x v="1583"/>
    <x v="6"/>
    <x v="17"/>
    <x v="2127"/>
    <d v="2015-03-12T06:07:43"/>
  </r>
  <r>
    <x v="2128"/>
    <s v="Makayla's Quest"/>
    <s v="The Royal Snail has misdelivered all the invitations to the Royal Ball.  It's up to Makayla to set things right in the Fairy Forest"/>
    <x v="36"/>
    <n v="25"/>
    <x v="2"/>
    <x v="5"/>
    <x v="5"/>
    <n v="1411324369"/>
    <n v="1406140369"/>
    <b v="0"/>
    <n v="1"/>
    <b v="0"/>
    <s v="games/video games"/>
    <x v="874"/>
    <x v="384"/>
    <x v="6"/>
    <x v="17"/>
    <x v="2128"/>
    <d v="2014-09-21T13:32:49"/>
  </r>
  <r>
    <x v="2129"/>
    <s v="Pretty Kitty Fuzzy"/>
    <s v="PKF is a Cat-Tastic 2D side-scrolling shooter! Stand up to all the big meanies with the power of positivity and save the universe!"/>
    <x v="13"/>
    <n v="236"/>
    <x v="2"/>
    <x v="0"/>
    <x v="0"/>
    <n v="1457570100"/>
    <n v="1454978100"/>
    <b v="0"/>
    <n v="12"/>
    <b v="0"/>
    <s v="games/video games"/>
    <x v="1648"/>
    <x v="1584"/>
    <x v="6"/>
    <x v="17"/>
    <x v="2129"/>
    <d v="2016-03-09T19:35:00"/>
  </r>
  <r>
    <x v="2130"/>
    <s v="Wondrous Adventures: A Kid's Game"/>
    <s v="You are the hero tasked to save your home from the villainous Sanword."/>
    <x v="247"/>
    <n v="85"/>
    <x v="2"/>
    <x v="0"/>
    <x v="0"/>
    <n v="1408154663"/>
    <n v="1405130663"/>
    <b v="0"/>
    <n v="4"/>
    <b v="0"/>
    <s v="games/video games"/>
    <x v="1649"/>
    <x v="1241"/>
    <x v="6"/>
    <x v="17"/>
    <x v="2130"/>
    <d v="2014-08-15T21:04:23"/>
  </r>
  <r>
    <x v="2131"/>
    <s v="Scout's Honor"/>
    <s v="From frightened girl to empowered woman, Scout's Honor is a tale about facing your fears and overcoming odds."/>
    <x v="2"/>
    <n v="25"/>
    <x v="2"/>
    <x v="0"/>
    <x v="0"/>
    <n v="1436677091"/>
    <n v="1434085091"/>
    <b v="0"/>
    <n v="3"/>
    <b v="0"/>
    <s v="games/video games"/>
    <x v="152"/>
    <x v="1585"/>
    <x v="6"/>
    <x v="17"/>
    <x v="2131"/>
    <d v="2015-07-11T23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b v="0"/>
    <n v="99"/>
    <b v="0"/>
    <s v="games/video games"/>
    <x v="1650"/>
    <x v="1586"/>
    <x v="6"/>
    <x v="17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b v="0"/>
    <n v="3"/>
    <b v="0"/>
    <s v="games/video games"/>
    <x v="1462"/>
    <x v="1587"/>
    <x v="6"/>
    <x v="17"/>
    <x v="2133"/>
    <d v="2011-04-24T01:59:00"/>
  </r>
  <r>
    <x v="2134"/>
    <s v="Prehistoric Landing"/>
    <s v="1st person Action Survivalist Rpg game. You get sent to a deadly Island to die not knowing that your not alone on the island."/>
    <x v="12"/>
    <n v="104"/>
    <x v="2"/>
    <x v="0"/>
    <x v="0"/>
    <n v="1367097391"/>
    <n v="1364505391"/>
    <b v="0"/>
    <n v="3"/>
    <b v="0"/>
    <s v="games/video games"/>
    <x v="1651"/>
    <x v="1588"/>
    <x v="6"/>
    <x v="17"/>
    <x v="2134"/>
    <d v="2013-04-27T16:16:31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x v="0"/>
    <n v="1349392033"/>
    <n v="1346800033"/>
    <b v="0"/>
    <n v="22"/>
    <b v="0"/>
    <s v="games/video games"/>
    <x v="1652"/>
    <x v="1589"/>
    <x v="6"/>
    <x v="17"/>
    <x v="2135"/>
    <d v="2012-10-04T18:07:13"/>
  </r>
  <r>
    <x v="2136"/>
    <s v="Dark Paradise"/>
    <s v="A dark and twisted game with physiological madness and corruption as a man becomes the ultimate bio weapon."/>
    <x v="58"/>
    <n v="47.69"/>
    <x v="2"/>
    <x v="0"/>
    <x v="0"/>
    <n v="1382184786"/>
    <n v="1379592786"/>
    <b v="0"/>
    <n v="4"/>
    <b v="0"/>
    <s v="games/video games"/>
    <x v="1653"/>
    <x v="1590"/>
    <x v="6"/>
    <x v="17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n v="1417804229"/>
    <n v="1415212229"/>
    <b v="0"/>
    <n v="534"/>
    <b v="0"/>
    <s v="games/video games"/>
    <x v="1654"/>
    <x v="1591"/>
    <x v="6"/>
    <x v="17"/>
    <x v="2137"/>
    <d v="2014-12-05T13:30:29"/>
  </r>
  <r>
    <x v="2138"/>
    <s v="Tales Of Tameria - Dawning Light"/>
    <s v="A game with a mixture of a few genres from RPG, Simulation and to adventure elements."/>
    <x v="28"/>
    <n v="128"/>
    <x v="2"/>
    <x v="1"/>
    <x v="1"/>
    <n v="1383959939"/>
    <n v="1381364339"/>
    <b v="0"/>
    <n v="12"/>
    <b v="0"/>
    <s v="games/video games"/>
    <x v="1655"/>
    <x v="1592"/>
    <x v="6"/>
    <x v="17"/>
    <x v="2138"/>
    <d v="2013-11-08T20:18:59"/>
  </r>
  <r>
    <x v="2139"/>
    <s v="Manorkept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b v="0"/>
    <n v="56"/>
    <b v="0"/>
    <s v="games/video games"/>
    <x v="1656"/>
    <x v="1593"/>
    <x v="6"/>
    <x v="17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b v="0"/>
    <n v="11"/>
    <b v="0"/>
    <s v="games/video games"/>
    <x v="1657"/>
    <x v="1594"/>
    <x v="6"/>
    <x v="17"/>
    <x v="2140"/>
    <d v="2013-01-11T15:00:24"/>
  </r>
  <r>
    <x v="2141"/>
    <s v="King of Consoles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b v="0"/>
    <n v="0"/>
    <b v="0"/>
    <s v="games/video games"/>
    <x v="109"/>
    <x v="121"/>
    <x v="6"/>
    <x v="17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b v="0"/>
    <n v="12"/>
    <b v="0"/>
    <s v="games/video games"/>
    <x v="1658"/>
    <x v="1595"/>
    <x v="6"/>
    <x v="17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b v="0"/>
    <n v="5"/>
    <b v="0"/>
    <s v="games/video games"/>
    <x v="1659"/>
    <x v="834"/>
    <x v="6"/>
    <x v="17"/>
    <x v="2143"/>
    <d v="2010-07-21T14:00:00"/>
  </r>
  <r>
    <x v="2144"/>
    <s v="Project Starborn"/>
    <s v="A thousand community-built sandbox games (and more!) with a fully-customizable game engine."/>
    <x v="322"/>
    <n v="607"/>
    <x v="2"/>
    <x v="0"/>
    <x v="0"/>
    <n v="1379164040"/>
    <n v="1376399240"/>
    <b v="0"/>
    <n v="24"/>
    <b v="0"/>
    <s v="games/video games"/>
    <x v="1660"/>
    <x v="1596"/>
    <x v="6"/>
    <x v="17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n v="1385534514"/>
    <n v="1382938914"/>
    <b v="0"/>
    <n v="89"/>
    <b v="0"/>
    <s v="games/video games"/>
    <x v="1661"/>
    <x v="1597"/>
    <x v="6"/>
    <x v="17"/>
    <x v="2145"/>
    <d v="2013-11-27T01:41:54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b v="0"/>
    <n v="1"/>
    <b v="0"/>
    <s v="games/video games"/>
    <x v="459"/>
    <x v="120"/>
    <x v="6"/>
    <x v="17"/>
    <x v="2146"/>
    <d v="2016-02-11T11:18:30"/>
  </r>
  <r>
    <x v="2147"/>
    <s v="Johnny Rocketfingers 3"/>
    <s v="A Point and Click Adventure on Steroids."/>
    <x v="303"/>
    <n v="2716"/>
    <x v="2"/>
    <x v="0"/>
    <x v="0"/>
    <n v="1416125148"/>
    <n v="1413356748"/>
    <b v="0"/>
    <n v="55"/>
    <b v="0"/>
    <s v="games/video games"/>
    <x v="1662"/>
    <x v="1598"/>
    <x v="6"/>
    <x v="17"/>
    <x v="2147"/>
    <d v="2014-11-16T03:05:48"/>
  </r>
  <r>
    <x v="2148"/>
    <s v="ZomBlock's"/>
    <s v="zomblock's is a online zombie survival game where you can craft new weapons,find food and water to keep yourself alive."/>
    <x v="213"/>
    <n v="2"/>
    <x v="2"/>
    <x v="1"/>
    <x v="1"/>
    <n v="1427992582"/>
    <n v="1425404182"/>
    <b v="0"/>
    <n v="2"/>
    <b v="0"/>
    <s v="games/video games"/>
    <x v="172"/>
    <x v="120"/>
    <x v="6"/>
    <x v="17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b v="0"/>
    <n v="0"/>
    <b v="0"/>
    <s v="games/video games"/>
    <x v="109"/>
    <x v="121"/>
    <x v="6"/>
    <x v="17"/>
    <x v="2149"/>
    <d v="2010-07-30T19:00:00"/>
  </r>
  <r>
    <x v="2150"/>
    <s v="The Unknown Door"/>
    <s v="A pixel styled open world detective game."/>
    <x v="63"/>
    <n v="405"/>
    <x v="2"/>
    <x v="10"/>
    <x v="8"/>
    <n v="1468392599"/>
    <n v="1465800599"/>
    <b v="0"/>
    <n v="4"/>
    <b v="0"/>
    <s v="games/video games"/>
    <x v="1663"/>
    <x v="1599"/>
    <x v="6"/>
    <x v="17"/>
    <x v="2150"/>
    <d v="2016-07-13T01:49:59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x v="0"/>
    <n v="1467231614"/>
    <n v="1464639614"/>
    <b v="0"/>
    <n v="6"/>
    <b v="0"/>
    <s v="games/video games"/>
    <x v="1664"/>
    <x v="1584"/>
    <x v="6"/>
    <x v="17"/>
    <x v="2151"/>
    <d v="2016-06-29T15:20:14"/>
  </r>
  <r>
    <x v="2152"/>
    <s v="Space Shooter RPG+"/>
    <s v="Our game is going to be a space shooter that has RPG elements with New Game+! It will be unlike any space shooter ever played."/>
    <x v="11"/>
    <n v="50"/>
    <x v="2"/>
    <x v="0"/>
    <x v="0"/>
    <n v="1394909909"/>
    <n v="1392321509"/>
    <b v="0"/>
    <n v="4"/>
    <b v="0"/>
    <s v="games/video games"/>
    <x v="874"/>
    <x v="385"/>
    <x v="6"/>
    <x v="17"/>
    <x v="2152"/>
    <d v="2014-03-15T13:58:29"/>
  </r>
  <r>
    <x v="2153"/>
    <s v="It's The GOD Complex"/>
    <s v="Crowdfunding the Gamers Way. An online game with real world consequences.Do you dare to play? Can you turn the world around?"/>
    <x v="323"/>
    <n v="34"/>
    <x v="2"/>
    <x v="0"/>
    <x v="0"/>
    <n v="1420876740"/>
    <n v="1417470718"/>
    <b v="0"/>
    <n v="4"/>
    <b v="0"/>
    <s v="games/video games"/>
    <x v="1665"/>
    <x v="439"/>
    <x v="6"/>
    <x v="17"/>
    <x v="2153"/>
    <d v="2015-01-10T02:59:00"/>
  </r>
  <r>
    <x v="2154"/>
    <s v="Demigods - Rise of the Children - Part 1 (Design)"/>
    <s v="A Real Time Strategy game based on Greek mythology in a fictional world."/>
    <x v="49"/>
    <n v="2"/>
    <x v="2"/>
    <x v="0"/>
    <x v="0"/>
    <n v="1390921827"/>
    <n v="1389193827"/>
    <b v="0"/>
    <n v="2"/>
    <b v="0"/>
    <s v="games/video games"/>
    <x v="417"/>
    <x v="120"/>
    <x v="6"/>
    <x v="17"/>
    <x v="2154"/>
    <d v="2014-01-28T10:10:27"/>
  </r>
  <r>
    <x v="2155"/>
    <s v="VoxelMaze"/>
    <s v="A Level Editor, Turned up to eleven. Infinite creativity in one package, solo or with up to 16 of your friends."/>
    <x v="10"/>
    <n v="115"/>
    <x v="2"/>
    <x v="1"/>
    <x v="1"/>
    <n v="1459443385"/>
    <n v="1456854985"/>
    <b v="0"/>
    <n v="5"/>
    <b v="0"/>
    <s v="games/video games"/>
    <x v="1666"/>
    <x v="1581"/>
    <x v="6"/>
    <x v="17"/>
    <x v="2155"/>
    <d v="2016-03-31T11:56:25"/>
  </r>
  <r>
    <x v="2156"/>
    <s v="Beyond Black Space"/>
    <s v="Captain and manage your ship along with your crew in this deep space adventure! (PC/Linux/Mac)"/>
    <x v="324"/>
    <n v="1493"/>
    <x v="2"/>
    <x v="0"/>
    <x v="0"/>
    <n v="1379363406"/>
    <n v="1375475406"/>
    <b v="0"/>
    <n v="83"/>
    <b v="0"/>
    <s v="games/video games"/>
    <x v="1667"/>
    <x v="1600"/>
    <x v="6"/>
    <x v="17"/>
    <x v="2156"/>
    <d v="2013-09-16T15:30:06"/>
  </r>
  <r>
    <x v="2157"/>
    <s v="Nin"/>
    <s v="Gamers and 90's fans unite in this small tale of epic proportions!"/>
    <x v="96"/>
    <n v="21144"/>
    <x v="2"/>
    <x v="0"/>
    <x v="0"/>
    <n v="1482479940"/>
    <n v="1479684783"/>
    <b v="0"/>
    <n v="57"/>
    <b v="0"/>
    <s v="games/video games"/>
    <x v="1668"/>
    <x v="1601"/>
    <x v="6"/>
    <x v="17"/>
    <x v="2157"/>
    <d v="2016-12-23T02:59:00"/>
  </r>
  <r>
    <x v="2158"/>
    <s v="PerfectGolf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b v="0"/>
    <n v="311"/>
    <b v="0"/>
    <s v="games/video games"/>
    <x v="1669"/>
    <x v="1602"/>
    <x v="6"/>
    <x v="17"/>
    <x v="2158"/>
    <d v="2013-02-04T15:29:34"/>
  </r>
  <r>
    <x v="2159"/>
    <s v="DeadRealm RPG Series for Android and iOS"/>
    <s v="The world is dead, humans are nearly extinct._x000d_Vampires and Werewolves hunt the survivors. Zombies hunt us all._x000d_How will you survive?"/>
    <x v="172"/>
    <n v="26"/>
    <x v="2"/>
    <x v="0"/>
    <x v="0"/>
    <n v="1310837574"/>
    <n v="1308245574"/>
    <b v="0"/>
    <n v="2"/>
    <b v="0"/>
    <s v="games/video games"/>
    <x v="1670"/>
    <x v="31"/>
    <x v="6"/>
    <x v="17"/>
    <x v="2159"/>
    <d v="2011-07-16T12:32:54"/>
  </r>
  <r>
    <x v="2160"/>
    <s v="Army vs Aliens - Currently in Alpha"/>
    <s v="An awesome side-scroller tower defense game.  Think &quot;Plants vs Zombies&quot; but from a side-on perspective."/>
    <x v="3"/>
    <n v="85"/>
    <x v="2"/>
    <x v="0"/>
    <x v="0"/>
    <n v="1337447105"/>
    <n v="1334855105"/>
    <b v="0"/>
    <n v="16"/>
    <b v="0"/>
    <s v="games/video games"/>
    <x v="1671"/>
    <x v="1603"/>
    <x v="6"/>
    <x v="17"/>
    <x v="2160"/>
    <d v="2012-05-19T12:05:05"/>
  </r>
  <r>
    <x v="2161"/>
    <s v="CallMeGhost DEBUT ALBUM preorder!"/>
    <s v="We're trying to fund hard copies of our debut album!"/>
    <x v="44"/>
    <n v="463"/>
    <x v="0"/>
    <x v="0"/>
    <x v="0"/>
    <n v="1443040059"/>
    <n v="1440448059"/>
    <b v="0"/>
    <n v="13"/>
    <b v="1"/>
    <s v="music/rock"/>
    <x v="1672"/>
    <x v="1604"/>
    <x v="4"/>
    <x v="11"/>
    <x v="2161"/>
    <d v="2015-09-23T15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b v="0"/>
    <n v="58"/>
    <b v="1"/>
    <s v="music/rock"/>
    <x v="1146"/>
    <x v="1605"/>
    <x v="4"/>
    <x v="11"/>
    <x v="2162"/>
    <d v="2014-07-24T13:23: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x v="0"/>
    <n v="1433735400"/>
    <n v="1429306520"/>
    <b v="0"/>
    <n v="44"/>
    <b v="1"/>
    <s v="music/rock"/>
    <x v="1673"/>
    <x v="1606"/>
    <x v="4"/>
    <x v="11"/>
    <x v="2163"/>
    <d v="2015-06-07T22:50:00"/>
  </r>
  <r>
    <x v="2164"/>
    <s v="Rosaline debut record"/>
    <s v="South Florida roots country/rock outfit's long awaited debut record"/>
    <x v="62"/>
    <n v="5645"/>
    <x v="0"/>
    <x v="0"/>
    <x v="0"/>
    <n v="1466827140"/>
    <n v="1464196414"/>
    <b v="0"/>
    <n v="83"/>
    <b v="1"/>
    <s v="music/rock"/>
    <x v="1674"/>
    <x v="1607"/>
    <x v="4"/>
    <x v="11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b v="0"/>
    <n v="117"/>
    <b v="1"/>
    <s v="music/rock"/>
    <x v="1675"/>
    <x v="1608"/>
    <x v="4"/>
    <x v="11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b v="0"/>
    <n v="32"/>
    <b v="1"/>
    <s v="music/rock"/>
    <x v="1676"/>
    <x v="1609"/>
    <x v="4"/>
    <x v="11"/>
    <x v="2166"/>
    <d v="2014-12-05T16:06:58"/>
  </r>
  <r>
    <x v="2167"/>
    <s v="Planes and Planets needs to get their EP finished!!"/>
    <s v="We need YOUR HELP to take one more step to this make release sound amazing!"/>
    <x v="325"/>
    <n v="180"/>
    <x v="0"/>
    <x v="0"/>
    <x v="0"/>
    <n v="1347672937"/>
    <n v="1346463337"/>
    <b v="0"/>
    <n v="8"/>
    <b v="1"/>
    <s v="music/rock"/>
    <x v="43"/>
    <x v="381"/>
    <x v="4"/>
    <x v="11"/>
    <x v="2167"/>
    <d v="2012-09-14T20:35:37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x v="0"/>
    <n v="1486702800"/>
    <n v="1484058261"/>
    <b v="0"/>
    <n v="340"/>
    <b v="1"/>
    <s v="music/rock"/>
    <x v="1677"/>
    <x v="1610"/>
    <x v="4"/>
    <x v="11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b v="0"/>
    <n v="7"/>
    <b v="1"/>
    <s v="music/rock"/>
    <x v="31"/>
    <x v="1611"/>
    <x v="4"/>
    <x v="11"/>
    <x v="2169"/>
    <d v="2017-03-02T11:49:11"/>
  </r>
  <r>
    <x v="2170"/>
    <s v="STETSON'S NEW EP"/>
    <s v="We are a hard rock band from Northern California trying to raise $350 for our next EP. Be a part of our journey!"/>
    <x v="18"/>
    <n v="633"/>
    <x v="0"/>
    <x v="0"/>
    <x v="0"/>
    <n v="1440266422"/>
    <n v="1436810422"/>
    <b v="0"/>
    <n v="19"/>
    <b v="1"/>
    <s v="music/rock"/>
    <x v="1678"/>
    <x v="1612"/>
    <x v="4"/>
    <x v="11"/>
    <x v="2170"/>
    <d v="2015-08-22T13:00:22"/>
  </r>
  <r>
    <x v="2171"/>
    <s v="Brainspoonâ€™s New Record"/>
    <s v="Like records? We do, too! Help this Los Angeles based rock 'n' roll band get their new album out on vinyl!"/>
    <x v="23"/>
    <n v="4243"/>
    <x v="0"/>
    <x v="0"/>
    <x v="0"/>
    <n v="1434949200"/>
    <n v="1431903495"/>
    <b v="0"/>
    <n v="47"/>
    <b v="1"/>
    <s v="music/rock"/>
    <x v="1679"/>
    <x v="1613"/>
    <x v="4"/>
    <x v="11"/>
    <x v="2171"/>
    <d v="2015-06-22T00:00:00"/>
  </r>
  <r>
    <x v="2172"/>
    <s v="Hollow point 9, Sins Of Yesterday CD"/>
    <s v="hey friends. We are Hollow Point 9._x000d_We are calling on you to help us._x000d_In our journey to make our debut album."/>
    <x v="28"/>
    <n v="1000"/>
    <x v="0"/>
    <x v="0"/>
    <x v="0"/>
    <n v="1429365320"/>
    <n v="1426773320"/>
    <b v="0"/>
    <n v="13"/>
    <b v="1"/>
    <s v="music/rock"/>
    <x v="31"/>
    <x v="926"/>
    <x v="4"/>
    <x v="11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b v="0"/>
    <n v="90"/>
    <b v="1"/>
    <s v="music/rock"/>
    <x v="1680"/>
    <x v="1614"/>
    <x v="4"/>
    <x v="11"/>
    <x v="2173"/>
    <d v="2013-09-09T22:59:00"/>
  </r>
  <r>
    <x v="2174"/>
    <s v="Chivo Funge and the Extensions"/>
    <s v="Chivo and his band of miscreants present their debut album _x000d_'Blind Energy' ...we think you are going to like it."/>
    <x v="23"/>
    <n v="4119"/>
    <x v="0"/>
    <x v="1"/>
    <x v="1"/>
    <n v="1462453307"/>
    <n v="1459861307"/>
    <b v="0"/>
    <n v="63"/>
    <b v="1"/>
    <s v="music/rock"/>
    <x v="1681"/>
    <x v="1615"/>
    <x v="4"/>
    <x v="11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b v="0"/>
    <n v="26"/>
    <b v="1"/>
    <s v="music/rock"/>
    <x v="1682"/>
    <x v="1616"/>
    <x v="4"/>
    <x v="11"/>
    <x v="2175"/>
    <d v="2016-07-20T19:13:06"/>
  </r>
  <r>
    <x v="2176"/>
    <s v="Mike Farley Band - New Album!"/>
    <s v="The Mike Farley Band has re-assembled its original line up and needs your help to make a new full-length album!"/>
    <x v="10"/>
    <n v="6301"/>
    <x v="0"/>
    <x v="0"/>
    <x v="0"/>
    <n v="1430579509"/>
    <n v="1427987509"/>
    <b v="0"/>
    <n v="71"/>
    <b v="1"/>
    <s v="music/rock"/>
    <x v="1683"/>
    <x v="1617"/>
    <x v="4"/>
    <x v="11"/>
    <x v="2176"/>
    <d v="2015-05-02T10:11:49"/>
  </r>
  <r>
    <x v="2177"/>
    <s v="Nobody Rides For Free ~ Stone Horse"/>
    <s v="Stone Horse ~ _x000d_Doing what they do best, laying down honest and _x000d_proper Rock-n-Roll guaranteed to soothe your soul!"/>
    <x v="30"/>
    <n v="2503"/>
    <x v="0"/>
    <x v="0"/>
    <x v="0"/>
    <n v="1465192867"/>
    <n v="1463032867"/>
    <b v="0"/>
    <n v="38"/>
    <b v="1"/>
    <s v="music/rock"/>
    <x v="1684"/>
    <x v="1618"/>
    <x v="4"/>
    <x v="11"/>
    <x v="2177"/>
    <d v="2016-06-06T01:01:07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x v="0"/>
    <n v="1484752597"/>
    <n v="1482160597"/>
    <b v="0"/>
    <n v="859"/>
    <b v="1"/>
    <s v="music/rock"/>
    <x v="1675"/>
    <x v="1619"/>
    <x v="4"/>
    <x v="11"/>
    <x v="2178"/>
    <d v="2017-01-18T10:16:37"/>
  </r>
  <r>
    <x v="2179"/>
    <s v="Woodhouse EP"/>
    <s v="Woodhouse is making an EP!  If you are a fan of whiskey and loud guitars, contribute to the cause!"/>
    <x v="28"/>
    <n v="1614"/>
    <x v="0"/>
    <x v="0"/>
    <x v="0"/>
    <n v="1428725192"/>
    <n v="1426133192"/>
    <b v="0"/>
    <n v="21"/>
    <b v="1"/>
    <s v="music/rock"/>
    <x v="1685"/>
    <x v="1620"/>
    <x v="4"/>
    <x v="11"/>
    <x v="2179"/>
    <d v="2015-04-10T23:06:32"/>
  </r>
  <r>
    <x v="2180"/>
    <s v="FOUR STAR MARY &quot;PIECES&quot;"/>
    <s v="Help fund the new record by independent alternative rockers FOUR STAR MARY &quot;PIECES&quot;"/>
    <x v="10"/>
    <n v="5359.21"/>
    <x v="0"/>
    <x v="0"/>
    <x v="0"/>
    <n v="1447434268"/>
    <n v="1443801868"/>
    <b v="0"/>
    <n v="78"/>
    <b v="1"/>
    <s v="music/rock"/>
    <x v="1686"/>
    <x v="1621"/>
    <x v="4"/>
    <x v="11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b v="0"/>
    <n v="53"/>
    <b v="1"/>
    <s v="games/tabletop games"/>
    <x v="1687"/>
    <x v="1622"/>
    <x v="6"/>
    <x v="32"/>
    <x v="2181"/>
    <d v="2017-02-20T19:07:33"/>
  </r>
  <r>
    <x v="2182"/>
    <s v="Broken World - A Post-Apocalypse Tabletop RPG"/>
    <s v="An incredibly comprehensive tabletop rpg book for the post apocalypse, inspired by Dungeon World."/>
    <x v="9"/>
    <n v="15725"/>
    <x v="0"/>
    <x v="5"/>
    <x v="5"/>
    <n v="1412285825"/>
    <n v="1409261825"/>
    <b v="0"/>
    <n v="356"/>
    <b v="1"/>
    <s v="games/tabletop games"/>
    <x v="1688"/>
    <x v="1623"/>
    <x v="6"/>
    <x v="32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b v="0"/>
    <n v="279"/>
    <b v="1"/>
    <s v="games/tabletop games"/>
    <x v="1689"/>
    <x v="1624"/>
    <x v="6"/>
    <x v="32"/>
    <x v="2183"/>
    <d v="2017-02-09T00:00:00"/>
  </r>
  <r>
    <x v="2184"/>
    <s v="Liguria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b v="1"/>
    <n v="266"/>
    <b v="1"/>
    <s v="games/tabletop games"/>
    <x v="1690"/>
    <x v="1625"/>
    <x v="6"/>
    <x v="32"/>
    <x v="2184"/>
    <d v="2016-01-25T11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b v="0"/>
    <n v="623"/>
    <b v="1"/>
    <s v="games/tabletop games"/>
    <x v="1691"/>
    <x v="1626"/>
    <x v="6"/>
    <x v="32"/>
    <x v="2185"/>
    <d v="2013-03-26T03:23:59"/>
  </r>
  <r>
    <x v="2186"/>
    <s v="Latitude 90Â° : The Origin"/>
    <s v="The real-time digital social deduction game where there's no moderator, no sleeping, and no dying."/>
    <x v="22"/>
    <n v="21935"/>
    <x v="0"/>
    <x v="0"/>
    <x v="0"/>
    <n v="1473213600"/>
    <n v="1470062743"/>
    <b v="0"/>
    <n v="392"/>
    <b v="1"/>
    <s v="games/tabletop games"/>
    <x v="1692"/>
    <x v="1627"/>
    <x v="6"/>
    <x v="32"/>
    <x v="2186"/>
    <d v="2016-09-06T21:00:00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b v="1"/>
    <n v="3562"/>
    <b v="1"/>
    <s v="games/tabletop games"/>
    <x v="1693"/>
    <x v="1628"/>
    <x v="6"/>
    <x v="32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n v="1477414800"/>
    <n v="1474380241"/>
    <b v="0"/>
    <n v="514"/>
    <b v="1"/>
    <s v="games/tabletop games"/>
    <x v="1694"/>
    <x v="1629"/>
    <x v="6"/>
    <x v="32"/>
    <x v="2188"/>
    <d v="2016-10-25T12:00:00"/>
  </r>
  <r>
    <x v="2189"/>
    <s v="Odyssey: ARGONAUTS"/>
    <s v="Help me fund the Argonauts! Sculpted by Dave Kidd, based on concept art from Roberto Cirillo, created by Fet Milner and myself!"/>
    <x v="38"/>
    <n v="6039"/>
    <x v="0"/>
    <x v="1"/>
    <x v="1"/>
    <n v="1461276000"/>
    <n v="1460055300"/>
    <b v="0"/>
    <n v="88"/>
    <b v="1"/>
    <s v="games/tabletop games"/>
    <x v="1695"/>
    <x v="1630"/>
    <x v="6"/>
    <x v="32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n v="1458716340"/>
    <n v="1455721204"/>
    <b v="0"/>
    <n v="537"/>
    <b v="1"/>
    <s v="games/tabletop games"/>
    <x v="1696"/>
    <x v="1631"/>
    <x v="6"/>
    <x v="32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b v="0"/>
    <n v="25"/>
    <b v="1"/>
    <s v="games/tabletop games"/>
    <x v="1697"/>
    <x v="1632"/>
    <x v="6"/>
    <x v="32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b v="0"/>
    <n v="3238"/>
    <b v="1"/>
    <s v="games/tabletop games"/>
    <x v="1698"/>
    <x v="1633"/>
    <x v="6"/>
    <x v="32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b v="0"/>
    <n v="897"/>
    <b v="1"/>
    <s v="games/tabletop games"/>
    <x v="1699"/>
    <x v="1634"/>
    <x v="6"/>
    <x v="32"/>
    <x v="2193"/>
    <d v="2016-11-20T23:59:00"/>
  </r>
  <r>
    <x v="2194"/>
    <s v="Monster Lab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b v="0"/>
    <n v="878"/>
    <b v="1"/>
    <s v="games/tabletop games"/>
    <x v="1700"/>
    <x v="1635"/>
    <x v="6"/>
    <x v="32"/>
    <x v="2194"/>
    <d v="2016-03-26T12:11:30"/>
  </r>
  <r>
    <x v="2195"/>
    <s v="Purgatoria: City of Angels"/>
    <s v="A gritty, noir tabletop RPG with a fast-paced combo-based battle system."/>
    <x v="210"/>
    <n v="5535"/>
    <x v="0"/>
    <x v="0"/>
    <x v="0"/>
    <n v="1439317900"/>
    <n v="1436725900"/>
    <b v="0"/>
    <n v="115"/>
    <b v="1"/>
    <s v="games/tabletop games"/>
    <x v="1187"/>
    <x v="1636"/>
    <x v="6"/>
    <x v="32"/>
    <x v="2195"/>
    <d v="2015-08-11T13:31:40"/>
  </r>
  <r>
    <x v="2196"/>
    <s v="LACORSA Grand Prix Game (relaunch)"/>
    <s v="Race your friends in style with this classic Grand Prix game."/>
    <x v="32"/>
    <n v="15937"/>
    <x v="0"/>
    <x v="0"/>
    <x v="0"/>
    <n v="1480662000"/>
    <n v="1478000502"/>
    <b v="0"/>
    <n v="234"/>
    <b v="1"/>
    <s v="games/tabletop games"/>
    <x v="1701"/>
    <x v="1637"/>
    <x v="6"/>
    <x v="32"/>
    <x v="2196"/>
    <d v="2016-12-02T02:00:00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x v="0"/>
    <n v="1425132059"/>
    <n v="1422540059"/>
    <b v="0"/>
    <n v="4330"/>
    <b v="1"/>
    <s v="games/tabletop games"/>
    <x v="1702"/>
    <x v="1638"/>
    <x v="6"/>
    <x v="32"/>
    <x v="2197"/>
    <d v="2015-02-28T09:00:59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x v="0"/>
    <n v="1447507200"/>
    <n v="1444911600"/>
    <b v="0"/>
    <n v="651"/>
    <b v="1"/>
    <s v="games/tabletop games"/>
    <x v="1703"/>
    <x v="1639"/>
    <x v="6"/>
    <x v="32"/>
    <x v="2198"/>
    <d v="2015-11-14T08:20:00"/>
  </r>
  <r>
    <x v="2199"/>
    <s v="Decadolo. Flip it!"/>
    <s v="A new strategic board game designed to flip out your opponent."/>
    <x v="7"/>
    <n v="13228"/>
    <x v="0"/>
    <x v="17"/>
    <x v="3"/>
    <n v="1444903198"/>
    <n v="1442311198"/>
    <b v="1"/>
    <n v="251"/>
    <b v="1"/>
    <s v="games/tabletop games"/>
    <x v="1704"/>
    <x v="1640"/>
    <x v="6"/>
    <x v="32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b v="0"/>
    <n v="263"/>
    <b v="1"/>
    <s v="games/tabletop games"/>
    <x v="1705"/>
    <x v="1641"/>
    <x v="6"/>
    <x v="32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b v="0"/>
    <n v="28"/>
    <b v="1"/>
    <s v="music/electronic music"/>
    <x v="1706"/>
    <x v="1642"/>
    <x v="4"/>
    <x v="15"/>
    <x v="2201"/>
    <d v="2013-01-16T15:19:2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n v="1351801368"/>
    <n v="1349209368"/>
    <b v="0"/>
    <n v="721"/>
    <b v="1"/>
    <s v="music/electronic music"/>
    <x v="1707"/>
    <x v="1643"/>
    <x v="4"/>
    <x v="15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b v="0"/>
    <n v="50"/>
    <b v="1"/>
    <s v="music/electronic music"/>
    <x v="1708"/>
    <x v="1644"/>
    <x v="4"/>
    <x v="15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n v="1362814119"/>
    <n v="1360222119"/>
    <b v="0"/>
    <n v="73"/>
    <b v="1"/>
    <s v="music/electronic music"/>
    <x v="1709"/>
    <x v="1645"/>
    <x v="4"/>
    <x v="15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b v="0"/>
    <n v="27"/>
    <b v="1"/>
    <s v="music/electronic music"/>
    <x v="1710"/>
    <x v="1312"/>
    <x v="4"/>
    <x v="15"/>
    <x v="2205"/>
    <d v="2012-06-01T14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b v="0"/>
    <n v="34"/>
    <b v="1"/>
    <s v="music/electronic music"/>
    <x v="1711"/>
    <x v="1646"/>
    <x v="4"/>
    <x v="15"/>
    <x v="2206"/>
    <d v="2012-04-16T01:10:24"/>
  </r>
  <r>
    <x v="2207"/>
    <s v="Piece of Happy"/>
    <s v="Each piece has a story behind it. Not of some life drama but of an experience you live whilst listening; Happiness evoking"/>
    <x v="13"/>
    <n v="2000"/>
    <x v="0"/>
    <x v="0"/>
    <x v="0"/>
    <n v="1384580373"/>
    <n v="1381984773"/>
    <b v="0"/>
    <n v="7"/>
    <b v="1"/>
    <s v="music/electronic music"/>
    <x v="31"/>
    <x v="1647"/>
    <x v="4"/>
    <x v="15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b v="0"/>
    <n v="24"/>
    <b v="1"/>
    <s v="music/electronic music"/>
    <x v="264"/>
    <x v="1648"/>
    <x v="4"/>
    <x v="15"/>
    <x v="2208"/>
    <d v="2012-04-06T23:00:00"/>
  </r>
  <r>
    <x v="2209"/>
    <s v="NYPC's North American (+ Colombia!) Tour May 2014 - Part 2"/>
    <s v="Support us and pledge for rewards on our new bigger Tour of the US, Canada and Colombia!"/>
    <x v="2"/>
    <n v="754"/>
    <x v="0"/>
    <x v="1"/>
    <x v="1"/>
    <n v="1397516400"/>
    <n v="1396524644"/>
    <b v="0"/>
    <n v="15"/>
    <b v="1"/>
    <s v="music/electronic music"/>
    <x v="1712"/>
    <x v="1649"/>
    <x v="4"/>
    <x v="15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b v="0"/>
    <n v="72"/>
    <b v="1"/>
    <s v="music/electronic music"/>
    <x v="1713"/>
    <x v="1650"/>
    <x v="4"/>
    <x v="15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b v="0"/>
    <n v="120"/>
    <b v="1"/>
    <s v="music/electronic music"/>
    <x v="1714"/>
    <x v="610"/>
    <x v="4"/>
    <x v="15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b v="0"/>
    <n v="123"/>
    <b v="1"/>
    <s v="music/electronic music"/>
    <x v="1715"/>
    <x v="1651"/>
    <x v="4"/>
    <x v="15"/>
    <x v="2212"/>
    <d v="2013-11-03T20:00:00"/>
  </r>
  <r>
    <x v="2213"/>
    <s v="WINTER WALK WITH ME ~ Hasenfang Album"/>
    <s v="NOTE: THIS PROJECT IS ALREADY 100% FUNDED!!! _x000d_This is an &quot;Extended Campaign Run&quot; for anyone who wants a CD of my seventh solo album."/>
    <x v="328"/>
    <n v="10"/>
    <x v="0"/>
    <x v="0"/>
    <x v="0"/>
    <n v="1431719379"/>
    <n v="1429127379"/>
    <b v="0"/>
    <n v="1"/>
    <b v="1"/>
    <s v="music/electronic music"/>
    <x v="1716"/>
    <x v="119"/>
    <x v="4"/>
    <x v="15"/>
    <x v="2213"/>
    <d v="2015-05-15T14:49:39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x v="0"/>
    <n v="1391713248"/>
    <n v="1389121248"/>
    <b v="0"/>
    <n v="24"/>
    <b v="1"/>
    <s v="music/electronic music"/>
    <x v="1717"/>
    <x v="1652"/>
    <x v="4"/>
    <x v="15"/>
    <x v="2214"/>
    <d v="2014-02-06T14:00:48"/>
  </r>
  <r>
    <x v="2215"/>
    <s v="&quot;Something to See, Not to Say&quot; - Anemometer's First EP Album"/>
    <s v="Ambient Electro Grind-fest!"/>
    <x v="131"/>
    <n v="860"/>
    <x v="0"/>
    <x v="0"/>
    <x v="0"/>
    <n v="1331621940"/>
    <n v="1329671572"/>
    <b v="0"/>
    <n v="33"/>
    <b v="1"/>
    <s v="music/electronic music"/>
    <x v="1718"/>
    <x v="1653"/>
    <x v="4"/>
    <x v="15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b v="0"/>
    <n v="14"/>
    <b v="1"/>
    <s v="music/electronic music"/>
    <x v="1719"/>
    <x v="1654"/>
    <x v="4"/>
    <x v="15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b v="0"/>
    <n v="9"/>
    <b v="1"/>
    <s v="music/electronic music"/>
    <x v="1720"/>
    <x v="1655"/>
    <x v="4"/>
    <x v="15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n v="1346198400"/>
    <n v="1344281383"/>
    <b v="0"/>
    <n v="76"/>
    <b v="1"/>
    <s v="music/electronic music"/>
    <x v="1721"/>
    <x v="1656"/>
    <x v="4"/>
    <x v="15"/>
    <x v="2218"/>
    <d v="2012-08-28T19:00:00"/>
  </r>
  <r>
    <x v="2219"/>
    <s v="Moments by eBurner"/>
    <s v="An album that illustrates events in our lives, whether trivial or significant, through the tones of electronic music."/>
    <x v="28"/>
    <n v="1015"/>
    <x v="0"/>
    <x v="0"/>
    <x v="0"/>
    <n v="1440004512"/>
    <n v="1437412512"/>
    <b v="0"/>
    <n v="19"/>
    <b v="1"/>
    <s v="music/electronic music"/>
    <x v="1240"/>
    <x v="1657"/>
    <x v="4"/>
    <x v="15"/>
    <x v="2219"/>
    <d v="2015-08-19T12:15:12"/>
  </r>
  <r>
    <x v="2220"/>
    <s v="Be Part of Darkpine's Debut EP"/>
    <s v="Darkpine is recording and releasing a 5-track EP within the coming months this summer and hopes for your support."/>
    <x v="8"/>
    <n v="3540"/>
    <x v="0"/>
    <x v="0"/>
    <x v="0"/>
    <n v="1374888436"/>
    <n v="1372296436"/>
    <b v="0"/>
    <n v="69"/>
    <b v="1"/>
    <s v="music/electronic music"/>
    <x v="1722"/>
    <x v="1658"/>
    <x v="4"/>
    <x v="15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n v="1461369600"/>
    <n v="1458748809"/>
    <b v="0"/>
    <n v="218"/>
    <b v="1"/>
    <s v="games/tabletop games"/>
    <x v="1723"/>
    <x v="1659"/>
    <x v="6"/>
    <x v="32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b v="0"/>
    <n v="30"/>
    <b v="1"/>
    <s v="games/tabletop games"/>
    <x v="1724"/>
    <x v="1660"/>
    <x v="6"/>
    <x v="32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b v="0"/>
    <n v="100"/>
    <b v="1"/>
    <s v="games/tabletop games"/>
    <x v="1725"/>
    <x v="1661"/>
    <x v="6"/>
    <x v="32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n v="1477767600"/>
    <n v="1475337675"/>
    <b v="0"/>
    <n v="296"/>
    <b v="1"/>
    <s v="games/tabletop games"/>
    <x v="1726"/>
    <x v="1662"/>
    <x v="6"/>
    <x v="32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b v="0"/>
    <n v="1204"/>
    <b v="1"/>
    <s v="games/tabletop games"/>
    <x v="1727"/>
    <x v="1663"/>
    <x v="6"/>
    <x v="32"/>
    <x v="2225"/>
    <d v="2014-09-21T14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b v="0"/>
    <n v="321"/>
    <b v="1"/>
    <s v="games/tabletop games"/>
    <x v="1728"/>
    <x v="1664"/>
    <x v="6"/>
    <x v="32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b v="0"/>
    <n v="301"/>
    <b v="1"/>
    <s v="games/tabletop games"/>
    <x v="1729"/>
    <x v="1665"/>
    <x v="6"/>
    <x v="32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b v="0"/>
    <n v="144"/>
    <b v="1"/>
    <s v="games/tabletop games"/>
    <x v="1730"/>
    <x v="1666"/>
    <x v="6"/>
    <x v="32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b v="0"/>
    <n v="539"/>
    <b v="1"/>
    <s v="games/tabletop games"/>
    <x v="1731"/>
    <x v="1667"/>
    <x v="6"/>
    <x v="32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b v="0"/>
    <n v="498"/>
    <b v="1"/>
    <s v="games/tabletop games"/>
    <x v="1732"/>
    <x v="1668"/>
    <x v="6"/>
    <x v="32"/>
    <x v="2230"/>
    <d v="2014-04-25T16:08:47"/>
  </r>
  <r>
    <x v="2231"/>
    <s v="Kingdom"/>
    <s v="A game about communities by Ben Robbins, creator of Microscope. Do you change the Kingdom or does the Kingdom change you?"/>
    <x v="30"/>
    <n v="30303.24"/>
    <x v="0"/>
    <x v="0"/>
    <x v="0"/>
    <n v="1372136400"/>
    <n v="1369864301"/>
    <b v="0"/>
    <n v="1113"/>
    <b v="1"/>
    <s v="games/tabletop games"/>
    <x v="1733"/>
    <x v="1669"/>
    <x v="6"/>
    <x v="32"/>
    <x v="2231"/>
    <d v="2013-06-25T00:00:00"/>
  </r>
  <r>
    <x v="2232"/>
    <s v="Backstory Cards"/>
    <s v="Backstory Cards help you and your friends create vibrant backstories for roleplaying games, no matter the system or genre."/>
    <x v="10"/>
    <n v="24790"/>
    <x v="0"/>
    <x v="0"/>
    <x v="0"/>
    <n v="1405738800"/>
    <n v="1402945408"/>
    <b v="0"/>
    <n v="988"/>
    <b v="1"/>
    <s v="games/tabletop games"/>
    <x v="1734"/>
    <x v="1670"/>
    <x v="6"/>
    <x v="32"/>
    <x v="2232"/>
    <d v="2014-07-18T22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n v="1450051200"/>
    <n v="1448269539"/>
    <b v="0"/>
    <n v="391"/>
    <b v="1"/>
    <s v="games/tabletop games"/>
    <x v="1735"/>
    <x v="1671"/>
    <x v="6"/>
    <x v="32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n v="1483645647"/>
    <n v="1481053647"/>
    <b v="0"/>
    <n v="28"/>
    <b v="1"/>
    <s v="games/tabletop games"/>
    <x v="1736"/>
    <x v="1672"/>
    <x v="6"/>
    <x v="32"/>
    <x v="2234"/>
    <d v="2017-01-05T14:47:27"/>
  </r>
  <r>
    <x v="2235"/>
    <s v="Miniature Scenery Terrain for Tabletop gaming and Wargames"/>
    <s v="An amazing set of sceneries to create unique atmospheres for your tabletop gaming."/>
    <x v="93"/>
    <n v="19931"/>
    <x v="0"/>
    <x v="5"/>
    <x v="5"/>
    <n v="1427585511"/>
    <n v="1424997111"/>
    <b v="0"/>
    <n v="147"/>
    <b v="1"/>
    <s v="games/tabletop games"/>
    <x v="1737"/>
    <x v="1673"/>
    <x v="6"/>
    <x v="32"/>
    <x v="2235"/>
    <d v="2015-03-28T18:31:51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x v="0"/>
    <n v="1454338123"/>
    <n v="1451746123"/>
    <b v="0"/>
    <n v="680"/>
    <b v="1"/>
    <s v="games/tabletop games"/>
    <x v="1738"/>
    <x v="1674"/>
    <x v="6"/>
    <x v="32"/>
    <x v="2236"/>
    <d v="2016-02-01T09:48:43"/>
  </r>
  <r>
    <x v="2237"/>
    <s v="Monster Mansion"/>
    <s v="A real-time cooperative adventure for 2-8 players. Defeat legendary monsters to earn gold and escape before the time RUNS OUT!"/>
    <x v="102"/>
    <n v="63527"/>
    <x v="0"/>
    <x v="0"/>
    <x v="0"/>
    <n v="1415779140"/>
    <n v="1412294683"/>
    <b v="0"/>
    <n v="983"/>
    <b v="1"/>
    <s v="games/tabletop games"/>
    <x v="1739"/>
    <x v="1675"/>
    <x v="6"/>
    <x v="32"/>
    <x v="2237"/>
    <d v="2014-11-12T02:59:00"/>
  </r>
  <r>
    <x v="2238"/>
    <s v="28mm Fantasy Miniature range Feral Orcs!"/>
    <s v="28mm Fantasy Miniature Range in leadfree white metal: Orcs, wolves and more."/>
    <x v="23"/>
    <n v="5496"/>
    <x v="0"/>
    <x v="12"/>
    <x v="3"/>
    <n v="1489157716"/>
    <n v="1486565716"/>
    <b v="0"/>
    <n v="79"/>
    <b v="1"/>
    <s v="games/tabletop games"/>
    <x v="1740"/>
    <x v="1676"/>
    <x v="6"/>
    <x v="32"/>
    <x v="2238"/>
    <d v="2017-03-10T09:55:16"/>
  </r>
  <r>
    <x v="2239"/>
    <s v="Pro Tabletop Gaming Audio Collection"/>
    <s v="Next stretch goal unlocks at $33,000 and/or 500 backers unlocks 2 bonus stretch goals."/>
    <x v="31"/>
    <n v="32006.67"/>
    <x v="0"/>
    <x v="0"/>
    <x v="0"/>
    <n v="1385870520"/>
    <n v="1382742014"/>
    <b v="0"/>
    <n v="426"/>
    <b v="1"/>
    <s v="games/tabletop games"/>
    <x v="1741"/>
    <x v="1677"/>
    <x v="6"/>
    <x v="32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b v="0"/>
    <n v="96"/>
    <b v="1"/>
    <s v="games/tabletop games"/>
    <x v="1742"/>
    <x v="1678"/>
    <x v="6"/>
    <x v="32"/>
    <x v="2240"/>
    <d v="2016-04-22T14:49:04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x v="1"/>
    <n v="1488484300"/>
    <n v="1485892300"/>
    <b v="0"/>
    <n v="163"/>
    <b v="1"/>
    <s v="games/tabletop games"/>
    <x v="1743"/>
    <x v="1679"/>
    <x v="6"/>
    <x v="32"/>
    <x v="2241"/>
    <d v="2017-03-02T14:51:40"/>
  </r>
  <r>
    <x v="2242"/>
    <s v="The Princess Bride Playing Cards from USPCC"/>
    <s v="Inconceivable! An amazing new illustrative deck based on The Princess Bride movie."/>
    <x v="3"/>
    <n v="136009.76"/>
    <x v="0"/>
    <x v="0"/>
    <x v="0"/>
    <n v="1385521320"/>
    <n v="1382449733"/>
    <b v="0"/>
    <n v="2525"/>
    <b v="1"/>
    <s v="games/tabletop games"/>
    <x v="1744"/>
    <x v="1680"/>
    <x v="6"/>
    <x v="32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b v="0"/>
    <n v="2035"/>
    <b v="1"/>
    <s v="games/tabletop games"/>
    <x v="1745"/>
    <x v="1681"/>
    <x v="6"/>
    <x v="32"/>
    <x v="2243"/>
    <d v="2017-03-12T22:00:00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x v="0"/>
    <n v="1476649800"/>
    <n v="1475609946"/>
    <b v="0"/>
    <n v="290"/>
    <b v="1"/>
    <s v="games/tabletop games"/>
    <x v="1746"/>
    <x v="1682"/>
    <x v="6"/>
    <x v="32"/>
    <x v="2244"/>
    <d v="2016-10-16T15:30:00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x v="0"/>
    <n v="1393005600"/>
    <n v="1390323617"/>
    <b v="0"/>
    <n v="1980"/>
    <b v="1"/>
    <s v="games/tabletop games"/>
    <x v="1747"/>
    <x v="1683"/>
    <x v="6"/>
    <x v="32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n v="1441393210"/>
    <n v="1438801210"/>
    <b v="0"/>
    <n v="57"/>
    <b v="1"/>
    <s v="games/tabletop games"/>
    <x v="1684"/>
    <x v="1684"/>
    <x v="6"/>
    <x v="32"/>
    <x v="2246"/>
    <d v="2015-09-04T14:00:10"/>
  </r>
  <r>
    <x v="2247"/>
    <s v="Foragers"/>
    <s v="Take on the role of an ancient forager in this fun strategy game from the designer of Biblios."/>
    <x v="17"/>
    <n v="19324"/>
    <x v="0"/>
    <x v="0"/>
    <x v="0"/>
    <n v="1438185565"/>
    <n v="1436975965"/>
    <b v="0"/>
    <n v="380"/>
    <b v="1"/>
    <s v="games/tabletop games"/>
    <x v="1748"/>
    <x v="1685"/>
    <x v="6"/>
    <x v="32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b v="0"/>
    <n v="128"/>
    <b v="1"/>
    <s v="games/tabletop games"/>
    <x v="1749"/>
    <x v="1686"/>
    <x v="6"/>
    <x v="32"/>
    <x v="2248"/>
    <d v="2016-12-14T16:01:18"/>
  </r>
  <r>
    <x v="2249"/>
    <s v="Centurion: Legionaries of Rome"/>
    <s v="March with the legions against the enemies of Rome in this role-playing game of military adventures."/>
    <x v="8"/>
    <n v="5907"/>
    <x v="0"/>
    <x v="0"/>
    <x v="0"/>
    <n v="1364917965"/>
    <n v="1362329565"/>
    <b v="0"/>
    <n v="180"/>
    <b v="1"/>
    <s v="games/tabletop games"/>
    <x v="1750"/>
    <x v="1687"/>
    <x v="6"/>
    <x v="32"/>
    <x v="2249"/>
    <d v="2013-04-02T10:52:45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x v="0"/>
    <n v="1480727273"/>
    <n v="1478131673"/>
    <b v="0"/>
    <n v="571"/>
    <b v="1"/>
    <s v="games/tabletop games"/>
    <x v="1751"/>
    <x v="1688"/>
    <x v="6"/>
    <x v="32"/>
    <x v="2250"/>
    <d v="2016-12-02T20:07:53"/>
  </r>
  <r>
    <x v="2251"/>
    <s v="Werewolf: Full Moon Expansion"/>
    <s v="A great game full of lying, scheming, and werewolves.  Now with additional characters to add even more mayhem!"/>
    <x v="0"/>
    <n v="11428.19"/>
    <x v="0"/>
    <x v="0"/>
    <x v="0"/>
    <n v="1408177077"/>
    <n v="1406362677"/>
    <b v="0"/>
    <n v="480"/>
    <b v="1"/>
    <s v="games/tabletop games"/>
    <x v="1752"/>
    <x v="1689"/>
    <x v="6"/>
    <x v="32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n v="1470469938"/>
    <n v="1469173938"/>
    <b v="0"/>
    <n v="249"/>
    <b v="1"/>
    <s v="games/tabletop games"/>
    <x v="1753"/>
    <x v="1690"/>
    <x v="6"/>
    <x v="32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b v="0"/>
    <n v="84"/>
    <b v="1"/>
    <s v="games/tabletop games"/>
    <x v="1754"/>
    <x v="1691"/>
    <x v="6"/>
    <x v="32"/>
    <x v="2253"/>
    <d v="2015-11-18T11:09:07"/>
  </r>
  <r>
    <x v="2254"/>
    <s v="Green Couch Games Limited: FrogFlip!"/>
    <s v="A dexterity microgame by father/daughter team, Jason and Claire Kotarski. Make 100 project."/>
    <x v="2"/>
    <n v="2299"/>
    <x v="0"/>
    <x v="0"/>
    <x v="0"/>
    <n v="1485271968"/>
    <n v="1484667168"/>
    <b v="0"/>
    <n v="197"/>
    <b v="1"/>
    <s v="games/tabletop games"/>
    <x v="1755"/>
    <x v="1692"/>
    <x v="6"/>
    <x v="32"/>
    <x v="2254"/>
    <d v="2017-01-24T10:32:48"/>
  </r>
  <r>
    <x v="2255"/>
    <s v="Jumbo Jets - Jet Set Expansion Set #2"/>
    <s v="This is the second set of 5 expansions for our route-building game, Jet Set!"/>
    <x v="333"/>
    <n v="11323"/>
    <x v="0"/>
    <x v="0"/>
    <x v="0"/>
    <n v="1462661451"/>
    <n v="1460069451"/>
    <b v="0"/>
    <n v="271"/>
    <b v="1"/>
    <s v="games/tabletop games"/>
    <x v="1756"/>
    <x v="1693"/>
    <x v="6"/>
    <x v="32"/>
    <x v="2255"/>
    <d v="2016-05-07T17:50:51"/>
  </r>
  <r>
    <x v="2256"/>
    <s v="Bitcoin Empire"/>
    <s v="Build your crypto-currency empire and sabotage your opponents. A deck building, card game. 2-4 players. 15 minutes."/>
    <x v="334"/>
    <n v="1069"/>
    <x v="0"/>
    <x v="1"/>
    <x v="1"/>
    <n v="1479811846"/>
    <n v="1478602246"/>
    <b v="0"/>
    <n v="50"/>
    <b v="1"/>
    <s v="games/tabletop games"/>
    <x v="1757"/>
    <x v="1694"/>
    <x v="6"/>
    <x v="32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b v="0"/>
    <n v="169"/>
    <b v="1"/>
    <s v="games/tabletop games"/>
    <x v="1758"/>
    <x v="1695"/>
    <x v="6"/>
    <x v="32"/>
    <x v="2257"/>
    <d v="2016-06-19T18:00:00"/>
  </r>
  <r>
    <x v="2258"/>
    <s v="A Sundered World"/>
    <s v="A Dungeon World campaign setting that takes place after the end of the worlds."/>
    <x v="41"/>
    <n v="3223"/>
    <x v="0"/>
    <x v="0"/>
    <x v="0"/>
    <n v="1434045687"/>
    <n v="1431453687"/>
    <b v="0"/>
    <n v="205"/>
    <b v="1"/>
    <s v="games/tabletop games"/>
    <x v="1759"/>
    <x v="1696"/>
    <x v="6"/>
    <x v="32"/>
    <x v="2258"/>
    <d v="2015-06-11T13:01:27"/>
  </r>
  <r>
    <x v="2259"/>
    <s v="The Second Breakfast"/>
    <s v="More Halfmen, more goats, more guns, and most of all some neat buildings and structures for the little fellas to hang out in!"/>
    <x v="28"/>
    <n v="18671"/>
    <x v="0"/>
    <x v="1"/>
    <x v="1"/>
    <n v="1481224736"/>
    <n v="1480360736"/>
    <b v="0"/>
    <n v="206"/>
    <b v="1"/>
    <s v="games/tabletop games"/>
    <x v="1760"/>
    <x v="1697"/>
    <x v="6"/>
    <x v="32"/>
    <x v="2259"/>
    <d v="2016-12-08T14:18:56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b v="0"/>
    <n v="84"/>
    <b v="1"/>
    <s v="games/tabletop games"/>
    <x v="1761"/>
    <x v="1698"/>
    <x v="6"/>
    <x v="32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b v="0"/>
    <n v="210"/>
    <b v="1"/>
    <s v="games/tabletop games"/>
    <x v="1762"/>
    <x v="1699"/>
    <x v="6"/>
    <x v="32"/>
    <x v="2261"/>
    <d v="2017-02-14T12:23:40"/>
  </r>
  <r>
    <x v="2262"/>
    <s v="Riders: A Game About Cheating Doomsday"/>
    <s v="An RPG about mortal servants of the Horsemen of the Apocalypse deciding to not end the world."/>
    <x v="126"/>
    <n v="5087"/>
    <x v="0"/>
    <x v="0"/>
    <x v="0"/>
    <n v="1416268800"/>
    <n v="1413295358"/>
    <b v="0"/>
    <n v="181"/>
    <b v="1"/>
    <s v="games/tabletop games"/>
    <x v="1763"/>
    <x v="1700"/>
    <x v="6"/>
    <x v="32"/>
    <x v="2262"/>
    <d v="2014-11-17T19:00:00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x v="9"/>
    <n v="1422734313"/>
    <n v="1420919913"/>
    <b v="0"/>
    <n v="60"/>
    <b v="1"/>
    <s v="games/tabletop games"/>
    <x v="1764"/>
    <x v="1701"/>
    <x v="6"/>
    <x v="32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b v="0"/>
    <n v="445"/>
    <b v="1"/>
    <s v="games/tabletop games"/>
    <x v="1765"/>
    <x v="1702"/>
    <x v="6"/>
    <x v="32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b v="0"/>
    <n v="17"/>
    <b v="1"/>
    <s v="games/tabletop games"/>
    <x v="1766"/>
    <x v="1703"/>
    <x v="6"/>
    <x v="32"/>
    <x v="2265"/>
    <d v="2016-11-22T15:28:27"/>
  </r>
  <r>
    <x v="2266"/>
    <s v="GOAT LORDS."/>
    <s v="Want to be LORD OF THE GOATS? Start building your herd using thievery, magic, bombs and mostly goats."/>
    <x v="15"/>
    <n v="4804"/>
    <x v="0"/>
    <x v="0"/>
    <x v="0"/>
    <n v="1461722400"/>
    <n v="1460235592"/>
    <b v="0"/>
    <n v="194"/>
    <b v="1"/>
    <s v="games/tabletop games"/>
    <x v="1767"/>
    <x v="1704"/>
    <x v="6"/>
    <x v="32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b v="0"/>
    <n v="404"/>
    <b v="1"/>
    <s v="games/tabletop games"/>
    <x v="1768"/>
    <x v="1705"/>
    <x v="6"/>
    <x v="32"/>
    <x v="2267"/>
    <d v="2014-12-20T20:00:00"/>
  </r>
  <r>
    <x v="2268"/>
    <s v="Chardonnay Go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b v="0"/>
    <n v="194"/>
    <b v="1"/>
    <s v="games/tabletop games"/>
    <x v="946"/>
    <x v="1706"/>
    <x v="6"/>
    <x v="32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n v="1488862800"/>
    <n v="1486745663"/>
    <b v="0"/>
    <n v="902"/>
    <b v="1"/>
    <s v="games/tabletop games"/>
    <x v="1769"/>
    <x v="1707"/>
    <x v="6"/>
    <x v="32"/>
    <x v="2269"/>
    <d v="2017-03-07T00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n v="1484085540"/>
    <n v="1482353513"/>
    <b v="0"/>
    <n v="1670"/>
    <b v="1"/>
    <s v="games/tabletop games"/>
    <x v="1770"/>
    <x v="1708"/>
    <x v="6"/>
    <x v="32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n v="1481328004"/>
    <n v="1478736004"/>
    <b v="0"/>
    <n v="1328"/>
    <b v="1"/>
    <s v="games/tabletop games"/>
    <x v="1771"/>
    <x v="1709"/>
    <x v="6"/>
    <x v="32"/>
    <x v="2271"/>
    <d v="2016-12-09T19:00:04"/>
  </r>
  <r>
    <x v="2272"/>
    <s v="Pick the Lock"/>
    <s v="Pick the Lock is a game of chance and strategy. Attempt to obtain priceless treasures and outwit the other players."/>
    <x v="28"/>
    <n v="13566"/>
    <x v="0"/>
    <x v="0"/>
    <x v="0"/>
    <n v="1449506836"/>
    <n v="1446914836"/>
    <b v="0"/>
    <n v="944"/>
    <b v="1"/>
    <s v="games/tabletop games"/>
    <x v="1772"/>
    <x v="1710"/>
    <x v="6"/>
    <x v="32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b v="0"/>
    <n v="147"/>
    <b v="1"/>
    <s v="games/tabletop games"/>
    <x v="1773"/>
    <x v="1711"/>
    <x v="6"/>
    <x v="32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b v="0"/>
    <n v="99"/>
    <b v="1"/>
    <s v="games/tabletop games"/>
    <x v="1774"/>
    <x v="1712"/>
    <x v="6"/>
    <x v="32"/>
    <x v="2274"/>
    <d v="2014-02-23T07:00:57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x v="1"/>
    <n v="1419259679"/>
    <n v="1416667679"/>
    <b v="0"/>
    <n v="79"/>
    <b v="1"/>
    <s v="games/tabletop games"/>
    <x v="1775"/>
    <x v="1713"/>
    <x v="6"/>
    <x v="32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b v="0"/>
    <n v="75"/>
    <b v="1"/>
    <s v="games/tabletop games"/>
    <x v="1776"/>
    <x v="1714"/>
    <x v="6"/>
    <x v="32"/>
    <x v="2276"/>
    <d v="2014-01-05T10:38:09"/>
  </r>
  <r>
    <x v="2277"/>
    <s v="Police Precinct"/>
    <s v="Police Precinct is a cooperative game where the players take on the roles as police officers, with different areas of expertise."/>
    <x v="0"/>
    <n v="11992"/>
    <x v="0"/>
    <x v="0"/>
    <x v="0"/>
    <n v="1330359423"/>
    <n v="1327767423"/>
    <b v="0"/>
    <n v="207"/>
    <b v="1"/>
    <s v="games/tabletop games"/>
    <x v="1777"/>
    <x v="1715"/>
    <x v="6"/>
    <x v="32"/>
    <x v="2277"/>
    <d v="2012-02-27T11:17:03"/>
  </r>
  <r>
    <x v="2278"/>
    <s v="Eternity Dice - Regular and D6 Charms Edition"/>
    <s v="Dice forged from stone one by one entirely by hand for demanding Gamers and Collectors."/>
    <x v="13"/>
    <n v="5414"/>
    <x v="0"/>
    <x v="13"/>
    <x v="3"/>
    <n v="1451861940"/>
    <n v="1448902867"/>
    <b v="0"/>
    <n v="102"/>
    <b v="1"/>
    <s v="games/tabletop games"/>
    <x v="1778"/>
    <x v="1716"/>
    <x v="6"/>
    <x v="32"/>
    <x v="2278"/>
    <d v="2016-01-03T17:59:00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x v="0"/>
    <n v="1423022400"/>
    <n v="1421436099"/>
    <b v="0"/>
    <n v="32"/>
    <b v="1"/>
    <s v="games/tabletop games"/>
    <x v="1779"/>
    <x v="1717"/>
    <x v="6"/>
    <x v="32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b v="0"/>
    <n v="480"/>
    <b v="1"/>
    <s v="games/tabletop games"/>
    <x v="1780"/>
    <x v="1718"/>
    <x v="6"/>
    <x v="32"/>
    <x v="2280"/>
    <d v="2015-09-17T09:59:51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x v="0"/>
    <n v="1311576600"/>
    <n v="1306219897"/>
    <b v="0"/>
    <n v="11"/>
    <b v="1"/>
    <s v="music/rock"/>
    <x v="1781"/>
    <x v="1719"/>
    <x v="4"/>
    <x v="11"/>
    <x v="2281"/>
    <d v="2011-07-25T01:50:00"/>
  </r>
  <r>
    <x v="2282"/>
    <s v="Sage King's Debut Album"/>
    <s v="Sage King is recording his debut album and wants YOU to be a part of the creation process"/>
    <x v="47"/>
    <n v="1390"/>
    <x v="0"/>
    <x v="0"/>
    <x v="0"/>
    <n v="1452744686"/>
    <n v="1447560686"/>
    <b v="0"/>
    <n v="12"/>
    <b v="1"/>
    <s v="music/rock"/>
    <x v="1782"/>
    <x v="1720"/>
    <x v="4"/>
    <x v="11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b v="0"/>
    <n v="48"/>
    <b v="1"/>
    <s v="music/rock"/>
    <x v="1783"/>
    <x v="1721"/>
    <x v="4"/>
    <x v="11"/>
    <x v="2283"/>
    <d v="2012-05-08T21:00:04"/>
  </r>
  <r>
    <x v="2284"/>
    <s v="Make a record, write a song, take the Vinyl Skyway. "/>
    <s v="The Vinyl Skyway reunite to make a third album. "/>
    <x v="12"/>
    <n v="6373.27"/>
    <x v="0"/>
    <x v="0"/>
    <x v="0"/>
    <n v="1299902400"/>
    <n v="1297451245"/>
    <b v="0"/>
    <n v="59"/>
    <b v="1"/>
    <s v="music/rock"/>
    <x v="1784"/>
    <x v="1722"/>
    <x v="4"/>
    <x v="11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b v="0"/>
    <n v="79"/>
    <b v="1"/>
    <s v="music/rock"/>
    <x v="1785"/>
    <x v="1723"/>
    <x v="4"/>
    <x v="11"/>
    <x v="2285"/>
    <d v="2012-06-28T23:27:23"/>
  </r>
  <r>
    <x v="2286"/>
    <s v="Arson In The Suburbs"/>
    <s v="Arson In The Suburbs is ready to release its FIRST three song E.P. and looking to raise funds to get back in the studio! RnFnR!"/>
    <x v="15"/>
    <n v="1501"/>
    <x v="0"/>
    <x v="0"/>
    <x v="0"/>
    <n v="1378439940"/>
    <n v="1376003254"/>
    <b v="0"/>
    <n v="14"/>
    <b v="1"/>
    <s v="music/rock"/>
    <x v="1395"/>
    <x v="1724"/>
    <x v="4"/>
    <x v="11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n v="1403539260"/>
    <n v="1401724860"/>
    <b v="0"/>
    <n v="106"/>
    <b v="1"/>
    <s v="music/rock"/>
    <x v="1786"/>
    <x v="1725"/>
    <x v="4"/>
    <x v="11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n v="1340733600"/>
    <n v="1339098689"/>
    <b v="0"/>
    <n v="25"/>
    <b v="1"/>
    <s v="music/rock"/>
    <x v="1787"/>
    <x v="1726"/>
    <x v="4"/>
    <x v="11"/>
    <x v="2288"/>
    <d v="2012-06-26T13:00:00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b v="0"/>
    <n v="25"/>
    <b v="1"/>
    <s v="music/rock"/>
    <x v="202"/>
    <x v="1727"/>
    <x v="4"/>
    <x v="11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n v="1259686800"/>
    <n v="1252908330"/>
    <b v="0"/>
    <n v="29"/>
    <b v="1"/>
    <s v="music/rock"/>
    <x v="1788"/>
    <x v="1728"/>
    <x v="4"/>
    <x v="11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b v="0"/>
    <n v="43"/>
    <b v="1"/>
    <s v="music/rock"/>
    <x v="1789"/>
    <x v="1729"/>
    <x v="4"/>
    <x v="11"/>
    <x v="2291"/>
    <d v="2012-04-22T23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b v="0"/>
    <n v="46"/>
    <b v="1"/>
    <s v="music/rock"/>
    <x v="1790"/>
    <x v="1730"/>
    <x v="4"/>
    <x v="11"/>
    <x v="2292"/>
    <d v="2012-04-18T11:44:36"/>
  </r>
  <r>
    <x v="2293"/>
    <s v="&quot;Hurt N' Wrong&quot; New Album Fundraiser!"/>
    <s v="Donate here to be a part of the upcoming album. Every little bit helps!"/>
    <x v="16"/>
    <n v="920"/>
    <x v="0"/>
    <x v="0"/>
    <x v="0"/>
    <n v="1348545540"/>
    <n v="1346345999"/>
    <b v="0"/>
    <n v="27"/>
    <b v="1"/>
    <s v="music/rock"/>
    <x v="1791"/>
    <x v="1731"/>
    <x v="4"/>
    <x v="11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b v="0"/>
    <n v="112"/>
    <b v="1"/>
    <s v="music/rock"/>
    <x v="1792"/>
    <x v="1732"/>
    <x v="4"/>
    <x v="11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b v="0"/>
    <n v="34"/>
    <b v="1"/>
    <s v="music/rock"/>
    <x v="1410"/>
    <x v="1733"/>
    <x v="4"/>
    <x v="11"/>
    <x v="2295"/>
    <d v="2013-01-26T17:54:16"/>
  </r>
  <r>
    <x v="2296"/>
    <s v="HAMELL ON TRIAL IS RECORDING AN ALBUM"/>
    <s v="Ed Hamell AKA Hamell on Trial is recording an album titled The Happiest Man in the World. He needs your help."/>
    <x v="39"/>
    <n v="10435"/>
    <x v="0"/>
    <x v="0"/>
    <x v="0"/>
    <n v="1330018426"/>
    <n v="1326994426"/>
    <b v="0"/>
    <n v="145"/>
    <b v="1"/>
    <s v="music/rock"/>
    <x v="1793"/>
    <x v="1734"/>
    <x v="4"/>
    <x v="11"/>
    <x v="2296"/>
    <d v="2012-02-23T12:33:46"/>
  </r>
  <r>
    <x v="2297"/>
    <s v="Company Company: Debut EP"/>
    <s v="New Jersey Alternative Rock band COCO needs YOUR help self-releasing debut EP!"/>
    <x v="28"/>
    <n v="1006"/>
    <x v="0"/>
    <x v="0"/>
    <x v="0"/>
    <n v="1331697540"/>
    <n v="1328749249"/>
    <b v="0"/>
    <n v="19"/>
    <b v="1"/>
    <s v="music/rock"/>
    <x v="1794"/>
    <x v="1735"/>
    <x v="4"/>
    <x v="11"/>
    <x v="2297"/>
    <d v="2012-03-13T22:59:00"/>
  </r>
  <r>
    <x v="2298"/>
    <s v="Jonny Gray: First Full Length Album"/>
    <s v="My name is Jonny Gray, and my friends and I are working together to raise funds for my debut album"/>
    <x v="11"/>
    <n v="31522"/>
    <x v="0"/>
    <x v="0"/>
    <x v="0"/>
    <n v="1395861033"/>
    <n v="1393272633"/>
    <b v="0"/>
    <n v="288"/>
    <b v="1"/>
    <s v="music/rock"/>
    <x v="1795"/>
    <x v="1736"/>
    <x v="4"/>
    <x v="11"/>
    <x v="2298"/>
    <d v="2014-03-26T14:10:33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x v="0"/>
    <n v="1296953209"/>
    <n v="1295657209"/>
    <b v="0"/>
    <n v="14"/>
    <b v="1"/>
    <s v="music/rock"/>
    <x v="1796"/>
    <x v="1737"/>
    <x v="4"/>
    <x v="11"/>
    <x v="2299"/>
    <d v="2011-02-05T19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b v="0"/>
    <n v="7"/>
    <b v="1"/>
    <s v="music/rock"/>
    <x v="982"/>
    <x v="1738"/>
    <x v="4"/>
    <x v="11"/>
    <x v="2300"/>
    <d v="2012-06-28T12:26:56"/>
  </r>
  <r>
    <x v="2301"/>
    <s v="Time Crash"/>
    <s v="We are America's first trock band, and we're ready to bring you our first album!"/>
    <x v="10"/>
    <n v="6680.22"/>
    <x v="0"/>
    <x v="0"/>
    <x v="0"/>
    <n v="1371785496"/>
    <n v="1369193496"/>
    <b v="1"/>
    <n v="211"/>
    <b v="1"/>
    <s v="music/indie rock"/>
    <x v="1797"/>
    <x v="1739"/>
    <x v="4"/>
    <x v="14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b v="1"/>
    <n v="85"/>
    <b v="1"/>
    <s v="music/indie rock"/>
    <x v="1798"/>
    <x v="1740"/>
    <x v="4"/>
    <x v="14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b v="1"/>
    <n v="103"/>
    <b v="1"/>
    <s v="music/indie rock"/>
    <x v="1799"/>
    <x v="1741"/>
    <x v="4"/>
    <x v="14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n v="1293857940"/>
    <n v="1290281691"/>
    <b v="1"/>
    <n v="113"/>
    <b v="1"/>
    <s v="music/indie rock"/>
    <x v="1800"/>
    <x v="1742"/>
    <x v="4"/>
    <x v="14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b v="1"/>
    <n v="167"/>
    <b v="1"/>
    <s v="music/indie rock"/>
    <x v="1801"/>
    <x v="1743"/>
    <x v="4"/>
    <x v="14"/>
    <x v="2305"/>
    <d v="2014-08-08T13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n v="1331352129"/>
    <n v="1328760129"/>
    <b v="1"/>
    <n v="73"/>
    <b v="1"/>
    <s v="music/indie rock"/>
    <x v="1802"/>
    <x v="1744"/>
    <x v="4"/>
    <x v="14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b v="1"/>
    <n v="75"/>
    <b v="1"/>
    <s v="music/indie rock"/>
    <x v="1803"/>
    <x v="1745"/>
    <x v="4"/>
    <x v="14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b v="1"/>
    <n v="614"/>
    <b v="1"/>
    <s v="music/indie rock"/>
    <x v="1804"/>
    <x v="1746"/>
    <x v="4"/>
    <x v="14"/>
    <x v="2308"/>
    <d v="2014-08-28T20:00:00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x v="0"/>
    <n v="1362872537"/>
    <n v="1359848537"/>
    <b v="1"/>
    <n v="107"/>
    <b v="1"/>
    <s v="music/indie rock"/>
    <x v="1805"/>
    <x v="1747"/>
    <x v="4"/>
    <x v="14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b v="1"/>
    <n v="1224"/>
    <b v="1"/>
    <s v="music/indie rock"/>
    <x v="1806"/>
    <x v="1748"/>
    <x v="4"/>
    <x v="14"/>
    <x v="2310"/>
    <d v="2013-03-21T13:03:35"/>
  </r>
  <r>
    <x v="2311"/>
    <s v="Mary Fagan's CD Project!"/>
    <s v="I'm heading back into the studio!  I'm planning to record a CD of original songs and one with some jazz standards."/>
    <x v="7"/>
    <n v="9370"/>
    <x v="0"/>
    <x v="0"/>
    <x v="0"/>
    <n v="1399421189"/>
    <n v="1396829189"/>
    <b v="1"/>
    <n v="104"/>
    <b v="1"/>
    <s v="music/indie rock"/>
    <x v="1807"/>
    <x v="1749"/>
    <x v="4"/>
    <x v="14"/>
    <x v="2311"/>
    <d v="2014-05-06T19:06:29"/>
  </r>
  <r>
    <x v="2312"/>
    <s v="DINOWALRUS: 3RD RECORD ON VINYL"/>
    <s v="Help Brooklyn psychedelic synth rockers DINOWALRUS release their 3rd Record, COMPLEXION, on vinyl!"/>
    <x v="9"/>
    <n v="3236"/>
    <x v="0"/>
    <x v="0"/>
    <x v="0"/>
    <n v="1397862000"/>
    <n v="1395155478"/>
    <b v="1"/>
    <n v="79"/>
    <b v="1"/>
    <s v="music/indie rock"/>
    <x v="1808"/>
    <x v="1750"/>
    <x v="4"/>
    <x v="14"/>
    <x v="2312"/>
    <d v="2014-04-18T18:00:00"/>
  </r>
  <r>
    <x v="2313"/>
    <s v="A SUNNY DAY IN GLASGOW"/>
    <s v="A Sunny Day in Glasgow are recording a new album and we need your help!"/>
    <x v="10"/>
    <n v="8792.02"/>
    <x v="0"/>
    <x v="0"/>
    <x v="0"/>
    <n v="1336086026"/>
    <n v="1333494026"/>
    <b v="1"/>
    <n v="157"/>
    <b v="1"/>
    <s v="music/indie rock"/>
    <x v="1809"/>
    <x v="1751"/>
    <x v="4"/>
    <x v="14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b v="1"/>
    <n v="50"/>
    <b v="1"/>
    <s v="music/indie rock"/>
    <x v="1810"/>
    <x v="1752"/>
    <x v="4"/>
    <x v="14"/>
    <x v="2314"/>
    <d v="2012-06-07T08:14:17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x v="0"/>
    <n v="1336238743"/>
    <n v="1333646743"/>
    <b v="1"/>
    <n v="64"/>
    <b v="1"/>
    <s v="music/indie rock"/>
    <x v="946"/>
    <x v="1753"/>
    <x v="4"/>
    <x v="14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b v="1"/>
    <n v="200"/>
    <b v="1"/>
    <s v="music/indie rock"/>
    <x v="1811"/>
    <x v="1754"/>
    <x v="4"/>
    <x v="14"/>
    <x v="2316"/>
    <d v="2009-12-09T13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n v="1266210000"/>
    <n v="1263474049"/>
    <b v="1"/>
    <n v="22"/>
    <b v="1"/>
    <s v="music/indie rock"/>
    <x v="87"/>
    <x v="1755"/>
    <x v="4"/>
    <x v="14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b v="1"/>
    <n v="163"/>
    <b v="1"/>
    <s v="music/indie rock"/>
    <x v="1812"/>
    <x v="1756"/>
    <x v="4"/>
    <x v="14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n v="1387072685"/>
    <n v="1384480685"/>
    <b v="1"/>
    <n v="77"/>
    <b v="1"/>
    <s v="music/indie rock"/>
    <x v="1813"/>
    <x v="1757"/>
    <x v="4"/>
    <x v="14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b v="1"/>
    <n v="89"/>
    <b v="1"/>
    <s v="music/indie rock"/>
    <x v="1814"/>
    <x v="1758"/>
    <x v="4"/>
    <x v="14"/>
    <x v="2320"/>
    <d v="2014-04-02T13:36:40"/>
  </r>
  <r>
    <x v="2321"/>
    <s v="WienerWÃ¼rze"/>
    <s v="Universal organic liquid seasoning brewed all natural from lupine, oat, salt and water for soups, salads, stews and more"/>
    <x v="339"/>
    <n v="4130"/>
    <x v="3"/>
    <x v="15"/>
    <x v="3"/>
    <n v="1491282901"/>
    <n v="1488694501"/>
    <b v="0"/>
    <n v="64"/>
    <b v="0"/>
    <s v="food/small batch"/>
    <x v="1815"/>
    <x v="1759"/>
    <x v="7"/>
    <x v="33"/>
    <x v="2321"/>
    <d v="2017-04-04T00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n v="1491769769"/>
    <n v="1489181369"/>
    <b v="0"/>
    <n v="4"/>
    <b v="0"/>
    <s v="food/small batch"/>
    <x v="1816"/>
    <x v="1241"/>
    <x v="7"/>
    <x v="33"/>
    <x v="2322"/>
    <d v="2017-04-09T15:29:29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x v="0"/>
    <n v="1490033247"/>
    <n v="1489428447"/>
    <b v="0"/>
    <n v="4"/>
    <b v="0"/>
    <s v="food/small batch"/>
    <x v="1817"/>
    <x v="180"/>
    <x v="7"/>
    <x v="33"/>
    <x v="2323"/>
    <d v="2017-03-20T13:07:27"/>
  </r>
  <r>
    <x v="2324"/>
    <s v="Pies not Lies"/>
    <s v="A city centre shop selling great locally made food with room to chat and learn about eachother."/>
    <x v="51"/>
    <n v="1555"/>
    <x v="3"/>
    <x v="1"/>
    <x v="1"/>
    <n v="1490559285"/>
    <n v="1487970885"/>
    <b v="0"/>
    <n v="61"/>
    <b v="0"/>
    <s v="food/small batch"/>
    <x v="1818"/>
    <x v="1760"/>
    <x v="7"/>
    <x v="33"/>
    <x v="2324"/>
    <d v="2017-03-26T15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n v="1490830331"/>
    <n v="1488241931"/>
    <b v="0"/>
    <n v="7"/>
    <b v="0"/>
    <s v="food/small batch"/>
    <x v="1819"/>
    <x v="1761"/>
    <x v="7"/>
    <x v="33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b v="0"/>
    <n v="1"/>
    <b v="0"/>
    <s v="food/small batch"/>
    <x v="174"/>
    <x v="1762"/>
    <x v="7"/>
    <x v="33"/>
    <x v="2326"/>
    <d v="2017-04-30T12:00:00"/>
  </r>
  <r>
    <x v="2327"/>
    <s v="Kraut Source - Fermentation Made Simple"/>
    <s v="Gourmet Fermentation in a Mason Jar. Create delicious, nutritious fermented foods at home."/>
    <x v="19"/>
    <n v="184133.01"/>
    <x v="0"/>
    <x v="0"/>
    <x v="0"/>
    <n v="1409090440"/>
    <n v="1406066440"/>
    <b v="1"/>
    <n v="3355"/>
    <b v="1"/>
    <s v="food/small batch"/>
    <x v="1820"/>
    <x v="1763"/>
    <x v="7"/>
    <x v="33"/>
    <x v="2327"/>
    <d v="2014-08-26T17:00:40"/>
  </r>
  <r>
    <x v="2328"/>
    <s v="Bravado Spice | Bigger &amp; Bolder"/>
    <s v="Our mission: To launch our Crimson Hot Sauce &amp; introduce our Chili &amp; Garlic Pickles. _x000d__x000d_Let's change the game together!"/>
    <x v="3"/>
    <n v="25445"/>
    <x v="0"/>
    <x v="0"/>
    <x v="0"/>
    <n v="1434307537"/>
    <n v="1431715537"/>
    <b v="1"/>
    <n v="537"/>
    <b v="1"/>
    <s v="food/small batch"/>
    <x v="1821"/>
    <x v="1764"/>
    <x v="7"/>
    <x v="33"/>
    <x v="2328"/>
    <d v="2015-06-14T13:45:37"/>
  </r>
  <r>
    <x v="2329"/>
    <s v="Half Moon Bay Distillery"/>
    <s v="Vodka, whiskey and fruit brandy - coming soon! We are a coastal distillery located in historic Half Moon Bay, California."/>
    <x v="31"/>
    <n v="26480"/>
    <x v="0"/>
    <x v="0"/>
    <x v="0"/>
    <n v="1405609146"/>
    <n v="1403017146"/>
    <b v="1"/>
    <n v="125"/>
    <b v="1"/>
    <s v="food/small batch"/>
    <x v="1822"/>
    <x v="1765"/>
    <x v="7"/>
    <x v="33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b v="1"/>
    <n v="163"/>
    <b v="1"/>
    <s v="food/small batch"/>
    <x v="1823"/>
    <x v="1766"/>
    <x v="7"/>
    <x v="33"/>
    <x v="2330"/>
    <d v="2015-12-24T19:00:00"/>
  </r>
  <r>
    <x v="2331"/>
    <s v="Meadowlands Chocolate"/>
    <s v="Handcrafted, organic, single-origin, bean-to-bar, dark chocolate. Like fine wine, the secret is in the terroir."/>
    <x v="6"/>
    <n v="11545.1"/>
    <x v="0"/>
    <x v="0"/>
    <x v="0"/>
    <n v="1408320490"/>
    <n v="1405728490"/>
    <b v="1"/>
    <n v="283"/>
    <b v="1"/>
    <s v="food/small batch"/>
    <x v="1824"/>
    <x v="1767"/>
    <x v="7"/>
    <x v="33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b v="1"/>
    <n v="352"/>
    <b v="1"/>
    <s v="food/small batch"/>
    <x v="1825"/>
    <x v="1768"/>
    <x v="7"/>
    <x v="33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b v="1"/>
    <n v="94"/>
    <b v="1"/>
    <s v="food/small batch"/>
    <x v="1826"/>
    <x v="1769"/>
    <x v="7"/>
    <x v="33"/>
    <x v="2333"/>
    <d v="2014-05-29T12:50:00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x v="0"/>
    <n v="1415208840"/>
    <n v="1412611498"/>
    <b v="1"/>
    <n v="67"/>
    <b v="1"/>
    <s v="food/small batch"/>
    <x v="1827"/>
    <x v="1770"/>
    <x v="7"/>
    <x v="33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n v="1402494243"/>
    <n v="1399902243"/>
    <b v="1"/>
    <n v="221"/>
    <b v="1"/>
    <s v="food/small batch"/>
    <x v="1828"/>
    <x v="1771"/>
    <x v="7"/>
    <x v="33"/>
    <x v="2335"/>
    <d v="2014-06-11T08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b v="1"/>
    <n v="2165"/>
    <b v="1"/>
    <s v="food/small batch"/>
    <x v="1829"/>
    <x v="1772"/>
    <x v="7"/>
    <x v="33"/>
    <x v="2336"/>
    <d v="2014-03-08T17:11:35"/>
  </r>
  <r>
    <x v="2337"/>
    <s v="The Hudson Standard Bitters and Shrubs"/>
    <s v="We make small batch, locally sourced bitters and shrubs for cocktails and cooking."/>
    <x v="14"/>
    <n v="13279"/>
    <x v="0"/>
    <x v="0"/>
    <x v="0"/>
    <n v="1403796143"/>
    <n v="1401204143"/>
    <b v="1"/>
    <n v="179"/>
    <b v="1"/>
    <s v="food/small batch"/>
    <x v="1830"/>
    <x v="1773"/>
    <x v="7"/>
    <x v="33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b v="1"/>
    <n v="123"/>
    <b v="1"/>
    <s v="food/small batch"/>
    <x v="1831"/>
    <x v="1774"/>
    <x v="7"/>
    <x v="33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n v="1482134340"/>
    <n v="1479496309"/>
    <b v="1"/>
    <n v="1104"/>
    <b v="1"/>
    <s v="food/small batch"/>
    <x v="1832"/>
    <x v="1775"/>
    <x v="7"/>
    <x v="33"/>
    <x v="2339"/>
    <d v="2016-12-19T02:59:00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n v="1477841138"/>
    <n v="1475249138"/>
    <b v="1"/>
    <n v="403"/>
    <b v="1"/>
    <s v="food/small batch"/>
    <x v="1833"/>
    <x v="1776"/>
    <x v="7"/>
    <x v="33"/>
    <x v="2340"/>
    <d v="2016-10-30T10:25:38"/>
  </r>
  <r>
    <x v="2341"/>
    <s v="Cutting Edge Fitness Website (Canceled)"/>
    <s v="This website will serve as an interface to change lives and have a community routing for your success!"/>
    <x v="10"/>
    <n v="0"/>
    <x v="1"/>
    <x v="0"/>
    <x v="0"/>
    <n v="1436729504"/>
    <n v="1434137504"/>
    <b v="0"/>
    <n v="0"/>
    <b v="0"/>
    <s v="technology/web"/>
    <x v="109"/>
    <x v="121"/>
    <x v="2"/>
    <x v="7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n v="1412571600"/>
    <n v="1410799870"/>
    <b v="0"/>
    <n v="0"/>
    <b v="0"/>
    <s v="technology/web"/>
    <x v="109"/>
    <x v="121"/>
    <x v="2"/>
    <x v="7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n v="1452282420"/>
    <n v="1447962505"/>
    <b v="0"/>
    <n v="1"/>
    <b v="0"/>
    <s v="technology/web"/>
    <x v="419"/>
    <x v="468"/>
    <x v="2"/>
    <x v="7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b v="0"/>
    <n v="1"/>
    <b v="0"/>
    <s v="technology/web"/>
    <x v="370"/>
    <x v="120"/>
    <x v="2"/>
    <x v="7"/>
    <x v="2344"/>
    <d v="2016-06-24T12:27:49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x v="0"/>
    <n v="1427845140"/>
    <n v="1424822556"/>
    <b v="0"/>
    <n v="0"/>
    <b v="0"/>
    <s v="technology/web"/>
    <x v="109"/>
    <x v="121"/>
    <x v="2"/>
    <x v="7"/>
    <x v="2345"/>
    <d v="2015-03-31T18:39:00"/>
  </r>
  <r>
    <x v="2346"/>
    <s v="Ez 2c 3D Viewers (Canceled)"/>
    <s v="Watch and Make FREE 3D Videos &amp; Pics - No Viewer needed. To Help Learn we have Training and Instant 3D viewers."/>
    <x v="127"/>
    <n v="39"/>
    <x v="1"/>
    <x v="0"/>
    <x v="0"/>
    <n v="1476731431"/>
    <n v="1472843431"/>
    <b v="0"/>
    <n v="3"/>
    <b v="0"/>
    <s v="technology/web"/>
    <x v="1834"/>
    <x v="31"/>
    <x v="2"/>
    <x v="7"/>
    <x v="2346"/>
    <d v="2016-10-17T14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n v="1472135676"/>
    <n v="1469543676"/>
    <b v="0"/>
    <n v="1"/>
    <b v="0"/>
    <s v="technology/web"/>
    <x v="1835"/>
    <x v="2"/>
    <x v="2"/>
    <x v="7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n v="1456006938"/>
    <n v="1450822938"/>
    <b v="0"/>
    <n v="5"/>
    <b v="0"/>
    <s v="technology/web"/>
    <x v="1836"/>
    <x v="1237"/>
    <x v="2"/>
    <x v="7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n v="1439318228"/>
    <n v="1436812628"/>
    <b v="0"/>
    <n v="0"/>
    <b v="0"/>
    <s v="technology/web"/>
    <x v="109"/>
    <x v="121"/>
    <x v="2"/>
    <x v="7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n v="1483474370"/>
    <n v="1480882370"/>
    <b v="0"/>
    <n v="0"/>
    <b v="0"/>
    <s v="technology/web"/>
    <x v="109"/>
    <x v="121"/>
    <x v="2"/>
    <x v="7"/>
    <x v="2350"/>
    <d v="2017-01-03T15:12:50"/>
  </r>
  <r>
    <x v="2351"/>
    <s v="NZ Auction site.  No listing or success fees. Only $2 p/m"/>
    <s v="Donate $30 or more and receive a free selfie stick."/>
    <x v="341"/>
    <n v="108"/>
    <x v="1"/>
    <x v="4"/>
    <x v="4"/>
    <n v="1430360739"/>
    <n v="1427768739"/>
    <b v="0"/>
    <n v="7"/>
    <b v="0"/>
    <s v="technology/web"/>
    <x v="1837"/>
    <x v="1777"/>
    <x v="2"/>
    <x v="7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n v="1433603552"/>
    <n v="1428419552"/>
    <b v="0"/>
    <n v="0"/>
    <b v="0"/>
    <s v="technology/web"/>
    <x v="109"/>
    <x v="121"/>
    <x v="2"/>
    <x v="7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n v="1429632822"/>
    <n v="1428596022"/>
    <b v="0"/>
    <n v="0"/>
    <b v="0"/>
    <s v="technology/web"/>
    <x v="109"/>
    <x v="121"/>
    <x v="2"/>
    <x v="7"/>
    <x v="2353"/>
    <d v="2015-04-21T11:13:42"/>
  </r>
  <r>
    <x v="2354"/>
    <s v="Dissertation (Canceled)"/>
    <s v="Almost done with doctorate degree but need funding of $35,000 to complete research of project."/>
    <x v="19"/>
    <n v="25"/>
    <x v="1"/>
    <x v="0"/>
    <x v="0"/>
    <n v="1420910460"/>
    <n v="1415726460"/>
    <b v="0"/>
    <n v="1"/>
    <b v="0"/>
    <s v="technology/web"/>
    <x v="1838"/>
    <x v="384"/>
    <x v="2"/>
    <x v="7"/>
    <x v="2354"/>
    <d v="2015-01-10T12:21:00"/>
  </r>
  <r>
    <x v="2355"/>
    <s v="PriceItUpPlease (Canceled)"/>
    <s v="PriceItUpPlease will be an easy to use website that estimates the amount of your startup costs for that great idea you have!"/>
    <x v="6"/>
    <n v="55"/>
    <x v="1"/>
    <x v="2"/>
    <x v="2"/>
    <n v="1430604136"/>
    <n v="1428012136"/>
    <b v="0"/>
    <n v="2"/>
    <b v="0"/>
    <s v="technology/web"/>
    <x v="1839"/>
    <x v="446"/>
    <x v="2"/>
    <x v="7"/>
    <x v="2355"/>
    <d v="2015-05-02T17:02:16"/>
  </r>
  <r>
    <x v="2356"/>
    <s v="HardstyleUnited.com (Canceled)"/>
    <s v="HardstyleUnited.com The Global Hardstyle community. Your Hardstyle community."/>
    <x v="3"/>
    <n v="0"/>
    <x v="1"/>
    <x v="9"/>
    <x v="3"/>
    <n v="1433530104"/>
    <n v="1430938104"/>
    <b v="0"/>
    <n v="0"/>
    <b v="0"/>
    <s v="technology/web"/>
    <x v="109"/>
    <x v="121"/>
    <x v="2"/>
    <x v="7"/>
    <x v="2356"/>
    <d v="2015-06-05T13:48:24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x v="1"/>
    <n v="1445093578"/>
    <n v="1442501578"/>
    <b v="0"/>
    <n v="0"/>
    <b v="0"/>
    <s v="technology/web"/>
    <x v="109"/>
    <x v="121"/>
    <x v="2"/>
    <x v="7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n v="1422664740"/>
    <n v="1417818036"/>
    <b v="0"/>
    <n v="0"/>
    <b v="0"/>
    <s v="technology/web"/>
    <x v="109"/>
    <x v="121"/>
    <x v="2"/>
    <x v="7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n v="1438616124"/>
    <n v="1433432124"/>
    <b v="0"/>
    <n v="3"/>
    <b v="0"/>
    <s v="technology/web"/>
    <x v="1840"/>
    <x v="1778"/>
    <x v="2"/>
    <x v="7"/>
    <x v="2359"/>
    <d v="2015-08-03T10:35:24"/>
  </r>
  <r>
    <x v="2360"/>
    <s v="Bee Bay Microjobs (Canceled)"/>
    <s v="Welcome to Bee Bay Canada, your commission free microjobs website.  Sell at any price and keep 100% of what you earn!"/>
    <x v="10"/>
    <n v="2"/>
    <x v="1"/>
    <x v="5"/>
    <x v="5"/>
    <n v="1454864280"/>
    <n v="1452272280"/>
    <b v="0"/>
    <n v="1"/>
    <b v="0"/>
    <s v="technology/web"/>
    <x v="167"/>
    <x v="453"/>
    <x v="2"/>
    <x v="7"/>
    <x v="2360"/>
    <d v="2016-02-07T11:58:00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b v="0"/>
    <n v="0"/>
    <b v="0"/>
    <s v="technology/web"/>
    <x v="109"/>
    <x v="121"/>
    <x v="2"/>
    <x v="7"/>
    <x v="2361"/>
    <d v="2016-04-30T17:00:00"/>
  </r>
  <r>
    <x v="2362"/>
    <s v="Help CRB obtain 501(c)(3) status! (Canceled)"/>
    <s v="The Columbus Ruby Brigade has brought monthly ruby goodness and camaraderie to all participants."/>
    <x v="329"/>
    <n v="120"/>
    <x v="1"/>
    <x v="0"/>
    <x v="0"/>
    <n v="1418315470"/>
    <n v="1415723470"/>
    <b v="0"/>
    <n v="2"/>
    <b v="0"/>
    <s v="technology/web"/>
    <x v="1841"/>
    <x v="88"/>
    <x v="2"/>
    <x v="7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b v="0"/>
    <n v="0"/>
    <b v="0"/>
    <s v="technology/web"/>
    <x v="109"/>
    <x v="121"/>
    <x v="2"/>
    <x v="7"/>
    <x v="2363"/>
    <d v="2015-12-28T19:16:40"/>
  </r>
  <r>
    <x v="2364"/>
    <s v="Minecraft Server and Website Help (Name: Forge Realms)"/>
    <s v="Making a Minecraft server and Website and I need your help to fund it. Thanks in Advance!"/>
    <x v="342"/>
    <n v="0"/>
    <x v="1"/>
    <x v="0"/>
    <x v="0"/>
    <n v="1445898356"/>
    <n v="1441146356"/>
    <b v="0"/>
    <n v="0"/>
    <b v="0"/>
    <s v="technology/web"/>
    <x v="109"/>
    <x v="121"/>
    <x v="2"/>
    <x v="7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n v="1453071600"/>
    <n v="1449596425"/>
    <b v="0"/>
    <n v="0"/>
    <b v="0"/>
    <s v="technology/web"/>
    <x v="109"/>
    <x v="121"/>
    <x v="2"/>
    <x v="7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n v="1445431533"/>
    <n v="1442839533"/>
    <b v="0"/>
    <n v="27"/>
    <b v="0"/>
    <s v="technology/web"/>
    <x v="1842"/>
    <x v="1779"/>
    <x v="2"/>
    <x v="7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n v="1461622616"/>
    <n v="1456442216"/>
    <b v="0"/>
    <n v="14"/>
    <b v="0"/>
    <s v="technology/web"/>
    <x v="1843"/>
    <x v="1780"/>
    <x v="2"/>
    <x v="7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b v="0"/>
    <n v="2"/>
    <b v="0"/>
    <s v="technology/web"/>
    <x v="1161"/>
    <x v="73"/>
    <x v="2"/>
    <x v="7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b v="0"/>
    <n v="0"/>
    <b v="0"/>
    <s v="technology/web"/>
    <x v="109"/>
    <x v="121"/>
    <x v="2"/>
    <x v="7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n v="1418877141"/>
    <n v="1416285141"/>
    <b v="0"/>
    <n v="4"/>
    <b v="0"/>
    <s v="technology/web"/>
    <x v="1844"/>
    <x v="442"/>
    <x v="2"/>
    <x v="7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b v="0"/>
    <n v="0"/>
    <b v="0"/>
    <s v="technology/web"/>
    <x v="109"/>
    <x v="121"/>
    <x v="2"/>
    <x v="7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b v="0"/>
    <n v="6"/>
    <b v="0"/>
    <s v="technology/web"/>
    <x v="1845"/>
    <x v="180"/>
    <x v="2"/>
    <x v="7"/>
    <x v="2372"/>
    <d v="2015-04-23T20:39:31"/>
  </r>
  <r>
    <x v="2373"/>
    <s v="Cykelauktion.com (Canceled)"/>
    <s v="We want to create a safe marketplace for buying and selling bicycles."/>
    <x v="343"/>
    <n v="50"/>
    <x v="1"/>
    <x v="11"/>
    <x v="9"/>
    <n v="1440863624"/>
    <n v="1438271624"/>
    <b v="0"/>
    <n v="1"/>
    <b v="0"/>
    <s v="technology/web"/>
    <x v="1846"/>
    <x v="73"/>
    <x v="2"/>
    <x v="7"/>
    <x v="2373"/>
    <d v="2015-08-29T10:53:44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b v="0"/>
    <n v="1"/>
    <b v="0"/>
    <s v="technology/web"/>
    <x v="1847"/>
    <x v="119"/>
    <x v="2"/>
    <x v="7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b v="0"/>
    <n v="0"/>
    <b v="0"/>
    <s v="technology/web"/>
    <x v="109"/>
    <x v="121"/>
    <x v="2"/>
    <x v="7"/>
    <x v="2375"/>
    <d v="2016-09-09T15:03:5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x v="0"/>
    <n v="1449785566"/>
    <n v="1447193566"/>
    <b v="0"/>
    <n v="4"/>
    <b v="0"/>
    <s v="technology/web"/>
    <x v="1848"/>
    <x v="1781"/>
    <x v="2"/>
    <x v="7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n v="1480110783"/>
    <n v="1477515183"/>
    <b v="0"/>
    <n v="0"/>
    <b v="0"/>
    <s v="technology/web"/>
    <x v="109"/>
    <x v="121"/>
    <x v="2"/>
    <x v="7"/>
    <x v="2377"/>
    <d v="2016-11-25T16:53:03"/>
  </r>
  <r>
    <x v="2378"/>
    <s v="KEEPUP INC (Canceled)"/>
    <s v="KEEPUP allows you to extend your social circle by introducing you to new people via your friends."/>
    <x v="74"/>
    <n v="0"/>
    <x v="1"/>
    <x v="0"/>
    <x v="0"/>
    <n v="1440548330"/>
    <n v="1438042730"/>
    <b v="0"/>
    <n v="0"/>
    <b v="0"/>
    <s v="technology/web"/>
    <x v="109"/>
    <x v="121"/>
    <x v="2"/>
    <x v="7"/>
    <x v="2378"/>
    <d v="2015-08-25T19:18:50"/>
  </r>
  <r>
    <x v="2379"/>
    <s v="SelectCooks.com (Canceled)"/>
    <s v="Selectcooks.com is a community marketplace for people to list, find and hire chefs."/>
    <x v="11"/>
    <n v="0"/>
    <x v="1"/>
    <x v="0"/>
    <x v="0"/>
    <n v="1444004616"/>
    <n v="1440116616"/>
    <b v="0"/>
    <n v="0"/>
    <b v="0"/>
    <s v="technology/web"/>
    <x v="109"/>
    <x v="121"/>
    <x v="2"/>
    <x v="7"/>
    <x v="2379"/>
    <d v="2015-10-04T19:23:36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n v="1443726142"/>
    <n v="1441134142"/>
    <b v="0"/>
    <n v="3"/>
    <b v="0"/>
    <s v="technology/web"/>
    <x v="456"/>
    <x v="1782"/>
    <x v="2"/>
    <x v="7"/>
    <x v="2380"/>
    <d v="2015-10-01T14:02:22"/>
  </r>
  <r>
    <x v="2381"/>
    <s v="Cannabis Connection (Canceled)"/>
    <s v="Social Media Platform for the Marijuana Industry to create professionalism and a stable lasting market."/>
    <x v="344"/>
    <n v="1571"/>
    <x v="1"/>
    <x v="0"/>
    <x v="0"/>
    <n v="1428704848"/>
    <n v="1426112848"/>
    <b v="0"/>
    <n v="7"/>
    <b v="0"/>
    <s v="technology/web"/>
    <x v="1849"/>
    <x v="1783"/>
    <x v="2"/>
    <x v="7"/>
    <x v="2381"/>
    <d v="2015-04-10T17:27:28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x v="0"/>
    <n v="1438662603"/>
    <n v="1436502603"/>
    <b v="0"/>
    <n v="2"/>
    <b v="0"/>
    <s v="technology/web"/>
    <x v="453"/>
    <x v="839"/>
    <x v="2"/>
    <x v="7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b v="0"/>
    <n v="3"/>
    <b v="0"/>
    <s v="technology/web"/>
    <x v="1850"/>
    <x v="1784"/>
    <x v="2"/>
    <x v="7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b v="0"/>
    <n v="8"/>
    <b v="0"/>
    <s v="technology/web"/>
    <x v="417"/>
    <x v="120"/>
    <x v="2"/>
    <x v="7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n v="1438793432"/>
    <n v="1436201432"/>
    <b v="0"/>
    <n v="7"/>
    <b v="0"/>
    <s v="technology/web"/>
    <x v="1851"/>
    <x v="1785"/>
    <x v="2"/>
    <x v="7"/>
    <x v="2385"/>
    <d v="2015-08-05T11:50:32"/>
  </r>
  <r>
    <x v="2386"/>
    <s v="Realjobmatch.com (Canceled)"/>
    <s v="Realjobmatch is not just a job search site but a matching site , matching the right jobseekers with the best jobs."/>
    <x v="11"/>
    <n v="0"/>
    <x v="1"/>
    <x v="5"/>
    <x v="5"/>
    <n v="1420920424"/>
    <n v="1415736424"/>
    <b v="0"/>
    <n v="0"/>
    <b v="0"/>
    <s v="technology/web"/>
    <x v="109"/>
    <x v="121"/>
    <x v="2"/>
    <x v="7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b v="0"/>
    <n v="3"/>
    <b v="0"/>
    <s v="technology/web"/>
    <x v="1852"/>
    <x v="1786"/>
    <x v="2"/>
    <x v="7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b v="0"/>
    <n v="8"/>
    <b v="0"/>
    <s v="technology/web"/>
    <x v="1853"/>
    <x v="1787"/>
    <x v="2"/>
    <x v="7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b v="0"/>
    <n v="1"/>
    <b v="0"/>
    <s v="technology/web"/>
    <x v="1854"/>
    <x v="180"/>
    <x v="2"/>
    <x v="7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b v="0"/>
    <n v="0"/>
    <b v="0"/>
    <s v="technology/web"/>
    <x v="109"/>
    <x v="121"/>
    <x v="2"/>
    <x v="7"/>
    <x v="2390"/>
    <d v="2015-01-04T01:17:44"/>
  </r>
  <r>
    <x v="2391"/>
    <s v="oToBOTS.com - Freedom from high cost auto repairs (Canceled)"/>
    <s v="Using the power of internet to help people save hundreds in car repair."/>
    <x v="22"/>
    <n v="25"/>
    <x v="1"/>
    <x v="0"/>
    <x v="0"/>
    <n v="1427825044"/>
    <n v="1425236644"/>
    <b v="0"/>
    <n v="1"/>
    <b v="0"/>
    <s v="technology/web"/>
    <x v="415"/>
    <x v="384"/>
    <x v="2"/>
    <x v="7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b v="0"/>
    <n v="0"/>
    <b v="0"/>
    <s v="technology/web"/>
    <x v="109"/>
    <x v="121"/>
    <x v="2"/>
    <x v="7"/>
    <x v="2392"/>
    <d v="2015-10-28T21:53:43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x v="0"/>
    <n v="1439048017"/>
    <n v="1436456017"/>
    <b v="0"/>
    <n v="1"/>
    <b v="0"/>
    <s v="technology/web"/>
    <x v="833"/>
    <x v="73"/>
    <x v="2"/>
    <x v="7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b v="0"/>
    <n v="2"/>
    <b v="0"/>
    <s v="technology/web"/>
    <x v="1855"/>
    <x v="1788"/>
    <x v="2"/>
    <x v="7"/>
    <x v="2394"/>
    <d v="2015-02-26T03:41:33"/>
  </r>
  <r>
    <x v="2395"/>
    <s v="VENT it out (Canceled)"/>
    <s v="I am making a social website where people can anonymously or openly vent, All walks of life all over the world"/>
    <x v="287"/>
    <n v="0"/>
    <x v="1"/>
    <x v="0"/>
    <x v="0"/>
    <n v="1484038620"/>
    <n v="1481597687"/>
    <b v="0"/>
    <n v="0"/>
    <b v="0"/>
    <s v="technology/web"/>
    <x v="109"/>
    <x v="121"/>
    <x v="2"/>
    <x v="7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b v="0"/>
    <n v="1"/>
    <b v="0"/>
    <s v="technology/web"/>
    <x v="418"/>
    <x v="119"/>
    <x v="2"/>
    <x v="7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b v="0"/>
    <n v="0"/>
    <b v="0"/>
    <s v="technology/web"/>
    <x v="109"/>
    <x v="121"/>
    <x v="2"/>
    <x v="7"/>
    <x v="2397"/>
    <d v="2015-01-02T16:14:16"/>
  </r>
  <r>
    <x v="2398"/>
    <s v="Roekee.com (Canceled)"/>
    <s v="The internets new search engine. Looking for funding to develop our backend web indexing software with an emphasis on automation."/>
    <x v="23"/>
    <n v="0"/>
    <x v="1"/>
    <x v="0"/>
    <x v="0"/>
    <n v="1435874384"/>
    <n v="1433282384"/>
    <b v="0"/>
    <n v="0"/>
    <b v="0"/>
    <s v="technology/web"/>
    <x v="109"/>
    <x v="121"/>
    <x v="2"/>
    <x v="7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n v="1418934506"/>
    <n v="1415910506"/>
    <b v="0"/>
    <n v="0"/>
    <b v="0"/>
    <s v="technology/web"/>
    <x v="109"/>
    <x v="121"/>
    <x v="2"/>
    <x v="7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b v="0"/>
    <n v="0"/>
    <b v="0"/>
    <s v="technology/web"/>
    <x v="109"/>
    <x v="121"/>
    <x v="2"/>
    <x v="7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b v="0"/>
    <n v="9"/>
    <b v="0"/>
    <s v="food/food trucks"/>
    <x v="1856"/>
    <x v="1789"/>
    <x v="7"/>
    <x v="19"/>
    <x v="2401"/>
    <d v="2016-03-05T14:44:56"/>
  </r>
  <r>
    <x v="2402"/>
    <s v="Cupcake Truck Unite"/>
    <s v="Small town, delicious treats, and a mobile truck"/>
    <x v="14"/>
    <n v="52"/>
    <x v="2"/>
    <x v="0"/>
    <x v="0"/>
    <n v="1431533931"/>
    <n v="1428941931"/>
    <b v="0"/>
    <n v="1"/>
    <b v="0"/>
    <s v="food/food trucks"/>
    <x v="414"/>
    <x v="368"/>
    <x v="7"/>
    <x v="19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n v="1459368658"/>
    <n v="1454188258"/>
    <b v="0"/>
    <n v="12"/>
    <b v="0"/>
    <s v="food/food trucks"/>
    <x v="1857"/>
    <x v="1790"/>
    <x v="7"/>
    <x v="19"/>
    <x v="2403"/>
    <d v="2016-03-30T15:10:58"/>
  </r>
  <r>
    <x v="2404"/>
    <s v="Square Donuts Truck"/>
    <s v="We would love another Donut Food Truck for your famous Square Donuts.  We have one successful truck and retail store open already!"/>
    <x v="36"/>
    <n v="0"/>
    <x v="2"/>
    <x v="0"/>
    <x v="0"/>
    <n v="1451782607"/>
    <n v="1449190607"/>
    <b v="0"/>
    <n v="0"/>
    <b v="0"/>
    <s v="food/food trucks"/>
    <x v="109"/>
    <x v="121"/>
    <x v="7"/>
    <x v="19"/>
    <x v="2404"/>
    <d v="2016-01-02T19:56:47"/>
  </r>
  <r>
    <x v="2405"/>
    <s v="JoyShtick Food Truck"/>
    <s v="We are the first gaming-themed food truck, bringing gourmet pub fare to the Jacksonville area."/>
    <x v="10"/>
    <n v="1126"/>
    <x v="2"/>
    <x v="0"/>
    <x v="0"/>
    <n v="1472911375"/>
    <n v="1471096975"/>
    <b v="0"/>
    <n v="20"/>
    <b v="0"/>
    <s v="food/food trucks"/>
    <x v="1858"/>
    <x v="1791"/>
    <x v="7"/>
    <x v="19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b v="0"/>
    <n v="16"/>
    <b v="0"/>
    <s v="food/food trucks"/>
    <x v="1859"/>
    <x v="1792"/>
    <x v="7"/>
    <x v="19"/>
    <x v="2406"/>
    <d v="2015-01-18T21:39:50"/>
  </r>
  <r>
    <x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x v="0"/>
    <x v="0"/>
    <n v="1428732000"/>
    <n v="1426772928"/>
    <b v="0"/>
    <n v="33"/>
    <b v="0"/>
    <s v="food/food trucks"/>
    <x v="1860"/>
    <x v="1793"/>
    <x v="7"/>
    <x v="19"/>
    <x v="2407"/>
    <d v="2015-04-11T01:00:00"/>
  </r>
  <r>
    <x v="2408"/>
    <s v="Sabroso On Wheels"/>
    <s v="A US Army Vet trying to get a Peruvian food truck going! Really good Peruvian food now mobile!"/>
    <x v="36"/>
    <n v="30"/>
    <x v="2"/>
    <x v="0"/>
    <x v="0"/>
    <n v="1415247757"/>
    <n v="1412652157"/>
    <b v="0"/>
    <n v="2"/>
    <b v="0"/>
    <s v="food/food trucks"/>
    <x v="418"/>
    <x v="2"/>
    <x v="7"/>
    <x v="19"/>
    <x v="2408"/>
    <d v="2014-11-05T23:22:37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x v="0"/>
    <n v="1439931675"/>
    <n v="1437339675"/>
    <b v="0"/>
    <n v="6"/>
    <b v="0"/>
    <s v="food/food trucks"/>
    <x v="1861"/>
    <x v="474"/>
    <x v="7"/>
    <x v="19"/>
    <x v="2409"/>
    <d v="2015-08-18T16:01:15"/>
  </r>
  <r>
    <x v="2410"/>
    <s v="Websters grill truck       slow cooked meats"/>
    <s v="Websters grill truck the best slow cooked meats on hot coals_x000d_Beef bisket, roast Lamb, roast chicken, Ribs, burgers, sliders,"/>
    <x v="36"/>
    <n v="0"/>
    <x v="2"/>
    <x v="2"/>
    <x v="2"/>
    <n v="1441619275"/>
    <n v="1439027275"/>
    <b v="0"/>
    <n v="0"/>
    <b v="0"/>
    <s v="food/food trucks"/>
    <x v="109"/>
    <x v="121"/>
    <x v="7"/>
    <x v="19"/>
    <x v="2410"/>
    <d v="2015-09-07T04:47:55"/>
  </r>
  <r>
    <x v="2411"/>
    <s v="Was ist das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b v="0"/>
    <n v="3"/>
    <b v="0"/>
    <s v="food/food trucks"/>
    <x v="1862"/>
    <x v="690"/>
    <x v="7"/>
    <x v="19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b v="0"/>
    <n v="0"/>
    <b v="0"/>
    <s v="food/food trucks"/>
    <x v="109"/>
    <x v="121"/>
    <x v="7"/>
    <x v="19"/>
    <x v="2412"/>
    <d v="2016-11-26T13:41:13"/>
  </r>
  <r>
    <x v="2413"/>
    <s v="Lone Pine Coffee Brewery"/>
    <s v="Lone Pine Coffee Brewery will be a portable third-wave coffee shop available for wedding receptions and other events!"/>
    <x v="9"/>
    <n v="25"/>
    <x v="2"/>
    <x v="0"/>
    <x v="0"/>
    <n v="1401579000"/>
    <n v="1398911882"/>
    <b v="0"/>
    <n v="3"/>
    <b v="0"/>
    <s v="food/food trucks"/>
    <x v="1863"/>
    <x v="1585"/>
    <x v="7"/>
    <x v="19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b v="0"/>
    <n v="13"/>
    <b v="0"/>
    <s v="food/food trucks"/>
    <x v="1864"/>
    <x v="1794"/>
    <x v="7"/>
    <x v="19"/>
    <x v="2414"/>
    <d v="2015-08-21T22:59:00"/>
  </r>
  <r>
    <x v="2415"/>
    <s v="Local Food Truck is Off the Hoof!"/>
    <s v="It will be ridiculously easy to become addicted to the full, rich flavor of locally raised beef, pork, and more..."/>
    <x v="127"/>
    <n v="335"/>
    <x v="2"/>
    <x v="0"/>
    <x v="0"/>
    <n v="1468615346"/>
    <n v="1466023346"/>
    <b v="0"/>
    <n v="6"/>
    <b v="0"/>
    <s v="food/food trucks"/>
    <x v="1865"/>
    <x v="1795"/>
    <x v="7"/>
    <x v="19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b v="0"/>
    <n v="1"/>
    <b v="0"/>
    <s v="food/food trucks"/>
    <x v="1866"/>
    <x v="144"/>
    <x v="7"/>
    <x v="19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b v="0"/>
    <n v="0"/>
    <b v="0"/>
    <s v="food/food trucks"/>
    <x v="109"/>
    <x v="121"/>
    <x v="7"/>
    <x v="19"/>
    <x v="2417"/>
    <d v="2014-08-10T16:13:07"/>
  </r>
  <r>
    <x v="2418"/>
    <s v="Mexican food truck"/>
    <s v="I want to start my food truck business."/>
    <x v="31"/>
    <n v="5"/>
    <x v="2"/>
    <x v="0"/>
    <x v="0"/>
    <n v="1427225644"/>
    <n v="1422045244"/>
    <b v="0"/>
    <n v="5"/>
    <b v="0"/>
    <s v="food/food trucks"/>
    <x v="459"/>
    <x v="120"/>
    <x v="7"/>
    <x v="19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b v="0"/>
    <n v="0"/>
    <b v="0"/>
    <s v="food/food trucks"/>
    <x v="109"/>
    <x v="121"/>
    <x v="7"/>
    <x v="19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n v="1415583695"/>
    <n v="1410396095"/>
    <b v="0"/>
    <n v="36"/>
    <b v="0"/>
    <s v="food/food trucks"/>
    <x v="1867"/>
    <x v="1796"/>
    <x v="7"/>
    <x v="19"/>
    <x v="2420"/>
    <d v="2014-11-09T20:41:35"/>
  </r>
  <r>
    <x v="2421"/>
    <s v="hot dog cart"/>
    <s v="help me start Merrill's first hot dog cart in this empty lot"/>
    <x v="12"/>
    <n v="1"/>
    <x v="2"/>
    <x v="0"/>
    <x v="0"/>
    <n v="1424536196"/>
    <n v="1421944196"/>
    <b v="0"/>
    <n v="1"/>
    <b v="0"/>
    <s v="food/food trucks"/>
    <x v="374"/>
    <x v="120"/>
    <x v="7"/>
    <x v="19"/>
    <x v="2421"/>
    <d v="2015-02-21T11:29:56"/>
  </r>
  <r>
    <x v="2422"/>
    <s v="Help starting a family owned food truck"/>
    <s v="Family owned business serving BBQ and seafood to the public"/>
    <x v="2"/>
    <n v="1"/>
    <x v="2"/>
    <x v="0"/>
    <x v="0"/>
    <n v="1426091036"/>
    <n v="1423502636"/>
    <b v="0"/>
    <n v="1"/>
    <b v="0"/>
    <s v="food/food trucks"/>
    <x v="418"/>
    <x v="120"/>
    <x v="7"/>
    <x v="19"/>
    <x v="2422"/>
    <d v="2015-03-11T11:23:56"/>
  </r>
  <r>
    <x v="2423"/>
    <s v="FBTR BBQ"/>
    <s v="FBTR is a Texas-style, North Carolina based, homemade BBQ company looking to bring good meat to the masses."/>
    <x v="127"/>
    <n v="8"/>
    <x v="2"/>
    <x v="0"/>
    <x v="0"/>
    <n v="1420044890"/>
    <n v="1417452890"/>
    <b v="0"/>
    <n v="1"/>
    <b v="0"/>
    <s v="food/food trucks"/>
    <x v="473"/>
    <x v="1797"/>
    <x v="7"/>
    <x v="19"/>
    <x v="2423"/>
    <d v="2014-12-31T11:54:50"/>
  </r>
  <r>
    <x v="2424"/>
    <s v="Lily and Memphs"/>
    <s v="Great and creative food from the heart in the form of a sweet food truck!"/>
    <x v="31"/>
    <n v="310"/>
    <x v="2"/>
    <x v="0"/>
    <x v="0"/>
    <n v="1414445108"/>
    <n v="1411853108"/>
    <b v="0"/>
    <n v="9"/>
    <b v="0"/>
    <s v="food/food trucks"/>
    <x v="1868"/>
    <x v="1798"/>
    <x v="7"/>
    <x v="19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n v="1464386640"/>
    <n v="1463090149"/>
    <b v="0"/>
    <n v="1"/>
    <b v="0"/>
    <s v="food/food trucks"/>
    <x v="1869"/>
    <x v="120"/>
    <x v="7"/>
    <x v="19"/>
    <x v="2425"/>
    <d v="2016-05-27T17:04:00"/>
  </r>
  <r>
    <x v="2426"/>
    <s v="The Low-Calorie Food Truck"/>
    <s v="Aspiring to create a food truck with many delicious low calorie meals to encourage healthy eating while enjoying every bite."/>
    <x v="22"/>
    <n v="0"/>
    <x v="2"/>
    <x v="0"/>
    <x v="0"/>
    <n v="1439006692"/>
    <n v="1433822692"/>
    <b v="0"/>
    <n v="0"/>
    <b v="0"/>
    <s v="food/food trucks"/>
    <x v="109"/>
    <x v="121"/>
    <x v="7"/>
    <x v="19"/>
    <x v="2426"/>
    <d v="2015-08-07T23:04:52"/>
  </r>
  <r>
    <x v="2427"/>
    <s v="Wraps in a snap. Fast lunch with a gourmet punch!"/>
    <s v="Fast and simple lunches for those on the go.  All (lunch) deals $10 or less."/>
    <x v="63"/>
    <n v="1"/>
    <x v="2"/>
    <x v="0"/>
    <x v="0"/>
    <n v="1458715133"/>
    <n v="1455262733"/>
    <b v="0"/>
    <n v="1"/>
    <b v="0"/>
    <s v="food/food trucks"/>
    <x v="133"/>
    <x v="120"/>
    <x v="7"/>
    <x v="19"/>
    <x v="2427"/>
    <d v="2016-03-23T01:38:53"/>
  </r>
  <r>
    <x v="2428"/>
    <s v="Premium Burgers"/>
    <s v="From Moo 2 You! We want to offer premium burgers to a taco flooded environment."/>
    <x v="19"/>
    <n v="1"/>
    <x v="2"/>
    <x v="0"/>
    <x v="0"/>
    <n v="1426182551"/>
    <n v="1423594151"/>
    <b v="0"/>
    <n v="1"/>
    <b v="0"/>
    <s v="food/food trucks"/>
    <x v="1870"/>
    <x v="120"/>
    <x v="7"/>
    <x v="19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b v="0"/>
    <n v="4"/>
    <b v="0"/>
    <s v="food/food trucks"/>
    <x v="1871"/>
    <x v="1799"/>
    <x v="7"/>
    <x v="19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b v="0"/>
    <n v="2"/>
    <b v="0"/>
    <s v="food/food trucks"/>
    <x v="449"/>
    <x v="689"/>
    <x v="7"/>
    <x v="19"/>
    <x v="2430"/>
    <d v="2016-02-11T22:08:24"/>
  </r>
  <r>
    <x v="2431"/>
    <s v="Murphy's good eatin'"/>
    <s v="Go to Colorado and run a food truck with homemade food of all kinds."/>
    <x v="57"/>
    <n v="2"/>
    <x v="2"/>
    <x v="0"/>
    <x v="0"/>
    <n v="1467080613"/>
    <n v="1461896613"/>
    <b v="0"/>
    <n v="2"/>
    <b v="0"/>
    <s v="food/food trucks"/>
    <x v="133"/>
    <x v="120"/>
    <x v="7"/>
    <x v="19"/>
    <x v="2431"/>
    <d v="2016-06-27T21:23:33"/>
  </r>
  <r>
    <x v="2432"/>
    <s v="funding for bbq trailer"/>
    <s v="Looking to start competition cooking and need start-up help.  Offering brisket tasting to all contributors."/>
    <x v="32"/>
    <n v="2"/>
    <x v="2"/>
    <x v="0"/>
    <x v="0"/>
    <n v="1425791697"/>
    <n v="1423199697"/>
    <b v="0"/>
    <n v="2"/>
    <b v="0"/>
    <s v="food/food trucks"/>
    <x v="107"/>
    <x v="120"/>
    <x v="7"/>
    <x v="19"/>
    <x v="2432"/>
    <d v="2015-03-08T00:14:57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b v="0"/>
    <n v="0"/>
    <b v="0"/>
    <s v="food/food trucks"/>
    <x v="109"/>
    <x v="121"/>
    <x v="7"/>
    <x v="19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n v="1438662474"/>
    <n v="1435206474"/>
    <b v="0"/>
    <n v="2"/>
    <b v="0"/>
    <s v="food/food trucks"/>
    <x v="1872"/>
    <x v="31"/>
    <x v="7"/>
    <x v="19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b v="0"/>
    <n v="4"/>
    <b v="0"/>
    <s v="food/food trucks"/>
    <x v="1873"/>
    <x v="1800"/>
    <x v="7"/>
    <x v="19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b v="0"/>
    <n v="2"/>
    <b v="0"/>
    <s v="food/food trucks"/>
    <x v="1874"/>
    <x v="381"/>
    <x v="7"/>
    <x v="19"/>
    <x v="2436"/>
    <d v="2016-01-29T09:46:10"/>
  </r>
  <r>
    <x v="2437"/>
    <s v="Cuppa Gumbos"/>
    <s v="Homemade Gumbo, Stews and Curry to be served hot and fresh everyday at any festival or concert we can attend."/>
    <x v="6"/>
    <n v="0"/>
    <x v="2"/>
    <x v="0"/>
    <x v="0"/>
    <n v="1426615200"/>
    <n v="1422400188"/>
    <b v="0"/>
    <n v="0"/>
    <b v="0"/>
    <s v="food/food trucks"/>
    <x v="109"/>
    <x v="121"/>
    <x v="7"/>
    <x v="19"/>
    <x v="2437"/>
    <d v="2015-03-17T13:00:00"/>
  </r>
  <r>
    <x v="2438"/>
    <s v="FOOD|Art"/>
    <s v="I'm starting a catering and food truck business of southern comfort food. My FOOD is my Art!  _x000d_Thanks for you help!"/>
    <x v="36"/>
    <n v="50"/>
    <x v="2"/>
    <x v="0"/>
    <x v="0"/>
    <n v="1449529062"/>
    <n v="1444341462"/>
    <b v="0"/>
    <n v="1"/>
    <b v="0"/>
    <s v="food/food trucks"/>
    <x v="119"/>
    <x v="73"/>
    <x v="7"/>
    <x v="19"/>
    <x v="2438"/>
    <d v="2015-12-07T17:57:42"/>
  </r>
  <r>
    <x v="2439"/>
    <s v="Pillow Puffs Concessions"/>
    <s v="Expand cotton candy concession to include other foods and purchase a trailer to haul._x000d_Purchase unstuffed pets to fill with cotton candy"/>
    <x v="3"/>
    <n v="0"/>
    <x v="2"/>
    <x v="0"/>
    <x v="0"/>
    <n v="1445197129"/>
    <n v="1442605129"/>
    <b v="0"/>
    <n v="0"/>
    <b v="0"/>
    <s v="food/food trucks"/>
    <x v="109"/>
    <x v="121"/>
    <x v="7"/>
    <x v="19"/>
    <x v="2439"/>
    <d v="2015-10-18T14:38:49"/>
  </r>
  <r>
    <x v="2440"/>
    <s v="The first green Food Truck in Phnom Penh"/>
    <s v="Starting a entire clean energy food truck and set a new standard for Cambodia"/>
    <x v="10"/>
    <n v="10"/>
    <x v="2"/>
    <x v="18"/>
    <x v="3"/>
    <n v="1455399313"/>
    <n v="1452807313"/>
    <b v="0"/>
    <n v="2"/>
    <b v="0"/>
    <s v="food/food trucks"/>
    <x v="418"/>
    <x v="144"/>
    <x v="7"/>
    <x v="19"/>
    <x v="2440"/>
    <d v="2016-02-13T16:35:13"/>
  </r>
  <r>
    <x v="2441"/>
    <s v="Bring Alchemy Pops to the People!"/>
    <s v="YOU can help Alchemy Pops POP up on a street near you!"/>
    <x v="51"/>
    <n v="8091"/>
    <x v="0"/>
    <x v="0"/>
    <x v="0"/>
    <n v="1437627540"/>
    <n v="1435806054"/>
    <b v="0"/>
    <n v="109"/>
    <b v="1"/>
    <s v="food/small batch"/>
    <x v="1875"/>
    <x v="1801"/>
    <x v="7"/>
    <x v="33"/>
    <x v="2441"/>
    <d v="2015-07-22T23:59:00"/>
  </r>
  <r>
    <x v="2442"/>
    <s v="Young Mountain Tea: A New White Tea from India's Himalayas"/>
    <s v="The first tea from a new sustainable tea region in India's young, rising Himalayas."/>
    <x v="95"/>
    <n v="30226"/>
    <x v="0"/>
    <x v="0"/>
    <x v="0"/>
    <n v="1426777228"/>
    <n v="1424188828"/>
    <b v="0"/>
    <n v="372"/>
    <b v="1"/>
    <s v="food/small batch"/>
    <x v="1876"/>
    <x v="1802"/>
    <x v="7"/>
    <x v="33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b v="0"/>
    <n v="311"/>
    <b v="1"/>
    <s v="food/small batch"/>
    <x v="1877"/>
    <x v="1803"/>
    <x v="7"/>
    <x v="33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b v="0"/>
    <n v="61"/>
    <b v="1"/>
    <s v="food/small batch"/>
    <x v="1878"/>
    <x v="1804"/>
    <x v="7"/>
    <x v="33"/>
    <x v="2444"/>
    <d v="2016-05-25T13:06:31"/>
  </r>
  <r>
    <x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x v="0"/>
    <x v="0"/>
    <n v="1443242021"/>
    <n v="1440650021"/>
    <b v="0"/>
    <n v="115"/>
    <b v="1"/>
    <s v="food/small batch"/>
    <x v="1789"/>
    <x v="1805"/>
    <x v="7"/>
    <x v="33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b v="0"/>
    <n v="111"/>
    <b v="1"/>
    <s v="food/small batch"/>
    <x v="1879"/>
    <x v="1806"/>
    <x v="7"/>
    <x v="33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b v="0"/>
    <n v="337"/>
    <b v="1"/>
    <s v="food/small batch"/>
    <x v="1880"/>
    <x v="1807"/>
    <x v="7"/>
    <x v="33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n v="1472621760"/>
    <n v="1472110513"/>
    <b v="0"/>
    <n v="9"/>
    <b v="1"/>
    <s v="food/small batch"/>
    <x v="1881"/>
    <x v="1808"/>
    <x v="7"/>
    <x v="33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n v="1417321515"/>
    <n v="1414725915"/>
    <b v="0"/>
    <n v="120"/>
    <b v="1"/>
    <s v="food/small batch"/>
    <x v="1277"/>
    <x v="472"/>
    <x v="7"/>
    <x v="33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b v="0"/>
    <n v="102"/>
    <b v="1"/>
    <s v="food/small batch"/>
    <x v="1882"/>
    <x v="1809"/>
    <x v="7"/>
    <x v="33"/>
    <x v="2450"/>
    <d v="2014-10-27T22:11:00"/>
  </r>
  <r>
    <x v="2451"/>
    <s v="Boss Balls Protein Balls"/>
    <s v="Meet the best tasting high protein, low sugar protein snack on the planet. Guaranteed to turn you into a stone cold fox."/>
    <x v="3"/>
    <n v="11545"/>
    <x v="0"/>
    <x v="0"/>
    <x v="0"/>
    <n v="1488750490"/>
    <n v="1487022490"/>
    <b v="0"/>
    <n v="186"/>
    <b v="1"/>
    <s v="food/small batch"/>
    <x v="1883"/>
    <x v="1810"/>
    <x v="7"/>
    <x v="33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b v="0"/>
    <n v="15"/>
    <b v="1"/>
    <s v="food/small batch"/>
    <x v="1884"/>
    <x v="1811"/>
    <x v="7"/>
    <x v="33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n v="1486053409"/>
    <n v="1483461409"/>
    <b v="0"/>
    <n v="67"/>
    <b v="1"/>
    <s v="food/small batch"/>
    <x v="1885"/>
    <x v="1812"/>
    <x v="7"/>
    <x v="33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n v="1489207808"/>
    <n v="1486183808"/>
    <b v="0"/>
    <n v="130"/>
    <b v="1"/>
    <s v="food/small batch"/>
    <x v="1886"/>
    <x v="1813"/>
    <x v="7"/>
    <x v="33"/>
    <x v="2454"/>
    <d v="2017-03-10T23:50:08"/>
  </r>
  <r>
    <x v="2455"/>
    <s v="Yo Mama's Sauces &amp; Rubs"/>
    <s v="Mama wants everyone to try her secret recipes for sauces and rubs. She uses only the freshest ingredients for them."/>
    <x v="43"/>
    <n v="546"/>
    <x v="0"/>
    <x v="0"/>
    <x v="0"/>
    <n v="1461177950"/>
    <n v="1458758750"/>
    <b v="0"/>
    <n v="16"/>
    <b v="1"/>
    <s v="food/small batch"/>
    <x v="1887"/>
    <x v="1814"/>
    <x v="7"/>
    <x v="33"/>
    <x v="2455"/>
    <d v="2016-04-20T13:45:50"/>
  </r>
  <r>
    <x v="2456"/>
    <s v="Beef Sticks to Chomp On!!"/>
    <s v="These beef sticks will make your taste buds dance with happiness. Plus they are healthier than most available today!"/>
    <x v="15"/>
    <n v="2713"/>
    <x v="0"/>
    <x v="0"/>
    <x v="0"/>
    <n v="1488063839"/>
    <n v="1485471839"/>
    <b v="0"/>
    <n v="67"/>
    <b v="1"/>
    <s v="food/small batch"/>
    <x v="1888"/>
    <x v="1815"/>
    <x v="7"/>
    <x v="33"/>
    <x v="2456"/>
    <d v="2017-02-25T18:03:59"/>
  </r>
  <r>
    <x v="2457"/>
    <s v="NDWK The North Dakota Wine Kitchen"/>
    <s v="If you love wine, and have ever dreamed of crafting your own. You can in 3 easy steps.  Sample~Sprinkle~Savor."/>
    <x v="165"/>
    <n v="23530"/>
    <x v="0"/>
    <x v="0"/>
    <x v="0"/>
    <n v="1458826056"/>
    <n v="1456237656"/>
    <b v="0"/>
    <n v="124"/>
    <b v="1"/>
    <s v="food/small batch"/>
    <x v="1889"/>
    <x v="1816"/>
    <x v="7"/>
    <x v="33"/>
    <x v="2457"/>
    <d v="2016-03-24T08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b v="0"/>
    <n v="80"/>
    <b v="1"/>
    <s v="food/small batch"/>
    <x v="1890"/>
    <x v="1817"/>
    <x v="7"/>
    <x v="33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b v="0"/>
    <n v="282"/>
    <b v="1"/>
    <s v="food/small batch"/>
    <x v="1891"/>
    <x v="1818"/>
    <x v="7"/>
    <x v="33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n v="1483417020"/>
    <n v="1480480167"/>
    <b v="0"/>
    <n v="68"/>
    <b v="1"/>
    <s v="food/small batch"/>
    <x v="1892"/>
    <x v="1819"/>
    <x v="7"/>
    <x v="33"/>
    <x v="2460"/>
    <d v="2017-01-02T23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b v="0"/>
    <n v="86"/>
    <b v="1"/>
    <s v="music/indie rock"/>
    <x v="965"/>
    <x v="1820"/>
    <x v="4"/>
    <x v="14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b v="0"/>
    <n v="115"/>
    <b v="1"/>
    <s v="music/indie rock"/>
    <x v="1893"/>
    <x v="1821"/>
    <x v="4"/>
    <x v="14"/>
    <x v="2462"/>
    <d v="2012-07-18T23:28:16"/>
  </r>
  <r>
    <x v="2463"/>
    <s v="Emma Ate the Lion &quot;Songs Two Count Too&quot;"/>
    <s v="Emma Ate The Lion's debut full length album"/>
    <x v="13"/>
    <n v="2325"/>
    <x v="0"/>
    <x v="0"/>
    <x v="0"/>
    <n v="1366138800"/>
    <n v="1362710425"/>
    <b v="0"/>
    <n v="75"/>
    <b v="1"/>
    <s v="music/indie rock"/>
    <x v="63"/>
    <x v="1144"/>
    <x v="4"/>
    <x v="14"/>
    <x v="2463"/>
    <d v="2013-04-16T14:00:00"/>
  </r>
  <r>
    <x v="2464"/>
    <s v="The Enemy Feathers NEW EP"/>
    <s v="The Enemy Feathers are passing the proverbial hat to see if we can raise enough money to complete Our NEW EP"/>
    <x v="13"/>
    <n v="2222"/>
    <x v="0"/>
    <x v="5"/>
    <x v="5"/>
    <n v="1443641340"/>
    <n v="1441143397"/>
    <b v="0"/>
    <n v="43"/>
    <b v="1"/>
    <s v="music/indie rock"/>
    <x v="206"/>
    <x v="1822"/>
    <x v="4"/>
    <x v="14"/>
    <x v="2464"/>
    <d v="2015-09-30T14:29:00"/>
  </r>
  <r>
    <x v="2465"/>
    <s v="The Lion Oh My - Our first full length release"/>
    <s v="An indie band from Spokane, WA looking to master and package their first full length album."/>
    <x v="176"/>
    <n v="1261"/>
    <x v="0"/>
    <x v="0"/>
    <x v="0"/>
    <n v="1348420548"/>
    <n v="1345828548"/>
    <b v="0"/>
    <n v="48"/>
    <b v="1"/>
    <s v="music/indie rock"/>
    <x v="1894"/>
    <x v="1823"/>
    <x v="4"/>
    <x v="14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n v="1368066453"/>
    <n v="1365474453"/>
    <b v="0"/>
    <n v="52"/>
    <b v="1"/>
    <s v="music/indie rock"/>
    <x v="31"/>
    <x v="1824"/>
    <x v="4"/>
    <x v="14"/>
    <x v="2466"/>
    <d v="2013-05-08T21:27:33"/>
  </r>
  <r>
    <x v="2467"/>
    <s v="Nature Boy Explorer EP"/>
    <s v="We've finished our first EP and we're taking it on the road in three weeks! Help us fund manufacturing?"/>
    <x v="28"/>
    <n v="1185"/>
    <x v="0"/>
    <x v="0"/>
    <x v="0"/>
    <n v="1336669200"/>
    <n v="1335473931"/>
    <b v="0"/>
    <n v="43"/>
    <b v="1"/>
    <s v="music/indie rock"/>
    <x v="23"/>
    <x v="1825"/>
    <x v="4"/>
    <x v="14"/>
    <x v="2467"/>
    <d v="2012-05-10T12:00:00"/>
  </r>
  <r>
    <x v="2468"/>
    <s v="New &quot;Jesse Denaro&quot; Album!"/>
    <s v="Please donate, support &amp; share this project so that I may be able to record my new EP this fall!"/>
    <x v="13"/>
    <n v="2144.34"/>
    <x v="0"/>
    <x v="0"/>
    <x v="0"/>
    <n v="1351400400"/>
    <n v="1348285321"/>
    <b v="0"/>
    <n v="58"/>
    <b v="1"/>
    <s v="music/indie rock"/>
    <x v="1895"/>
    <x v="1826"/>
    <x v="4"/>
    <x v="14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b v="0"/>
    <n v="47"/>
    <b v="1"/>
    <s v="music/indie rock"/>
    <x v="981"/>
    <x v="1827"/>
    <x v="4"/>
    <x v="14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n v="1337824055"/>
    <n v="1335232055"/>
    <b v="0"/>
    <n v="36"/>
    <b v="1"/>
    <s v="music/indie rock"/>
    <x v="1896"/>
    <x v="1828"/>
    <x v="4"/>
    <x v="14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b v="0"/>
    <n v="17"/>
    <b v="1"/>
    <s v="music/indie rock"/>
    <x v="602"/>
    <x v="1829"/>
    <x v="4"/>
    <x v="14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b v="0"/>
    <n v="104"/>
    <b v="1"/>
    <s v="music/indie rock"/>
    <x v="1897"/>
    <x v="1830"/>
    <x v="4"/>
    <x v="14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n v="1352573869"/>
    <n v="1349978269"/>
    <b v="0"/>
    <n v="47"/>
    <b v="1"/>
    <s v="music/indie rock"/>
    <x v="31"/>
    <x v="1831"/>
    <x v="4"/>
    <x v="14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b v="0"/>
    <n v="38"/>
    <b v="1"/>
    <s v="music/indie rock"/>
    <x v="1898"/>
    <x v="1832"/>
    <x v="4"/>
    <x v="14"/>
    <x v="2474"/>
    <d v="2010-10-10T19:16:16"/>
  </r>
  <r>
    <x v="2475"/>
    <s v="BRANDTSON - &quot;Send Us A Signal&quot; Vinyl LP"/>
    <s v="Help BRANDTSON and DREAMOVERrecords press their 2004 record, &quot;Send Us A Signal&quot;."/>
    <x v="30"/>
    <n v="2618"/>
    <x v="0"/>
    <x v="0"/>
    <x v="0"/>
    <n v="1278799200"/>
    <n v="1273647255"/>
    <b v="0"/>
    <n v="81"/>
    <b v="1"/>
    <s v="music/indie rock"/>
    <x v="1262"/>
    <x v="1833"/>
    <x v="4"/>
    <x v="14"/>
    <x v="2475"/>
    <d v="2010-07-10T17:00:00"/>
  </r>
  <r>
    <x v="2476"/>
    <s v="Arts &amp; Crafts"/>
    <s v="Eleven songs, the accumulation of several memorable occurrences in a sleepy town; stories of fiction &amp; fact."/>
    <x v="50"/>
    <n v="3360.72"/>
    <x v="0"/>
    <x v="0"/>
    <x v="0"/>
    <n v="1415004770"/>
    <n v="1412149970"/>
    <b v="0"/>
    <n v="55"/>
    <b v="1"/>
    <s v="music/indie rock"/>
    <x v="1899"/>
    <x v="1834"/>
    <x v="4"/>
    <x v="14"/>
    <x v="2476"/>
    <d v="2014-11-03T03:52:50"/>
  </r>
  <r>
    <x v="2477"/>
    <s v="Debut Album"/>
    <s v="Releasing my first album in August, and I need your help in order to get it done!"/>
    <x v="47"/>
    <n v="1285"/>
    <x v="0"/>
    <x v="0"/>
    <x v="0"/>
    <n v="1344789345"/>
    <n v="1340901345"/>
    <b v="0"/>
    <n v="41"/>
    <b v="1"/>
    <s v="music/indie rock"/>
    <x v="1900"/>
    <x v="1835"/>
    <x v="4"/>
    <x v="14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b v="0"/>
    <n v="79"/>
    <b v="1"/>
    <s v="music/indie rock"/>
    <x v="1901"/>
    <x v="1836"/>
    <x v="4"/>
    <x v="14"/>
    <x v="2478"/>
    <d v="2013-01-13T17:48:33"/>
  </r>
  <r>
    <x v="2479"/>
    <s v="FUEL FAKE NATIVES"/>
    <s v="Fake Natives is headed on tour this summer. Help them fill their tank with fossil fuels."/>
    <x v="43"/>
    <n v="400.33"/>
    <x v="0"/>
    <x v="0"/>
    <x v="0"/>
    <n v="1343440800"/>
    <n v="1342545994"/>
    <b v="0"/>
    <n v="16"/>
    <b v="1"/>
    <s v="music/indie rock"/>
    <x v="1902"/>
    <x v="1837"/>
    <x v="4"/>
    <x v="14"/>
    <x v="2479"/>
    <d v="2012-07-27T21:00:00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b v="0"/>
    <n v="8"/>
    <b v="1"/>
    <s v="music/indie rock"/>
    <x v="31"/>
    <x v="409"/>
    <x v="4"/>
    <x v="14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b v="0"/>
    <n v="95"/>
    <b v="1"/>
    <s v="music/indie rock"/>
    <x v="1903"/>
    <x v="1838"/>
    <x v="4"/>
    <x v="14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b v="0"/>
    <n v="25"/>
    <b v="1"/>
    <s v="music/indie rock"/>
    <x v="1787"/>
    <x v="1726"/>
    <x v="4"/>
    <x v="14"/>
    <x v="2482"/>
    <d v="2011-08-01T13:46:23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x v="0"/>
    <n v="1335891603"/>
    <n v="1330711203"/>
    <b v="0"/>
    <n v="19"/>
    <b v="1"/>
    <s v="music/indie rock"/>
    <x v="1904"/>
    <x v="1839"/>
    <x v="4"/>
    <x v="14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b v="0"/>
    <n v="90"/>
    <b v="1"/>
    <s v="music/indie rock"/>
    <x v="1905"/>
    <x v="1840"/>
    <x v="4"/>
    <x v="14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b v="0"/>
    <n v="41"/>
    <b v="1"/>
    <s v="music/indie rock"/>
    <x v="1906"/>
    <x v="1841"/>
    <x v="4"/>
    <x v="14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b v="0"/>
    <n v="30"/>
    <b v="1"/>
    <s v="music/indie rock"/>
    <x v="1907"/>
    <x v="1842"/>
    <x v="4"/>
    <x v="14"/>
    <x v="2486"/>
    <d v="2012-04-22T11:59:36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x v="0"/>
    <n v="1338083997"/>
    <n v="1335491997"/>
    <b v="0"/>
    <n v="38"/>
    <b v="1"/>
    <s v="music/indie rock"/>
    <x v="1908"/>
    <x v="1843"/>
    <x v="4"/>
    <x v="14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b v="0"/>
    <n v="65"/>
    <b v="1"/>
    <s v="music/indie rock"/>
    <x v="1909"/>
    <x v="1844"/>
    <x v="4"/>
    <x v="14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b v="0"/>
    <n v="75"/>
    <b v="1"/>
    <s v="music/indie rock"/>
    <x v="1910"/>
    <x v="1845"/>
    <x v="4"/>
    <x v="14"/>
    <x v="2489"/>
    <d v="2013-05-09T11:33:59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x v="0"/>
    <n v="1340429276"/>
    <n v="1335245276"/>
    <b v="0"/>
    <n v="16"/>
    <b v="1"/>
    <s v="music/indie rock"/>
    <x v="1911"/>
    <x v="1846"/>
    <x v="4"/>
    <x v="14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b v="0"/>
    <n v="10"/>
    <b v="1"/>
    <s v="music/indie rock"/>
    <x v="1912"/>
    <x v="1847"/>
    <x v="4"/>
    <x v="14"/>
    <x v="2491"/>
    <d v="2011-01-15T20:51:00"/>
  </r>
  <r>
    <x v="2492"/>
    <s v="SUPER NICE EP 2012"/>
    <s v="We're a band from Hawaii trying to produce our first EP and we need help!"/>
    <x v="20"/>
    <n v="750"/>
    <x v="0"/>
    <x v="0"/>
    <x v="0"/>
    <n v="1339840740"/>
    <n v="1335397188"/>
    <b v="0"/>
    <n v="27"/>
    <b v="1"/>
    <s v="music/indie rock"/>
    <x v="1054"/>
    <x v="1848"/>
    <x v="4"/>
    <x v="14"/>
    <x v="2492"/>
    <d v="2012-06-16T04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b v="0"/>
    <n v="259"/>
    <b v="1"/>
    <s v="music/indie rock"/>
    <x v="1913"/>
    <x v="1849"/>
    <x v="4"/>
    <x v="14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n v="1337786944"/>
    <n v="1335194944"/>
    <b v="0"/>
    <n v="39"/>
    <b v="1"/>
    <s v="music/indie rock"/>
    <x v="1914"/>
    <x v="1850"/>
    <x v="4"/>
    <x v="14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b v="0"/>
    <n v="42"/>
    <b v="1"/>
    <s v="music/indie rock"/>
    <x v="1915"/>
    <x v="1851"/>
    <x v="4"/>
    <x v="14"/>
    <x v="2495"/>
    <d v="2012-06-06T17:42:55"/>
  </r>
  <r>
    <x v="2496"/>
    <s v="Lynn Haven - The First Album, &quot;Fair Weather Friends&quot;"/>
    <s v="Be a part of making the first Lynn Haven album, &quot;Fair Weather Friends.&quot;"/>
    <x v="12"/>
    <n v="6000"/>
    <x v="0"/>
    <x v="0"/>
    <x v="0"/>
    <n v="1364597692"/>
    <n v="1361577292"/>
    <b v="0"/>
    <n v="10"/>
    <b v="1"/>
    <s v="music/indie rock"/>
    <x v="31"/>
    <x v="1852"/>
    <x v="4"/>
    <x v="14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b v="0"/>
    <n v="56"/>
    <b v="1"/>
    <s v="music/indie rock"/>
    <x v="1916"/>
    <x v="1853"/>
    <x v="4"/>
    <x v="14"/>
    <x v="2497"/>
    <d v="2011-08-05T16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n v="1422400387"/>
    <n v="1421190787"/>
    <b v="0"/>
    <n v="20"/>
    <b v="1"/>
    <s v="music/indie rock"/>
    <x v="1917"/>
    <x v="1854"/>
    <x v="4"/>
    <x v="14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b v="0"/>
    <n v="170"/>
    <b v="1"/>
    <s v="music/indie rock"/>
    <x v="1918"/>
    <x v="1855"/>
    <x v="4"/>
    <x v="14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n v="1340476375"/>
    <n v="1337884375"/>
    <b v="0"/>
    <n v="29"/>
    <b v="1"/>
    <s v="music/indie rock"/>
    <x v="1614"/>
    <x v="1856"/>
    <x v="4"/>
    <x v="14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b v="0"/>
    <n v="7"/>
    <b v="0"/>
    <s v="food/restaurants"/>
    <x v="1919"/>
    <x v="1857"/>
    <x v="7"/>
    <x v="34"/>
    <x v="2501"/>
    <d v="2015-09-27T13:38:24"/>
  </r>
  <r>
    <x v="2502"/>
    <s v="Cupcake Chaos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b v="0"/>
    <n v="5"/>
    <b v="0"/>
    <s v="food/restaurants"/>
    <x v="1920"/>
    <x v="1858"/>
    <x v="7"/>
    <x v="34"/>
    <x v="2502"/>
    <d v="2014-09-21T14:48:38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x v="0"/>
    <n v="1465333560"/>
    <n v="1462743308"/>
    <b v="0"/>
    <n v="0"/>
    <b v="0"/>
    <s v="food/restaurants"/>
    <x v="109"/>
    <x v="121"/>
    <x v="7"/>
    <x v="34"/>
    <x v="2503"/>
    <d v="2016-06-07T16:06:00"/>
  </r>
  <r>
    <x v="2504"/>
    <s v="Halal Restaurant and Internet Cafe"/>
    <s v="Halal Restaurant and Internet Cafe 20 percent of profits will go to building masjids."/>
    <x v="19"/>
    <n v="0"/>
    <x v="2"/>
    <x v="0"/>
    <x v="0"/>
    <n v="1416014534"/>
    <n v="1413418934"/>
    <b v="0"/>
    <n v="0"/>
    <b v="0"/>
    <s v="food/restaurants"/>
    <x v="109"/>
    <x v="121"/>
    <x v="7"/>
    <x v="34"/>
    <x v="2504"/>
    <d v="2014-11-14T20:22:14"/>
  </r>
  <r>
    <x v="2505"/>
    <s v="PASTATUTION"/>
    <s v="PASTATUTION- The act or practice of engaging in Pasta Making for money.  _x000d__x000d_Help us get the Arcobaleno Pasta Extruder!"/>
    <x v="39"/>
    <n v="0"/>
    <x v="2"/>
    <x v="0"/>
    <x v="0"/>
    <n v="1426292416"/>
    <n v="1423704016"/>
    <b v="0"/>
    <n v="0"/>
    <b v="0"/>
    <s v="food/restaurants"/>
    <x v="109"/>
    <x v="121"/>
    <x v="7"/>
    <x v="34"/>
    <x v="2505"/>
    <d v="2015-03-13T19:20:16"/>
  </r>
  <r>
    <x v="2506"/>
    <s v="Bowlz Cafe, Hull"/>
    <s v="Love cereal as much as we do? Then we need your help! We are opening a worldwide cereal cafe, serving the best in imported cereals!"/>
    <x v="10"/>
    <n v="30"/>
    <x v="2"/>
    <x v="1"/>
    <x v="1"/>
    <n v="1443906000"/>
    <n v="1441955269"/>
    <b v="0"/>
    <n v="2"/>
    <b v="0"/>
    <s v="food/restaurants"/>
    <x v="722"/>
    <x v="2"/>
    <x v="7"/>
    <x v="34"/>
    <x v="2506"/>
    <d v="2015-10-03T16:00:00"/>
  </r>
  <r>
    <x v="2507"/>
    <s v="Help Cafe Talavera get a New Kitchen!"/>
    <s v="Unique dishes for a unique city!."/>
    <x v="350"/>
    <n v="0"/>
    <x v="2"/>
    <x v="0"/>
    <x v="0"/>
    <n v="1431308704"/>
    <n v="1428716704"/>
    <b v="0"/>
    <n v="0"/>
    <b v="0"/>
    <s v="food/restaurants"/>
    <x v="109"/>
    <x v="121"/>
    <x v="7"/>
    <x v="34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b v="0"/>
    <n v="0"/>
    <b v="0"/>
    <s v="food/restaurants"/>
    <x v="109"/>
    <x v="121"/>
    <x v="7"/>
    <x v="34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b v="0"/>
    <n v="28"/>
    <b v="0"/>
    <s v="food/restaurants"/>
    <x v="1921"/>
    <x v="680"/>
    <x v="7"/>
    <x v="34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n v="1431647772"/>
    <n v="1426463772"/>
    <b v="0"/>
    <n v="2"/>
    <b v="0"/>
    <s v="food/restaurants"/>
    <x v="840"/>
    <x v="839"/>
    <x v="7"/>
    <x v="34"/>
    <x v="2510"/>
    <d v="2015-05-14T18:56:12"/>
  </r>
  <r>
    <x v="2511"/>
    <s v="loluli's"/>
    <s v="Fresh Fast Food. A bbq ramen bar thats healthy, tasty and made to order right in front of your eyes....... From flame to bowl"/>
    <x v="57"/>
    <n v="0"/>
    <x v="2"/>
    <x v="1"/>
    <x v="1"/>
    <n v="1454323413"/>
    <n v="1451731413"/>
    <b v="0"/>
    <n v="0"/>
    <b v="0"/>
    <s v="food/restaurants"/>
    <x v="109"/>
    <x v="121"/>
    <x v="7"/>
    <x v="34"/>
    <x v="2511"/>
    <d v="2016-02-01T05:43:33"/>
  </r>
  <r>
    <x v="2512"/>
    <s v="Somethin' Tasty"/>
    <s v="Somethin' Tasty is a unique coffee, pastry &amp; retail store. We consign from all local sources: pottery, glass &amp; art."/>
    <x v="146"/>
    <n v="0"/>
    <x v="2"/>
    <x v="0"/>
    <x v="0"/>
    <n v="1418504561"/>
    <n v="1417208561"/>
    <b v="0"/>
    <n v="0"/>
    <b v="0"/>
    <s v="food/restaurants"/>
    <x v="109"/>
    <x v="121"/>
    <x v="7"/>
    <x v="34"/>
    <x v="2512"/>
    <d v="2014-12-13T16:02:41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b v="0"/>
    <n v="0"/>
    <b v="0"/>
    <s v="food/restaurants"/>
    <x v="109"/>
    <x v="121"/>
    <x v="7"/>
    <x v="34"/>
    <x v="2513"/>
    <d v="2017-02-25T19:09:49"/>
  </r>
  <r>
    <x v="2514"/>
    <s v="Lunch For Tots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b v="0"/>
    <n v="4"/>
    <b v="0"/>
    <s v="food/restaurants"/>
    <x v="1922"/>
    <x v="1859"/>
    <x v="7"/>
    <x v="34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b v="0"/>
    <n v="12"/>
    <b v="0"/>
    <s v="food/restaurants"/>
    <x v="1923"/>
    <x v="1860"/>
    <x v="7"/>
    <x v="34"/>
    <x v="2515"/>
    <d v="2015-02-22T15:09:13"/>
  </r>
  <r>
    <x v="2516"/>
    <s v="Morning Glory"/>
    <s v="Hi, everyone my name is Alex, and i want to create not just a cafe spot, but a place that gives everyone a nice warm homey feeling."/>
    <x v="29"/>
    <n v="0"/>
    <x v="2"/>
    <x v="0"/>
    <x v="0"/>
    <n v="1417279252"/>
    <n v="1414683652"/>
    <b v="0"/>
    <n v="0"/>
    <b v="0"/>
    <s v="food/restaurants"/>
    <x v="109"/>
    <x v="121"/>
    <x v="7"/>
    <x v="34"/>
    <x v="2516"/>
    <d v="2014-11-29T11:40:52"/>
  </r>
  <r>
    <x v="2517"/>
    <s v="The Canteen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b v="0"/>
    <n v="33"/>
    <b v="0"/>
    <s v="food/restaurants"/>
    <x v="1924"/>
    <x v="1861"/>
    <x v="7"/>
    <x v="34"/>
    <x v="2517"/>
    <d v="2015-03-19T13:15:30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x v="0"/>
    <n v="1415899228"/>
    <n v="1413303628"/>
    <b v="0"/>
    <n v="0"/>
    <b v="0"/>
    <s v="food/restaurants"/>
    <x v="109"/>
    <x v="121"/>
    <x v="7"/>
    <x v="34"/>
    <x v="2518"/>
    <d v="2014-11-13T12:20:28"/>
  </r>
  <r>
    <x v="2519"/>
    <s v="Kelli's Kitchen"/>
    <s v="Better than your mom's, better than Cracker Barrel, only at Kelli's Kitchen (all from scratch)."/>
    <x v="60"/>
    <n v="65"/>
    <x v="2"/>
    <x v="0"/>
    <x v="0"/>
    <n v="1405741404"/>
    <n v="1403149404"/>
    <b v="0"/>
    <n v="4"/>
    <b v="0"/>
    <s v="food/restaurants"/>
    <x v="1925"/>
    <x v="1862"/>
    <x v="7"/>
    <x v="34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b v="0"/>
    <n v="0"/>
    <b v="0"/>
    <s v="food/restaurants"/>
    <x v="109"/>
    <x v="121"/>
    <x v="7"/>
    <x v="34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b v="0"/>
    <n v="132"/>
    <b v="1"/>
    <s v="music/classical music"/>
    <x v="1926"/>
    <x v="1863"/>
    <x v="4"/>
    <x v="35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b v="0"/>
    <n v="27"/>
    <b v="1"/>
    <s v="music/classical music"/>
    <x v="31"/>
    <x v="1864"/>
    <x v="4"/>
    <x v="35"/>
    <x v="2522"/>
    <d v="2016-04-22T09:52:00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x v="0"/>
    <n v="1416270292"/>
    <n v="1413674692"/>
    <b v="0"/>
    <n v="26"/>
    <b v="1"/>
    <s v="music/classical music"/>
    <x v="1927"/>
    <x v="1865"/>
    <x v="4"/>
    <x v="35"/>
    <x v="2523"/>
    <d v="2014-11-17T19:24:52"/>
  </r>
  <r>
    <x v="2524"/>
    <s v="Les Bostonades' First CD"/>
    <s v="We're bringing some of our favorite music from the past 10 years to disc for the first time ever."/>
    <x v="51"/>
    <n v="7620"/>
    <x v="0"/>
    <x v="0"/>
    <x v="0"/>
    <n v="1419136200"/>
    <n v="1416338557"/>
    <b v="0"/>
    <n v="43"/>
    <b v="1"/>
    <s v="music/classical music"/>
    <x v="264"/>
    <x v="1866"/>
    <x v="4"/>
    <x v="35"/>
    <x v="2524"/>
    <d v="2014-12-20T23:30:00"/>
  </r>
  <r>
    <x v="2525"/>
    <s v="Jenny &amp; Rossâ”‚To Sing in Germany"/>
    <s v="Husband and wife operatic team specializing in German opera. Fundraising for an audition tour of Germany."/>
    <x v="6"/>
    <n v="8026"/>
    <x v="0"/>
    <x v="0"/>
    <x v="0"/>
    <n v="1340914571"/>
    <n v="1338322571"/>
    <b v="0"/>
    <n v="80"/>
    <b v="1"/>
    <s v="music/classical music"/>
    <x v="1928"/>
    <x v="1867"/>
    <x v="4"/>
    <x v="35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n v="1418014740"/>
    <n v="1415585474"/>
    <b v="0"/>
    <n v="33"/>
    <b v="1"/>
    <s v="music/classical music"/>
    <x v="1929"/>
    <x v="1868"/>
    <x v="4"/>
    <x v="35"/>
    <x v="2526"/>
    <d v="2014-12-07T23:59:00"/>
  </r>
  <r>
    <x v="2527"/>
    <s v="Britten in Song: A Centennial Celebration"/>
    <s v="Five Programs of Benjamin Britten's vocal works featuring over 20 extraordinary vocalists and pianists."/>
    <x v="23"/>
    <n v="4085"/>
    <x v="0"/>
    <x v="0"/>
    <x v="0"/>
    <n v="1382068740"/>
    <n v="1380477691"/>
    <b v="0"/>
    <n v="71"/>
    <b v="1"/>
    <s v="music/classical music"/>
    <x v="1930"/>
    <x v="1869"/>
    <x v="4"/>
    <x v="35"/>
    <x v="2527"/>
    <d v="2013-10-17T22:59:00"/>
  </r>
  <r>
    <x v="2528"/>
    <s v="Three Voices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b v="0"/>
    <n v="81"/>
    <b v="1"/>
    <s v="music/classical music"/>
    <x v="1931"/>
    <x v="1870"/>
    <x v="4"/>
    <x v="35"/>
    <x v="2528"/>
    <d v="2015-08-20T06:00:00"/>
  </r>
  <r>
    <x v="2529"/>
    <s v="UrbanArias is DC's Contemporary Opera Company"/>
    <s v="Opera. Short. New."/>
    <x v="12"/>
    <n v="6257"/>
    <x v="0"/>
    <x v="0"/>
    <x v="0"/>
    <n v="1332636975"/>
    <n v="1328752575"/>
    <b v="0"/>
    <n v="76"/>
    <b v="1"/>
    <s v="music/classical music"/>
    <x v="1932"/>
    <x v="1871"/>
    <x v="4"/>
    <x v="35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n v="1429505400"/>
    <n v="1426711505"/>
    <b v="0"/>
    <n v="48"/>
    <b v="1"/>
    <s v="music/classical music"/>
    <x v="31"/>
    <x v="1872"/>
    <x v="4"/>
    <x v="35"/>
    <x v="2530"/>
    <d v="2015-04-19T23:50:00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b v="0"/>
    <n v="61"/>
    <b v="1"/>
    <s v="music/classical music"/>
    <x v="84"/>
    <x v="1873"/>
    <x v="4"/>
    <x v="35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b v="0"/>
    <n v="60"/>
    <b v="1"/>
    <s v="music/classical music"/>
    <x v="1933"/>
    <x v="1874"/>
    <x v="4"/>
    <x v="35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n v="1362160868"/>
    <n v="1359568911"/>
    <b v="0"/>
    <n v="136"/>
    <b v="1"/>
    <s v="music/classical music"/>
    <x v="1934"/>
    <x v="1875"/>
    <x v="4"/>
    <x v="35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b v="0"/>
    <n v="14"/>
    <b v="1"/>
    <s v="music/classical music"/>
    <x v="2"/>
    <x v="1876"/>
    <x v="4"/>
    <x v="35"/>
    <x v="2534"/>
    <d v="2010-01-01T01:00:00"/>
  </r>
  <r>
    <x v="2535"/>
    <s v="Mark Hayes Requiem Recording"/>
    <s v="Mark Hayes: Requiem Recording"/>
    <x v="22"/>
    <n v="20755"/>
    <x v="0"/>
    <x v="0"/>
    <x v="0"/>
    <n v="1417463945"/>
    <n v="1414781945"/>
    <b v="0"/>
    <n v="78"/>
    <b v="1"/>
    <s v="music/classical music"/>
    <x v="640"/>
    <x v="1877"/>
    <x v="4"/>
    <x v="35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n v="1375151566"/>
    <n v="1373337166"/>
    <b v="0"/>
    <n v="4"/>
    <b v="1"/>
    <s v="music/classical music"/>
    <x v="1339"/>
    <x v="1878"/>
    <x v="4"/>
    <x v="35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b v="0"/>
    <n v="11"/>
    <b v="1"/>
    <s v="music/classical music"/>
    <x v="1007"/>
    <x v="101"/>
    <x v="4"/>
    <x v="35"/>
    <x v="2537"/>
    <d v="2011-08-01T10:34:15"/>
  </r>
  <r>
    <x v="2538"/>
    <s v="Me, Myself and Albinoni"/>
    <s v="I will record 2 of Tomaso Albinoni's concertos for 2 oboes playing both parts myself."/>
    <x v="102"/>
    <n v="20343.169999999998"/>
    <x v="0"/>
    <x v="0"/>
    <x v="0"/>
    <n v="1361681940"/>
    <n v="1359029661"/>
    <b v="0"/>
    <n v="185"/>
    <b v="1"/>
    <s v="music/classical music"/>
    <x v="1935"/>
    <x v="1879"/>
    <x v="4"/>
    <x v="35"/>
    <x v="2538"/>
    <d v="2013-02-23T23:59:00"/>
  </r>
  <r>
    <x v="2539"/>
    <s v="The Flying Gambas"/>
    <s v="Help ABS Academy musicians get their cellos, gambas, &amp; contrabasses to San Francisco by supporting their instruments' travel."/>
    <x v="3"/>
    <n v="10025"/>
    <x v="0"/>
    <x v="0"/>
    <x v="0"/>
    <n v="1422913152"/>
    <n v="1417729152"/>
    <b v="0"/>
    <n v="59"/>
    <b v="1"/>
    <s v="music/classical music"/>
    <x v="598"/>
    <x v="1880"/>
    <x v="4"/>
    <x v="35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b v="0"/>
    <n v="27"/>
    <b v="1"/>
    <s v="music/classical music"/>
    <x v="1936"/>
    <x v="1881"/>
    <x v="4"/>
    <x v="35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b v="0"/>
    <n v="63"/>
    <b v="1"/>
    <s v="music/classical music"/>
    <x v="1937"/>
    <x v="1882"/>
    <x v="4"/>
    <x v="35"/>
    <x v="2541"/>
    <d v="2013-09-26T05:46:58"/>
  </r>
  <r>
    <x v="2542"/>
    <s v="Classical Music by Marquita"/>
    <s v="Marquita Renee Ntim records her first Classical Album, complete with her playing the viola, cello and singing opera."/>
    <x v="176"/>
    <n v="725"/>
    <x v="0"/>
    <x v="0"/>
    <x v="0"/>
    <n v="1380599940"/>
    <n v="1377252857"/>
    <b v="0"/>
    <n v="13"/>
    <b v="1"/>
    <s v="music/classical music"/>
    <x v="1938"/>
    <x v="1883"/>
    <x v="4"/>
    <x v="35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n v="1293937200"/>
    <n v="1291257298"/>
    <b v="0"/>
    <n v="13"/>
    <b v="1"/>
    <s v="music/classical music"/>
    <x v="1939"/>
    <x v="1884"/>
    <x v="4"/>
    <x v="35"/>
    <x v="2543"/>
    <d v="2011-01-01T22:00:00"/>
  </r>
  <r>
    <x v="2544"/>
    <s v="Singing City Children's Choir"/>
    <s v="Bringing choral music and performance opportunities to under-served youth in West Philadelphia"/>
    <x v="10"/>
    <n v="5041"/>
    <x v="0"/>
    <x v="0"/>
    <x v="0"/>
    <n v="1341750569"/>
    <n v="1339158569"/>
    <b v="0"/>
    <n v="57"/>
    <b v="1"/>
    <s v="music/classical music"/>
    <x v="1940"/>
    <x v="1885"/>
    <x v="4"/>
    <x v="35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n v="1424997000"/>
    <n v="1421983138"/>
    <b v="0"/>
    <n v="61"/>
    <b v="1"/>
    <s v="music/classical music"/>
    <x v="1941"/>
    <x v="1886"/>
    <x v="4"/>
    <x v="35"/>
    <x v="2545"/>
    <d v="2015-02-26T19:30:00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n v="1380949200"/>
    <n v="1378586179"/>
    <b v="0"/>
    <n v="65"/>
    <b v="1"/>
    <s v="music/classical music"/>
    <x v="1942"/>
    <x v="1887"/>
    <x v="4"/>
    <x v="35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b v="0"/>
    <n v="134"/>
    <b v="1"/>
    <s v="music/classical music"/>
    <x v="1943"/>
    <x v="1888"/>
    <x v="4"/>
    <x v="35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b v="0"/>
    <n v="37"/>
    <b v="1"/>
    <s v="music/classical music"/>
    <x v="1944"/>
    <x v="1889"/>
    <x v="4"/>
    <x v="35"/>
    <x v="2548"/>
    <d v="2016-09-29T23:27:00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x v="1"/>
    <n v="1370019600"/>
    <n v="1366999870"/>
    <b v="0"/>
    <n v="37"/>
    <b v="1"/>
    <s v="music/classical music"/>
    <x v="1945"/>
    <x v="1890"/>
    <x v="4"/>
    <x v="35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b v="0"/>
    <n v="150"/>
    <b v="1"/>
    <s v="music/classical music"/>
    <x v="1946"/>
    <x v="1891"/>
    <x v="4"/>
    <x v="35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n v="1332362880"/>
    <n v="1329890585"/>
    <b v="0"/>
    <n v="56"/>
    <b v="1"/>
    <s v="music/classical music"/>
    <x v="1947"/>
    <x v="1892"/>
    <x v="4"/>
    <x v="35"/>
    <x v="2551"/>
    <d v="2012-03-21T15:48:00"/>
  </r>
  <r>
    <x v="2552"/>
    <s v="DAVID, The Oratorio"/>
    <s v="World Premiere of a new oratorio with chorus, soloists, and orchestra, based on the Old Testament king and prophet, DAVID"/>
    <x v="9"/>
    <n v="3195"/>
    <x v="0"/>
    <x v="0"/>
    <x v="0"/>
    <n v="1488741981"/>
    <n v="1486149981"/>
    <b v="0"/>
    <n v="18"/>
    <b v="1"/>
    <s v="music/classical music"/>
    <x v="1635"/>
    <x v="1893"/>
    <x v="4"/>
    <x v="35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n v="1348202807"/>
    <n v="1343018807"/>
    <b v="0"/>
    <n v="60"/>
    <b v="1"/>
    <s v="music/classical music"/>
    <x v="1948"/>
    <x v="1894"/>
    <x v="4"/>
    <x v="35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b v="0"/>
    <n v="67"/>
    <b v="1"/>
    <s v="music/classical music"/>
    <x v="1949"/>
    <x v="1895"/>
    <x v="4"/>
    <x v="35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b v="0"/>
    <n v="35"/>
    <b v="1"/>
    <s v="music/classical music"/>
    <x v="1950"/>
    <x v="1896"/>
    <x v="4"/>
    <x v="35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b v="0"/>
    <n v="34"/>
    <b v="1"/>
    <s v="music/classical music"/>
    <x v="1951"/>
    <x v="1897"/>
    <x v="4"/>
    <x v="35"/>
    <x v="2556"/>
    <d v="2012-12-24T18:47:37"/>
  </r>
  <r>
    <x v="2557"/>
    <s v="European Tour"/>
    <s v="Raising money for our concert tour of Switzerland and Germany in June/July 2014"/>
    <x v="42"/>
    <n v="1066"/>
    <x v="0"/>
    <x v="1"/>
    <x v="1"/>
    <n v="1400176386"/>
    <n v="1397584386"/>
    <b v="0"/>
    <n v="36"/>
    <b v="1"/>
    <s v="music/classical music"/>
    <x v="1952"/>
    <x v="1898"/>
    <x v="4"/>
    <x v="35"/>
    <x v="2557"/>
    <d v="2014-05-15T12:53:06"/>
  </r>
  <r>
    <x v="2558"/>
    <s v="Hopkins Sinfonia 2015 Season"/>
    <s v="The Hopkins Sinfonia is looking for your support to run our 2015 Season made up of five concerts."/>
    <x v="21"/>
    <n v="1361"/>
    <x v="0"/>
    <x v="2"/>
    <x v="2"/>
    <n v="1430488740"/>
    <n v="1427747906"/>
    <b v="0"/>
    <n v="18"/>
    <b v="1"/>
    <s v="music/classical music"/>
    <x v="1953"/>
    <x v="1899"/>
    <x v="4"/>
    <x v="35"/>
    <x v="2558"/>
    <d v="2015-05-01T08:59:00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x v="0"/>
    <n v="1321385820"/>
    <n v="1318539484"/>
    <b v="0"/>
    <n v="25"/>
    <b v="1"/>
    <s v="music/classical music"/>
    <x v="1954"/>
    <x v="1900"/>
    <x v="4"/>
    <x v="35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n v="1425682174"/>
    <n v="1423090174"/>
    <b v="0"/>
    <n v="21"/>
    <b v="1"/>
    <s v="music/classical music"/>
    <x v="1787"/>
    <x v="1901"/>
    <x v="4"/>
    <x v="35"/>
    <x v="2560"/>
    <d v="2015-03-06T17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n v="1444740089"/>
    <n v="1442148089"/>
    <b v="0"/>
    <n v="0"/>
    <b v="0"/>
    <s v="food/food trucks"/>
    <x v="109"/>
    <x v="121"/>
    <x v="7"/>
    <x v="19"/>
    <x v="2561"/>
    <d v="2015-10-13T07:41:29"/>
  </r>
  <r>
    <x v="2562"/>
    <s v="Jamaican food truck in Munich in the making! (Canceled)"/>
    <s v="Hail up - Wah gwaan ?_x000d_We are creating a foodtruck that will serve typical, traditional Jamaican jerk chicken/pork and more!"/>
    <x v="3"/>
    <n v="75"/>
    <x v="1"/>
    <x v="12"/>
    <x v="3"/>
    <n v="1476189339"/>
    <n v="1471005339"/>
    <b v="0"/>
    <n v="3"/>
    <b v="0"/>
    <s v="food/food trucks"/>
    <x v="571"/>
    <x v="384"/>
    <x v="7"/>
    <x v="19"/>
    <x v="2562"/>
    <d v="2016-10-11T07:35:39"/>
  </r>
  <r>
    <x v="2563"/>
    <s v="Phoenix Pearl Boba Tea Truck (Canceled)"/>
    <s v="Michigan based bubble tea and specialty ice cream food truck"/>
    <x v="22"/>
    <n v="0"/>
    <x v="1"/>
    <x v="0"/>
    <x v="0"/>
    <n v="1438226451"/>
    <n v="1433042451"/>
    <b v="0"/>
    <n v="0"/>
    <b v="0"/>
    <s v="food/food trucks"/>
    <x v="109"/>
    <x v="121"/>
    <x v="7"/>
    <x v="19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n v="1406854699"/>
    <n v="1404262699"/>
    <b v="0"/>
    <n v="0"/>
    <b v="0"/>
    <s v="food/food trucks"/>
    <x v="109"/>
    <x v="121"/>
    <x v="7"/>
    <x v="19"/>
    <x v="2564"/>
    <d v="2014-07-31T19:58: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x v="0"/>
    <n v="1462827000"/>
    <n v="1457710589"/>
    <b v="0"/>
    <n v="1"/>
    <b v="0"/>
    <s v="food/food trucks"/>
    <x v="460"/>
    <x v="101"/>
    <x v="7"/>
    <x v="19"/>
    <x v="2565"/>
    <d v="2016-05-09T15:50:00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n v="1408663948"/>
    <n v="1406071948"/>
    <b v="0"/>
    <n v="0"/>
    <b v="0"/>
    <s v="food/food trucks"/>
    <x v="109"/>
    <x v="121"/>
    <x v="7"/>
    <x v="19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n v="1429823138"/>
    <n v="1427231138"/>
    <b v="0"/>
    <n v="2"/>
    <b v="0"/>
    <s v="food/food trucks"/>
    <x v="480"/>
    <x v="88"/>
    <x v="7"/>
    <x v="19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n v="1472745594"/>
    <n v="1470153594"/>
    <b v="0"/>
    <n v="1"/>
    <b v="0"/>
    <s v="food/food trucks"/>
    <x v="724"/>
    <x v="73"/>
    <x v="7"/>
    <x v="19"/>
    <x v="2568"/>
    <d v="2016-09-01T10:59:54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n v="1442457112"/>
    <n v="1439865112"/>
    <b v="0"/>
    <n v="2"/>
    <b v="0"/>
    <s v="food/food trucks"/>
    <x v="1955"/>
    <x v="1902"/>
    <x v="7"/>
    <x v="19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n v="1486590035"/>
    <n v="1483998035"/>
    <b v="0"/>
    <n v="2"/>
    <b v="0"/>
    <s v="food/food trucks"/>
    <x v="1956"/>
    <x v="1903"/>
    <x v="7"/>
    <x v="19"/>
    <x v="2570"/>
    <d v="2017-02-08T16:40:35"/>
  </r>
  <r>
    <x v="2571"/>
    <s v="Coco Bowls (Canceled)"/>
    <s v="Perth locals who dream of opening a health food van, and serving treats that not only taste amazing but also benefit your body."/>
    <x v="57"/>
    <n v="250"/>
    <x v="1"/>
    <x v="2"/>
    <x v="2"/>
    <n v="1463645521"/>
    <n v="1458461521"/>
    <b v="0"/>
    <n v="4"/>
    <b v="0"/>
    <s v="food/food trucks"/>
    <x v="1161"/>
    <x v="372"/>
    <x v="7"/>
    <x v="19"/>
    <x v="2571"/>
    <d v="2016-05-19T03:12:01"/>
  </r>
  <r>
    <x v="2572"/>
    <s v="A Dream of Naughty Nachos (Canceled)"/>
    <s v="Mesquite smoked brisket nachos, food truck style, with homemade salsa to make your taste buds dance."/>
    <x v="11"/>
    <n v="0"/>
    <x v="1"/>
    <x v="0"/>
    <x v="0"/>
    <n v="1428893517"/>
    <n v="1426301517"/>
    <b v="0"/>
    <n v="0"/>
    <b v="0"/>
    <s v="food/food trucks"/>
    <x v="109"/>
    <x v="121"/>
    <x v="7"/>
    <x v="19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b v="0"/>
    <n v="0"/>
    <b v="0"/>
    <s v="food/food trucks"/>
    <x v="109"/>
    <x v="121"/>
    <x v="7"/>
    <x v="19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b v="0"/>
    <n v="0"/>
    <b v="0"/>
    <s v="food/food trucks"/>
    <x v="109"/>
    <x v="121"/>
    <x v="7"/>
    <x v="19"/>
    <x v="2574"/>
    <d v="2016-05-18T14:49:05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b v="0"/>
    <n v="0"/>
    <b v="0"/>
    <s v="food/food trucks"/>
    <x v="109"/>
    <x v="121"/>
    <x v="7"/>
    <x v="19"/>
    <x v="2575"/>
    <d v="2015-01-11T21:36:34"/>
  </r>
  <r>
    <x v="2576"/>
    <s v="2 Go Fast Food (Canceled)"/>
    <s v="A New Twist with an American and Philippine fast food Mobile Trailer."/>
    <x v="3"/>
    <n v="0"/>
    <x v="1"/>
    <x v="0"/>
    <x v="0"/>
    <n v="1428707647"/>
    <n v="1424823247"/>
    <b v="0"/>
    <n v="0"/>
    <b v="0"/>
    <s v="food/food trucks"/>
    <x v="109"/>
    <x v="121"/>
    <x v="7"/>
    <x v="19"/>
    <x v="2576"/>
    <d v="2015-04-10T18:14:07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b v="0"/>
    <n v="0"/>
    <b v="0"/>
    <s v="food/food trucks"/>
    <x v="109"/>
    <x v="121"/>
    <x v="7"/>
    <x v="19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b v="0"/>
    <n v="0"/>
    <b v="0"/>
    <s v="food/food trucks"/>
    <x v="109"/>
    <x v="121"/>
    <x v="7"/>
    <x v="19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b v="0"/>
    <n v="12"/>
    <b v="0"/>
    <s v="food/food trucks"/>
    <x v="1957"/>
    <x v="1904"/>
    <x v="7"/>
    <x v="19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n v="1431745200"/>
    <n v="1429170603"/>
    <b v="0"/>
    <n v="2"/>
    <b v="0"/>
    <s v="food/food trucks"/>
    <x v="722"/>
    <x v="157"/>
    <x v="7"/>
    <x v="19"/>
    <x v="2580"/>
    <d v="2015-05-15T22:00:00"/>
  </r>
  <r>
    <x v="2581"/>
    <s v="A Flying Sausage Food Truck"/>
    <s v="Creating a Food Truck to bring gourmet sausage sliders to Jacksonville, FL for breakfast, lunch, and special events."/>
    <x v="10"/>
    <n v="530"/>
    <x v="2"/>
    <x v="0"/>
    <x v="0"/>
    <n v="1447689898"/>
    <n v="1445094298"/>
    <b v="0"/>
    <n v="11"/>
    <b v="0"/>
    <s v="food/food trucks"/>
    <x v="1958"/>
    <x v="1905"/>
    <x v="7"/>
    <x v="19"/>
    <x v="2581"/>
    <d v="2015-11-16T11:04:58"/>
  </r>
  <r>
    <x v="2582"/>
    <s v="Drunken Wings"/>
    <s v="The place where chicken meets liquor for the first time!"/>
    <x v="161"/>
    <n v="1"/>
    <x v="2"/>
    <x v="0"/>
    <x v="0"/>
    <n v="1477784634"/>
    <n v="1475192634"/>
    <b v="0"/>
    <n v="1"/>
    <b v="0"/>
    <s v="food/food trucks"/>
    <x v="1959"/>
    <x v="120"/>
    <x v="7"/>
    <x v="19"/>
    <x v="2582"/>
    <d v="2016-10-29T18:43:54"/>
  </r>
  <r>
    <x v="2583"/>
    <s v="Crazy Daisy Food Truck"/>
    <s v="Crazy Daisy will become the newest member of the food truck distributors in Kansas City, Missouri."/>
    <x v="28"/>
    <n v="5"/>
    <x v="2"/>
    <x v="0"/>
    <x v="0"/>
    <n v="1426526880"/>
    <n v="1421346480"/>
    <b v="0"/>
    <n v="5"/>
    <b v="0"/>
    <s v="food/food trucks"/>
    <x v="724"/>
    <x v="120"/>
    <x v="7"/>
    <x v="19"/>
    <x v="2583"/>
    <d v="2015-03-16T12:28:00"/>
  </r>
  <r>
    <x v="2584"/>
    <s v="Culinary Arts Food Truck Style"/>
    <s v="Bringing quality food to the masses using local premium ingredients, but at a food truck price!"/>
    <x v="3"/>
    <n v="0"/>
    <x v="2"/>
    <x v="0"/>
    <x v="0"/>
    <n v="1434341369"/>
    <n v="1431749369"/>
    <b v="0"/>
    <n v="0"/>
    <b v="0"/>
    <s v="food/food trucks"/>
    <x v="109"/>
    <x v="121"/>
    <x v="7"/>
    <x v="19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n v="1404601632"/>
    <n v="1402009632"/>
    <b v="0"/>
    <n v="1"/>
    <b v="0"/>
    <s v="food/food trucks"/>
    <x v="874"/>
    <x v="73"/>
    <x v="7"/>
    <x v="19"/>
    <x v="2585"/>
    <d v="2014-07-05T18:07:12"/>
  </r>
  <r>
    <x v="2586"/>
    <s v="Inspire Healthy Eating"/>
    <s v="I would like to bring fresh salad and food to the streets of London at a reasonable price."/>
    <x v="9"/>
    <n v="5"/>
    <x v="2"/>
    <x v="1"/>
    <x v="1"/>
    <n v="1451030136"/>
    <n v="1448438136"/>
    <b v="0"/>
    <n v="1"/>
    <b v="0"/>
    <s v="food/food trucks"/>
    <x v="874"/>
    <x v="144"/>
    <x v="7"/>
    <x v="19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n v="1451491953"/>
    <n v="1448899953"/>
    <b v="0"/>
    <n v="6"/>
    <b v="0"/>
    <s v="food/food trucks"/>
    <x v="1960"/>
    <x v="1906"/>
    <x v="7"/>
    <x v="19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b v="0"/>
    <n v="8"/>
    <b v="0"/>
    <s v="food/food trucks"/>
    <x v="1961"/>
    <x v="1907"/>
    <x v="7"/>
    <x v="19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n v="1458733927"/>
    <n v="1456145527"/>
    <b v="0"/>
    <n v="1"/>
    <b v="0"/>
    <s v="food/food trucks"/>
    <x v="134"/>
    <x v="144"/>
    <x v="7"/>
    <x v="19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b v="0"/>
    <n v="0"/>
    <b v="0"/>
    <s v="food/food trucks"/>
    <x v="109"/>
    <x v="121"/>
    <x v="7"/>
    <x v="19"/>
    <x v="2590"/>
    <d v="2016-01-26T09:08:17"/>
  </r>
  <r>
    <x v="2591"/>
    <s v="patent pending"/>
    <s v="Hi everyone I am a 26 year old single mom trying to start her own food business! I need to first afford the patent to reveal more!"/>
    <x v="15"/>
    <n v="26"/>
    <x v="2"/>
    <x v="0"/>
    <x v="0"/>
    <n v="1457901924"/>
    <n v="1452721524"/>
    <b v="0"/>
    <n v="2"/>
    <b v="0"/>
    <s v="food/food trucks"/>
    <x v="1651"/>
    <x v="31"/>
    <x v="7"/>
    <x v="19"/>
    <x v="2591"/>
    <d v="2016-03-13T15:45:24"/>
  </r>
  <r>
    <x v="2592"/>
    <s v="El Carte 303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b v="0"/>
    <n v="1"/>
    <b v="0"/>
    <s v="food/food trucks"/>
    <x v="874"/>
    <x v="73"/>
    <x v="7"/>
    <x v="19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n v="1429993026"/>
    <n v="1427401026"/>
    <b v="0"/>
    <n v="0"/>
    <b v="0"/>
    <s v="food/food trucks"/>
    <x v="109"/>
    <x v="121"/>
    <x v="7"/>
    <x v="19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n v="1407453228"/>
    <n v="1404861228"/>
    <b v="0"/>
    <n v="1"/>
    <b v="0"/>
    <s v="food/food trucks"/>
    <x v="466"/>
    <x v="120"/>
    <x v="7"/>
    <x v="19"/>
    <x v="2594"/>
    <d v="2014-08-07T18:13:48"/>
  </r>
  <r>
    <x v="2595"/>
    <s v="Food Truck for Little Fox Bakery"/>
    <s v="Looking to put the best baked goods in Bowling Green on wheels"/>
    <x v="36"/>
    <n v="1825"/>
    <x v="2"/>
    <x v="0"/>
    <x v="0"/>
    <n v="1487915500"/>
    <n v="1485323500"/>
    <b v="0"/>
    <n v="19"/>
    <b v="0"/>
    <s v="food/food trucks"/>
    <x v="1962"/>
    <x v="1908"/>
    <x v="7"/>
    <x v="19"/>
    <x v="2595"/>
    <d v="2017-02-24T00:51:40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x v="5"/>
    <n v="1407427009"/>
    <n v="1404835009"/>
    <b v="0"/>
    <n v="27"/>
    <b v="0"/>
    <s v="food/food trucks"/>
    <x v="1963"/>
    <x v="1909"/>
    <x v="7"/>
    <x v="19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n v="1466323917"/>
    <n v="1463731917"/>
    <b v="0"/>
    <n v="7"/>
    <b v="0"/>
    <s v="food/food trucks"/>
    <x v="905"/>
    <x v="1910"/>
    <x v="7"/>
    <x v="19"/>
    <x v="2597"/>
    <d v="2016-06-19T03:11:57"/>
  </r>
  <r>
    <x v="2598"/>
    <s v="Rovin' Okie's Fried Pies gourmet southern fried pies."/>
    <s v="I'm ready to make Tulsa happy and aware that love and kindness go hand in hand with good food!"/>
    <x v="9"/>
    <n v="1170"/>
    <x v="2"/>
    <x v="0"/>
    <x v="0"/>
    <n v="1443039001"/>
    <n v="1440447001"/>
    <b v="0"/>
    <n v="14"/>
    <b v="0"/>
    <s v="food/food trucks"/>
    <x v="1964"/>
    <x v="1911"/>
    <x v="7"/>
    <x v="19"/>
    <x v="2598"/>
    <d v="2015-09-23T15:10:01"/>
  </r>
  <r>
    <x v="2599"/>
    <s v="Empty Ramekins Catering Group"/>
    <s v="The Empty Ramekins Catering Group is looking for your help to start up in Miami Florida!!!!"/>
    <x v="354"/>
    <n v="90"/>
    <x v="2"/>
    <x v="0"/>
    <x v="0"/>
    <n v="1407089147"/>
    <n v="1403201147"/>
    <b v="0"/>
    <n v="5"/>
    <b v="0"/>
    <s v="food/food trucks"/>
    <x v="1965"/>
    <x v="666"/>
    <x v="7"/>
    <x v="19"/>
    <x v="2599"/>
    <d v="2014-08-03T13:05:47"/>
  </r>
  <r>
    <x v="2600"/>
    <s v="Help Buttz Return From the Ashes"/>
    <s v="On Sunday November 8, 2015 our food truck burned to the ground. Please help us get rebuilt."/>
    <x v="63"/>
    <n v="3466"/>
    <x v="2"/>
    <x v="0"/>
    <x v="0"/>
    <n v="1458938200"/>
    <n v="1453757800"/>
    <b v="0"/>
    <n v="30"/>
    <b v="0"/>
    <s v="food/food trucks"/>
    <x v="1966"/>
    <x v="1912"/>
    <x v="7"/>
    <x v="19"/>
    <x v="2600"/>
    <d v="2016-03-25T15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b v="1"/>
    <n v="151"/>
    <b v="1"/>
    <s v="technology/space exploration"/>
    <x v="1967"/>
    <x v="1913"/>
    <x v="2"/>
    <x v="36"/>
    <x v="2601"/>
    <d v="2012-09-12T22:59:00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x v="0"/>
    <n v="1415827200"/>
    <n v="1412358968"/>
    <b v="1"/>
    <n v="489"/>
    <b v="1"/>
    <s v="technology/space exploration"/>
    <x v="1968"/>
    <x v="1914"/>
    <x v="2"/>
    <x v="36"/>
    <x v="2602"/>
    <d v="2014-11-12T16:20:00"/>
  </r>
  <r>
    <x v="2603"/>
    <s v="Manned Mock Mars Mission"/>
    <s v="I will be building a mock space station and simulate living on Mars for two weeks."/>
    <x v="257"/>
    <n v="1776"/>
    <x v="0"/>
    <x v="0"/>
    <x v="0"/>
    <n v="1387835654"/>
    <n v="1386626054"/>
    <b v="1"/>
    <n v="50"/>
    <b v="1"/>
    <s v="technology/space exploration"/>
    <x v="1969"/>
    <x v="1915"/>
    <x v="2"/>
    <x v="36"/>
    <x v="2603"/>
    <d v="2013-12-23T16:54:14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b v="1"/>
    <n v="321"/>
    <b v="1"/>
    <s v="technology/space exploration"/>
    <x v="1970"/>
    <x v="1916"/>
    <x v="2"/>
    <x v="36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b v="1"/>
    <n v="1762"/>
    <b v="1"/>
    <s v="technology/space exploration"/>
    <x v="1971"/>
    <x v="1917"/>
    <x v="2"/>
    <x v="36"/>
    <x v="2605"/>
    <d v="2016-06-17T07:59:50"/>
  </r>
  <r>
    <x v="2606"/>
    <s v="2000 Student Projects to the Edge of Space"/>
    <s v="PongSat 2 !!!!!_x000d__x000d_On September 27, 2014 we are going to send 2000 student projects to the edge of space."/>
    <x v="34"/>
    <n v="12106"/>
    <x v="0"/>
    <x v="0"/>
    <x v="0"/>
    <n v="1398791182"/>
    <n v="1396026382"/>
    <b v="1"/>
    <n v="385"/>
    <b v="1"/>
    <s v="technology/space exploration"/>
    <x v="1972"/>
    <x v="1918"/>
    <x v="2"/>
    <x v="36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n v="1439344800"/>
    <n v="1435611572"/>
    <b v="1"/>
    <n v="398"/>
    <b v="1"/>
    <s v="technology/space exploration"/>
    <x v="1973"/>
    <x v="1919"/>
    <x v="2"/>
    <x v="36"/>
    <x v="2607"/>
    <d v="2015-08-11T21:00:00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x v="0"/>
    <n v="1489536000"/>
    <n v="1485976468"/>
    <b v="1"/>
    <n v="304"/>
    <b v="1"/>
    <s v="technology/space exploration"/>
    <x v="1974"/>
    <x v="1920"/>
    <x v="2"/>
    <x v="36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n v="1342330951"/>
    <n v="1339738951"/>
    <b v="1"/>
    <n v="676"/>
    <b v="1"/>
    <s v="technology/space exploration"/>
    <x v="1975"/>
    <x v="1921"/>
    <x v="2"/>
    <x v="36"/>
    <x v="2609"/>
    <d v="2012-07-15T00:42:31"/>
  </r>
  <r>
    <x v="2610"/>
    <s v="Restore the Pluto Discovery Telescope"/>
    <s v="Preserve the telescope that Clyde Tombaugh used to discover Pluto for generations to come!"/>
    <x v="355"/>
    <n v="32172.66"/>
    <x v="0"/>
    <x v="0"/>
    <x v="0"/>
    <n v="1471849140"/>
    <n v="1468444125"/>
    <b v="1"/>
    <n v="577"/>
    <b v="1"/>
    <s v="technology/space exploration"/>
    <x v="1976"/>
    <x v="1922"/>
    <x v="2"/>
    <x v="36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b v="1"/>
    <n v="3663"/>
    <b v="1"/>
    <s v="technology/space exploration"/>
    <x v="1977"/>
    <x v="1923"/>
    <x v="2"/>
    <x v="36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n v="1420773970"/>
    <n v="1418095570"/>
    <b v="1"/>
    <n v="294"/>
    <b v="1"/>
    <s v="technology/space exploration"/>
    <x v="1978"/>
    <x v="1924"/>
    <x v="2"/>
    <x v="36"/>
    <x v="2612"/>
    <d v="2015-01-08T22:26:10"/>
  </r>
  <r>
    <x v="2613"/>
    <s v="Earth 360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b v="1"/>
    <n v="28"/>
    <b v="1"/>
    <s v="technology/space exploration"/>
    <x v="1979"/>
    <x v="1925"/>
    <x v="2"/>
    <x v="36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b v="1"/>
    <n v="100"/>
    <b v="1"/>
    <s v="technology/space exploration"/>
    <x v="607"/>
    <x v="1926"/>
    <x v="2"/>
    <x v="36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b v="0"/>
    <n v="72"/>
    <b v="1"/>
    <s v="technology/space exploration"/>
    <x v="1980"/>
    <x v="1927"/>
    <x v="2"/>
    <x v="36"/>
    <x v="2615"/>
    <d v="2016-04-30T07:00:00"/>
  </r>
  <r>
    <x v="2616"/>
    <s v="James Webb Deployable Model"/>
    <s v="Production of variously-sized deployable models of NASA's James Webb Space Telescope to promote hands-on learning."/>
    <x v="31"/>
    <n v="28633.5"/>
    <x v="0"/>
    <x v="0"/>
    <x v="0"/>
    <n v="1440546729"/>
    <n v="1437954729"/>
    <b v="1"/>
    <n v="238"/>
    <b v="1"/>
    <s v="technology/space exploration"/>
    <x v="1981"/>
    <x v="1928"/>
    <x v="2"/>
    <x v="36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n v="1413838751"/>
    <n v="1411246751"/>
    <b v="1"/>
    <n v="159"/>
    <b v="1"/>
    <s v="technology/space exploration"/>
    <x v="1982"/>
    <x v="1929"/>
    <x v="2"/>
    <x v="36"/>
    <x v="2617"/>
    <d v="2014-10-20T15:59:11"/>
  </r>
  <r>
    <x v="2618"/>
    <s v="SPACE ART FEATURING ASTRONAUTS #WeBelieveInAstronauts"/>
    <s v="LTD ED COLLECTIBLE SPACE ART FEAT. ASTRONAUTS"/>
    <x v="36"/>
    <n v="15808"/>
    <x v="0"/>
    <x v="0"/>
    <x v="0"/>
    <n v="1449000061"/>
    <n v="1443812461"/>
    <b v="1"/>
    <n v="77"/>
    <b v="1"/>
    <s v="technology/space exploration"/>
    <x v="1983"/>
    <x v="1930"/>
    <x v="2"/>
    <x v="36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b v="1"/>
    <n v="53"/>
    <b v="1"/>
    <s v="technology/space exploration"/>
    <x v="1984"/>
    <x v="1931"/>
    <x v="2"/>
    <x v="36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b v="1"/>
    <n v="1251"/>
    <b v="1"/>
    <s v="technology/space exploration"/>
    <x v="1985"/>
    <x v="1932"/>
    <x v="2"/>
    <x v="36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b v="1"/>
    <n v="465"/>
    <b v="1"/>
    <s v="technology/space exploration"/>
    <x v="1986"/>
    <x v="1933"/>
    <x v="2"/>
    <x v="36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b v="0"/>
    <n v="74"/>
    <b v="1"/>
    <s v="technology/space exploration"/>
    <x v="1987"/>
    <x v="1934"/>
    <x v="2"/>
    <x v="36"/>
    <x v="2622"/>
    <d v="2016-12-30T12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b v="0"/>
    <n v="62"/>
    <b v="1"/>
    <s v="technology/space exploration"/>
    <x v="430"/>
    <x v="1935"/>
    <x v="2"/>
    <x v="36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b v="0"/>
    <n v="3468"/>
    <b v="1"/>
    <s v="technology/space exploration"/>
    <x v="1988"/>
    <x v="1936"/>
    <x v="2"/>
    <x v="36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b v="0"/>
    <n v="52"/>
    <b v="1"/>
    <s v="technology/space exploration"/>
    <x v="1989"/>
    <x v="1937"/>
    <x v="2"/>
    <x v="36"/>
    <x v="2625"/>
    <d v="2016-11-09T15:26:48"/>
  </r>
  <r>
    <x v="2626"/>
    <s v="SAGANet STEM Mentoring Lab Accreditation"/>
    <s v="Support the accreditation of our online STEM Mentoring Program with the International Mentoring Association"/>
    <x v="30"/>
    <n v="2800"/>
    <x v="0"/>
    <x v="0"/>
    <x v="0"/>
    <n v="1433343869"/>
    <n v="1430751869"/>
    <b v="0"/>
    <n v="50"/>
    <b v="1"/>
    <s v="technology/space exploration"/>
    <x v="1990"/>
    <x v="150"/>
    <x v="2"/>
    <x v="36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b v="0"/>
    <n v="45"/>
    <b v="1"/>
    <s v="technology/space exploration"/>
    <x v="1991"/>
    <x v="1938"/>
    <x v="2"/>
    <x v="36"/>
    <x v="2627"/>
    <d v="2015-11-26T15:54:21"/>
  </r>
  <r>
    <x v="2628"/>
    <s v="Pie In Space!"/>
    <s v="A high school freshman is sending pie into space and you can be a part of it.  GO SCIENCE!!!"/>
    <x v="357"/>
    <n v="926"/>
    <x v="0"/>
    <x v="0"/>
    <x v="0"/>
    <n v="1417389067"/>
    <n v="1415661067"/>
    <b v="0"/>
    <n v="21"/>
    <b v="1"/>
    <s v="technology/space exploration"/>
    <x v="1992"/>
    <x v="1939"/>
    <x v="2"/>
    <x v="36"/>
    <x v="2628"/>
    <d v="2014-11-30T18:11:07"/>
  </r>
  <r>
    <x v="2629"/>
    <s v="Project Dragonfly - Sail to the Stars"/>
    <s v="The first international contest to let students shape the future of interstellar travel."/>
    <x v="10"/>
    <n v="6387"/>
    <x v="0"/>
    <x v="1"/>
    <x v="1"/>
    <n v="1431608122"/>
    <n v="1429016122"/>
    <b v="0"/>
    <n v="100"/>
    <b v="1"/>
    <s v="technology/space exploration"/>
    <x v="1993"/>
    <x v="1940"/>
    <x v="2"/>
    <x v="36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n v="1467280800"/>
    <n v="1464921112"/>
    <b v="0"/>
    <n v="81"/>
    <b v="1"/>
    <s v="technology/space exploration"/>
    <x v="1994"/>
    <x v="1941"/>
    <x v="2"/>
    <x v="36"/>
    <x v="2630"/>
    <d v="2016-06-30T05:00:00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x v="0"/>
    <n v="1440907427"/>
    <n v="1438488227"/>
    <b v="0"/>
    <n v="286"/>
    <b v="1"/>
    <s v="technology/space exploration"/>
    <x v="1995"/>
    <x v="1942"/>
    <x v="2"/>
    <x v="36"/>
    <x v="2631"/>
    <d v="2015-08-29T23:03:47"/>
  </r>
  <r>
    <x v="2632"/>
    <s v="University Rocket Science"/>
    <s v="Students from 3 universities are designing a dual stage rocket to test experimental rocket technology."/>
    <x v="358"/>
    <n v="1466"/>
    <x v="0"/>
    <x v="0"/>
    <x v="0"/>
    <n v="1464485339"/>
    <n v="1462325339"/>
    <b v="0"/>
    <n v="42"/>
    <b v="1"/>
    <s v="technology/space exploration"/>
    <x v="1996"/>
    <x v="1943"/>
    <x v="2"/>
    <x v="36"/>
    <x v="2632"/>
    <d v="2016-05-28T20:28:59"/>
  </r>
  <r>
    <x v="2633"/>
    <s v="ISS-Above"/>
    <s v="A device that lights up whenever the International Space Station is nearby (that happens more often than you might expect)"/>
    <x v="10"/>
    <n v="17731"/>
    <x v="0"/>
    <x v="0"/>
    <x v="0"/>
    <n v="1393542000"/>
    <n v="1390938332"/>
    <b v="0"/>
    <n v="199"/>
    <b v="1"/>
    <s v="technology/space exploration"/>
    <x v="1997"/>
    <x v="1944"/>
    <x v="2"/>
    <x v="36"/>
    <x v="2633"/>
    <d v="2014-02-27T18:00:00"/>
  </r>
  <r>
    <x v="2634"/>
    <s v="Project Stardust Part 2"/>
    <s v="After a unsuccessful recovery last time we are trying again to successfully launch and recover a weather balloon from space."/>
    <x v="359"/>
    <n v="986"/>
    <x v="0"/>
    <x v="0"/>
    <x v="0"/>
    <n v="1475163921"/>
    <n v="1472571921"/>
    <b v="0"/>
    <n v="25"/>
    <b v="1"/>
    <s v="technology/space exploration"/>
    <x v="1998"/>
    <x v="1945"/>
    <x v="2"/>
    <x v="36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b v="0"/>
    <n v="84"/>
    <b v="1"/>
    <s v="technology/space exploration"/>
    <x v="31"/>
    <x v="1946"/>
    <x v="2"/>
    <x v="36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b v="0"/>
    <n v="50"/>
    <b v="1"/>
    <s v="technology/space exploration"/>
    <x v="1999"/>
    <x v="1947"/>
    <x v="2"/>
    <x v="36"/>
    <x v="2636"/>
    <d v="2016-10-15T20:00:00"/>
  </r>
  <r>
    <x v="2637"/>
    <s v="SPEED OF LIGHT: Biggest Mystery of the Universe"/>
    <s v="Help us collect the data to solve the mystery of the century: Is light slowing down?"/>
    <x v="2"/>
    <n v="831"/>
    <x v="0"/>
    <x v="0"/>
    <x v="0"/>
    <n v="1476277875"/>
    <n v="1474895475"/>
    <b v="0"/>
    <n v="26"/>
    <b v="1"/>
    <s v="technology/space exploration"/>
    <x v="2000"/>
    <x v="1948"/>
    <x v="2"/>
    <x v="36"/>
    <x v="2637"/>
    <d v="2016-10-12T08:11:15"/>
  </r>
  <r>
    <x v="2638"/>
    <s v="Pie In Space! (Round 2)"/>
    <s v="The second round of funding for the most amazing project ever where a high school freshman is sending pie into SPACE!!!"/>
    <x v="360"/>
    <n v="353"/>
    <x v="0"/>
    <x v="0"/>
    <x v="0"/>
    <n v="1421358895"/>
    <n v="1418766895"/>
    <b v="0"/>
    <n v="14"/>
    <b v="1"/>
    <s v="technology/space exploration"/>
    <x v="2001"/>
    <x v="1949"/>
    <x v="2"/>
    <x v="36"/>
    <x v="2638"/>
    <d v="2015-01-15T16:54:55"/>
  </r>
  <r>
    <x v="2639"/>
    <s v="Mission Space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b v="0"/>
    <n v="49"/>
    <b v="1"/>
    <s v="technology/space exploration"/>
    <x v="2002"/>
    <x v="1950"/>
    <x v="2"/>
    <x v="36"/>
    <x v="2639"/>
    <d v="2015-02-19T15:45:48"/>
  </r>
  <r>
    <x v="2640"/>
    <s v="Save the Astronomy Van"/>
    <s v="Hi,_x000d_My Name is David Frey and I Provide Free Public Astronomy programs in San Francisco, Mt. Tamalpias, Yosemite and Novato CA."/>
    <x v="9"/>
    <n v="3170"/>
    <x v="0"/>
    <x v="0"/>
    <x v="0"/>
    <n v="1433735474"/>
    <n v="1428551474"/>
    <b v="0"/>
    <n v="69"/>
    <b v="1"/>
    <s v="technology/space exploration"/>
    <x v="1719"/>
    <x v="1951"/>
    <x v="2"/>
    <x v="36"/>
    <x v="2640"/>
    <d v="2015-06-07T22:51:14"/>
  </r>
  <r>
    <x v="2641"/>
    <s v="Build Flying Saucer Artificial Intelligent from sea shell"/>
    <s v="Building a Flying saucer that has Artificial Intelligent made from sea shell."/>
    <x v="15"/>
    <n v="15"/>
    <x v="2"/>
    <x v="0"/>
    <x v="0"/>
    <n v="1410811740"/>
    <n v="1409341863"/>
    <b v="0"/>
    <n v="1"/>
    <b v="0"/>
    <s v="technology/space exploration"/>
    <x v="460"/>
    <x v="2"/>
    <x v="2"/>
    <x v="36"/>
    <x v="2641"/>
    <d v="2014-09-15T15:09:00"/>
  </r>
  <r>
    <x v="2642"/>
    <s v="Maschinenbau in ein neues Zeitalter"/>
    <s v="Innovatives MAschinenbau projekt mit verarbeitende Metalle vom Mars_x000d_Stehe mit Mars one einer hollÃ¤ndischen space company in cooperatio"/>
    <x v="69"/>
    <n v="0"/>
    <x v="2"/>
    <x v="12"/>
    <x v="3"/>
    <n v="1468565820"/>
    <n v="1465970108"/>
    <b v="0"/>
    <n v="0"/>
    <b v="0"/>
    <s v="technology/space exploration"/>
    <x v="109"/>
    <x v="121"/>
    <x v="2"/>
    <x v="36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b v="1"/>
    <n v="1501"/>
    <b v="0"/>
    <s v="technology/space exploration"/>
    <x v="2003"/>
    <x v="1952"/>
    <x v="2"/>
    <x v="36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n v="1489172435"/>
    <n v="1486580435"/>
    <b v="1"/>
    <n v="52"/>
    <b v="0"/>
    <s v="technology/space exploration"/>
    <x v="2004"/>
    <x v="1953"/>
    <x v="2"/>
    <x v="36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b v="1"/>
    <n v="23"/>
    <b v="0"/>
    <s v="technology/space exploration"/>
    <x v="1131"/>
    <x v="1954"/>
    <x v="2"/>
    <x v="36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n v="1441783869"/>
    <n v="1439191869"/>
    <b v="1"/>
    <n v="535"/>
    <b v="0"/>
    <s v="technology/space exploration"/>
    <x v="2005"/>
    <x v="1955"/>
    <x v="2"/>
    <x v="36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b v="0"/>
    <n v="3"/>
    <b v="0"/>
    <s v="technology/space exploration"/>
    <x v="2006"/>
    <x v="1053"/>
    <x v="2"/>
    <x v="36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b v="0"/>
    <n v="6"/>
    <b v="0"/>
    <s v="technology/space exploration"/>
    <x v="2007"/>
    <x v="1956"/>
    <x v="2"/>
    <x v="36"/>
    <x v="2648"/>
    <d v="2016-03-09T12:09:20"/>
  </r>
  <r>
    <x v="2649"/>
    <s v="The Mission - Please Check Back Soon (Canceled)"/>
    <s v="They have launched a Kickstarter."/>
    <x v="152"/>
    <n v="124"/>
    <x v="1"/>
    <x v="0"/>
    <x v="0"/>
    <n v="1454370941"/>
    <n v="1449186941"/>
    <b v="0"/>
    <n v="3"/>
    <b v="0"/>
    <s v="technology/space exploration"/>
    <x v="2008"/>
    <x v="1957"/>
    <x v="2"/>
    <x v="36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b v="0"/>
    <n v="5"/>
    <b v="0"/>
    <s v="technology/space exploration"/>
    <x v="2009"/>
    <x v="1958"/>
    <x v="2"/>
    <x v="36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b v="0"/>
    <n v="17"/>
    <b v="0"/>
    <s v="technology/space exploration"/>
    <x v="2010"/>
    <x v="1959"/>
    <x v="2"/>
    <x v="36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b v="0"/>
    <n v="11"/>
    <b v="0"/>
    <s v="technology/space exploration"/>
    <x v="2011"/>
    <x v="1960"/>
    <x v="2"/>
    <x v="36"/>
    <x v="2652"/>
    <d v="2014-12-09T22:48:45"/>
  </r>
  <r>
    <x v="2653"/>
    <s v="Dream Rocket Project (Canceled)"/>
    <s v="DREAM BIG. Explore the universe through STEAM education. (Science, Technology, Engineering, Art, Mathematics)"/>
    <x v="362"/>
    <n v="5876"/>
    <x v="1"/>
    <x v="0"/>
    <x v="0"/>
    <n v="1402632000"/>
    <n v="1399909127"/>
    <b v="0"/>
    <n v="70"/>
    <b v="0"/>
    <s v="technology/space exploration"/>
    <x v="2012"/>
    <x v="1961"/>
    <x v="2"/>
    <x v="36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n v="1429622726"/>
    <n v="1424442326"/>
    <b v="0"/>
    <n v="6"/>
    <b v="0"/>
    <s v="technology/space exploration"/>
    <x v="2013"/>
    <x v="439"/>
    <x v="2"/>
    <x v="36"/>
    <x v="2654"/>
    <d v="2015-04-21T08:25:26"/>
  </r>
  <r>
    <x v="2655"/>
    <s v="Balloons (Canceled)"/>
    <s v="Thank you for your support!"/>
    <x v="36"/>
    <n v="3155"/>
    <x v="1"/>
    <x v="0"/>
    <x v="0"/>
    <n v="1455048000"/>
    <n v="1452631647"/>
    <b v="0"/>
    <n v="43"/>
    <b v="0"/>
    <s v="technology/space exploration"/>
    <x v="2014"/>
    <x v="1962"/>
    <x v="2"/>
    <x v="36"/>
    <x v="2655"/>
    <d v="2016-02-09T15:00:00"/>
  </r>
  <r>
    <x v="2656"/>
    <s v="MoonWatcher: A 24/7 Live Video of the Moon for Everyone (Canceled)"/>
    <s v="MoonWatcher will be bringing the Moon closer to all of us."/>
    <x v="60"/>
    <n v="17155"/>
    <x v="1"/>
    <x v="0"/>
    <x v="0"/>
    <n v="1489345200"/>
    <n v="1485966688"/>
    <b v="0"/>
    <n v="152"/>
    <b v="0"/>
    <s v="technology/space exploration"/>
    <x v="2015"/>
    <x v="1963"/>
    <x v="2"/>
    <x v="36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n v="1470187800"/>
    <n v="1467325053"/>
    <b v="0"/>
    <n v="59"/>
    <b v="0"/>
    <s v="technology/space exploration"/>
    <x v="2016"/>
    <x v="1964"/>
    <x v="2"/>
    <x v="36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n v="1469913194"/>
    <n v="1467321194"/>
    <b v="0"/>
    <n v="4"/>
    <b v="0"/>
    <s v="technology/space exploration"/>
    <x v="2017"/>
    <x v="1965"/>
    <x v="2"/>
    <x v="36"/>
    <x v="2658"/>
    <d v="2016-07-30T16:13:14"/>
  </r>
  <r>
    <x v="2659"/>
    <s v="test (Canceled)"/>
    <s v="test"/>
    <x v="197"/>
    <n v="1333"/>
    <x v="1"/>
    <x v="0"/>
    <x v="0"/>
    <n v="1429321210"/>
    <n v="1426729210"/>
    <b v="0"/>
    <n v="10"/>
    <b v="0"/>
    <s v="technology/space exploration"/>
    <x v="2018"/>
    <x v="1966"/>
    <x v="2"/>
    <x v="36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b v="0"/>
    <n v="5"/>
    <b v="0"/>
    <s v="technology/space exploration"/>
    <x v="2019"/>
    <x v="1967"/>
    <x v="2"/>
    <x v="36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n v="1382742010"/>
    <n v="1380150010"/>
    <b v="0"/>
    <n v="60"/>
    <b v="1"/>
    <s v="technology/makerspaces"/>
    <x v="1335"/>
    <x v="1968"/>
    <x v="2"/>
    <x v="37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n v="1440179713"/>
    <n v="1437587713"/>
    <b v="0"/>
    <n v="80"/>
    <b v="1"/>
    <s v="technology/makerspaces"/>
    <x v="2020"/>
    <x v="1969"/>
    <x v="2"/>
    <x v="37"/>
    <x v="2662"/>
    <d v="2015-08-21T12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b v="0"/>
    <n v="56"/>
    <b v="1"/>
    <s v="technology/makerspaces"/>
    <x v="2021"/>
    <x v="1970"/>
    <x v="2"/>
    <x v="37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n v="1449644340"/>
    <n v="1446683797"/>
    <b v="0"/>
    <n v="104"/>
    <b v="1"/>
    <s v="technology/makerspaces"/>
    <x v="2022"/>
    <x v="1971"/>
    <x v="2"/>
    <x v="37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b v="0"/>
    <n v="46"/>
    <b v="1"/>
    <s v="technology/makerspaces"/>
    <x v="2023"/>
    <x v="1972"/>
    <x v="2"/>
    <x v="37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b v="0"/>
    <n v="206"/>
    <b v="1"/>
    <s v="technology/makerspaces"/>
    <x v="2024"/>
    <x v="1973"/>
    <x v="2"/>
    <x v="37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b v="0"/>
    <n v="18"/>
    <b v="1"/>
    <s v="technology/makerspaces"/>
    <x v="1934"/>
    <x v="1974"/>
    <x v="2"/>
    <x v="37"/>
    <x v="2667"/>
    <d v="2016-02-10T17:13:36"/>
  </r>
  <r>
    <x v="2668"/>
    <s v="UOttawa Makermobile"/>
    <s v="Creativity on the go! |_x000d_CrÃ©ativitÃ© en mouvement !"/>
    <x v="28"/>
    <n v="1707"/>
    <x v="0"/>
    <x v="5"/>
    <x v="5"/>
    <n v="1447079520"/>
    <n v="1443449265"/>
    <b v="0"/>
    <n v="28"/>
    <b v="1"/>
    <s v="technology/makerspaces"/>
    <x v="2025"/>
    <x v="1975"/>
    <x v="2"/>
    <x v="37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n v="1452387096"/>
    <n v="1447203096"/>
    <b v="0"/>
    <n v="11"/>
    <b v="1"/>
    <s v="technology/makerspaces"/>
    <x v="1239"/>
    <x v="1976"/>
    <x v="2"/>
    <x v="37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b v="1"/>
    <n v="60"/>
    <b v="0"/>
    <s v="technology/makerspaces"/>
    <x v="2026"/>
    <x v="1977"/>
    <x v="2"/>
    <x v="37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n v="1419017880"/>
    <n v="1416419916"/>
    <b v="1"/>
    <n v="84"/>
    <b v="0"/>
    <s v="technology/makerspaces"/>
    <x v="2027"/>
    <x v="1978"/>
    <x v="2"/>
    <x v="37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n v="1451282400"/>
    <n v="1449436390"/>
    <b v="1"/>
    <n v="47"/>
    <b v="0"/>
    <s v="technology/makerspaces"/>
    <x v="2028"/>
    <x v="1979"/>
    <x v="2"/>
    <x v="37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b v="1"/>
    <n v="66"/>
    <b v="0"/>
    <s v="technology/makerspaces"/>
    <x v="2029"/>
    <x v="1980"/>
    <x v="2"/>
    <x v="37"/>
    <x v="2673"/>
    <d v="2014-10-29T17:45:00"/>
  </r>
  <r>
    <x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x v="0"/>
    <x v="0"/>
    <n v="1467694740"/>
    <n v="1465398670"/>
    <b v="1"/>
    <n v="171"/>
    <b v="0"/>
    <s v="technology/makerspaces"/>
    <x v="2030"/>
    <x v="1981"/>
    <x v="2"/>
    <x v="37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b v="1"/>
    <n v="29"/>
    <b v="0"/>
    <s v="technology/makerspaces"/>
    <x v="2031"/>
    <x v="1982"/>
    <x v="2"/>
    <x v="37"/>
    <x v="2675"/>
    <d v="2014-11-10T16:34:49"/>
  </r>
  <r>
    <x v="2676"/>
    <s v="Toronto VR Co-Op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b v="0"/>
    <n v="9"/>
    <b v="0"/>
    <s v="technology/makerspaces"/>
    <x v="2032"/>
    <x v="1983"/>
    <x v="2"/>
    <x v="37"/>
    <x v="2676"/>
    <d v="2016-05-22T09:59:34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n v="1404348143"/>
    <n v="1401756143"/>
    <b v="0"/>
    <n v="27"/>
    <b v="0"/>
    <s v="technology/makerspaces"/>
    <x v="2033"/>
    <x v="1984"/>
    <x v="2"/>
    <x v="37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b v="0"/>
    <n v="2"/>
    <b v="0"/>
    <s v="technology/makerspaces"/>
    <x v="2034"/>
    <x v="1985"/>
    <x v="2"/>
    <x v="37"/>
    <x v="2678"/>
    <d v="2015-09-24T14:09:25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b v="0"/>
    <n v="3"/>
    <b v="0"/>
    <s v="technology/makerspaces"/>
    <x v="2035"/>
    <x v="895"/>
    <x v="2"/>
    <x v="37"/>
    <x v="2679"/>
    <d v="2015-02-27T19:01:34"/>
  </r>
  <r>
    <x v="2680"/>
    <s v="iHeart Pillow"/>
    <s v="iHeartPillow, Connecting loved ones"/>
    <x v="261"/>
    <n v="276"/>
    <x v="2"/>
    <x v="3"/>
    <x v="3"/>
    <n v="1459915491"/>
    <n v="1457327091"/>
    <b v="0"/>
    <n v="4"/>
    <b v="0"/>
    <s v="technology/makerspaces"/>
    <x v="2036"/>
    <x v="160"/>
    <x v="2"/>
    <x v="37"/>
    <x v="2680"/>
    <d v="2016-04-05T23:04:51"/>
  </r>
  <r>
    <x v="2681"/>
    <s v="Jolly's Hot Dogs An All-Beef Coney Dog"/>
    <s v="Jolly's Hot Dogs: A beef hot dog topped with deliciously seasoned ground beef, mustard and minced onions."/>
    <x v="6"/>
    <n v="55"/>
    <x v="2"/>
    <x v="0"/>
    <x v="0"/>
    <n v="1405027750"/>
    <n v="1402867750"/>
    <b v="0"/>
    <n v="2"/>
    <b v="0"/>
    <s v="food/food trucks"/>
    <x v="1839"/>
    <x v="446"/>
    <x v="7"/>
    <x v="19"/>
    <x v="2681"/>
    <d v="2014-07-10T16:29:10"/>
  </r>
  <r>
    <x v="2682"/>
    <s v="Toastie's Gourmet Toast"/>
    <s v="Gourmet Toast is the culinary combination, neigh, perfection of America's most under-utilized snack: Toast."/>
    <x v="12"/>
    <n v="1698"/>
    <x v="2"/>
    <x v="0"/>
    <x v="0"/>
    <n v="1416635940"/>
    <n v="1413838540"/>
    <b v="0"/>
    <n v="20"/>
    <b v="0"/>
    <s v="food/food trucks"/>
    <x v="2037"/>
    <x v="1986"/>
    <x v="7"/>
    <x v="19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n v="1425233240"/>
    <n v="1422641240"/>
    <b v="0"/>
    <n v="3"/>
    <b v="0"/>
    <s v="food/food trucks"/>
    <x v="1156"/>
    <x v="1053"/>
    <x v="7"/>
    <x v="19"/>
    <x v="2683"/>
    <d v="2015-03-01T13:07:20"/>
  </r>
  <r>
    <x v="2684"/>
    <s v="Ain't No Thang..."/>
    <s v="Not all wings are created equal. We believe ours take flight above the rest. Come judge for yourself. To us it Ain't No Thang..."/>
    <x v="54"/>
    <n v="800"/>
    <x v="2"/>
    <x v="0"/>
    <x v="0"/>
    <n v="1407621425"/>
    <n v="1404165425"/>
    <b v="0"/>
    <n v="4"/>
    <b v="0"/>
    <s v="food/food trucks"/>
    <x v="736"/>
    <x v="444"/>
    <x v="7"/>
    <x v="19"/>
    <x v="2684"/>
    <d v="2014-08-09T16:57:05"/>
  </r>
  <r>
    <x v="2685"/>
    <s v="Nana's Home Cooking on Wheels"/>
    <s v="Home cooked meals made by Nana. Indiana's famous tenderloin sandwiches, Nana's homemade cole slaw and so much more."/>
    <x v="63"/>
    <n v="10"/>
    <x v="2"/>
    <x v="0"/>
    <x v="0"/>
    <n v="1430149330"/>
    <n v="1424968930"/>
    <b v="0"/>
    <n v="1"/>
    <b v="0"/>
    <s v="food/food trucks"/>
    <x v="459"/>
    <x v="119"/>
    <x v="7"/>
    <x v="19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b v="0"/>
    <n v="0"/>
    <b v="0"/>
    <s v="food/food trucks"/>
    <x v="109"/>
    <x v="121"/>
    <x v="7"/>
    <x v="19"/>
    <x v="2686"/>
    <d v="2014-09-30T18:23:43"/>
  </r>
  <r>
    <x v="2687"/>
    <s v="Munch Wagon"/>
    <s v="Your American Pizzas, Wings, Stuffed Gouda Burger, Sweet &amp; Russet Potato Fries served on a food Truck!!"/>
    <x v="36"/>
    <n v="0"/>
    <x v="2"/>
    <x v="0"/>
    <x v="0"/>
    <n v="1435591318"/>
    <n v="1432999318"/>
    <b v="0"/>
    <n v="0"/>
    <b v="0"/>
    <s v="food/food trucks"/>
    <x v="109"/>
    <x v="121"/>
    <x v="7"/>
    <x v="19"/>
    <x v="2687"/>
    <d v="2015-06-29T10:21:58"/>
  </r>
  <r>
    <x v="2688"/>
    <s v="Mac N Cheez Food Truck"/>
    <s v="The amazing gourmet Mac N Cheez Food Truck Campaigne!"/>
    <x v="63"/>
    <n v="74"/>
    <x v="2"/>
    <x v="0"/>
    <x v="0"/>
    <n v="1424746800"/>
    <n v="1422067870"/>
    <b v="0"/>
    <n v="14"/>
    <b v="0"/>
    <s v="food/food trucks"/>
    <x v="2038"/>
    <x v="1987"/>
    <x v="7"/>
    <x v="19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b v="0"/>
    <n v="1"/>
    <b v="0"/>
    <s v="food/food trucks"/>
    <x v="1870"/>
    <x v="120"/>
    <x v="7"/>
    <x v="19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b v="0"/>
    <n v="118"/>
    <b v="0"/>
    <s v="food/food trucks"/>
    <x v="2039"/>
    <x v="1988"/>
    <x v="7"/>
    <x v="19"/>
    <x v="2690"/>
    <d v="2015-06-02T21:31:16"/>
  </r>
  <r>
    <x v="2691"/>
    <s v="Cook"/>
    <s v="A Great New local Food Truck serving up ethnic fusion inspired eats in Ottawa."/>
    <x v="99"/>
    <n v="35"/>
    <x v="2"/>
    <x v="5"/>
    <x v="5"/>
    <n v="1431278557"/>
    <n v="1427390557"/>
    <b v="0"/>
    <n v="2"/>
    <b v="0"/>
    <s v="food/food trucks"/>
    <x v="2040"/>
    <x v="844"/>
    <x v="7"/>
    <x v="19"/>
    <x v="2691"/>
    <d v="2015-05-10T12:22:37"/>
  </r>
  <r>
    <x v="2692"/>
    <s v="&quot;Sami j's Food Truck&quot;"/>
    <s v="Our food truck will bring you -_x000d_                       Fast, Fresh, Food -_x000d_                            Throughout the Omaha area"/>
    <x v="8"/>
    <n v="25"/>
    <x v="2"/>
    <x v="0"/>
    <x v="0"/>
    <n v="1427266860"/>
    <n v="1424678460"/>
    <b v="0"/>
    <n v="1"/>
    <b v="0"/>
    <s v="food/food trucks"/>
    <x v="1154"/>
    <x v="384"/>
    <x v="7"/>
    <x v="19"/>
    <x v="2692"/>
    <d v="2015-03-25T02:01:00"/>
  </r>
  <r>
    <x v="2693"/>
    <s v="Chili dog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b v="0"/>
    <n v="3"/>
    <b v="0"/>
    <s v="food/food trucks"/>
    <x v="417"/>
    <x v="140"/>
    <x v="7"/>
    <x v="19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b v="0"/>
    <n v="1"/>
    <b v="0"/>
    <s v="food/food trucks"/>
    <x v="372"/>
    <x v="120"/>
    <x v="7"/>
    <x v="19"/>
    <x v="2694"/>
    <d v="2014-09-25T22:22:19"/>
  </r>
  <r>
    <x v="2695"/>
    <s v="Fat daddy mac food truck"/>
    <s v="I am creating food magic on the go! Amazing food isn't just for sitdown restaraunts anymore!"/>
    <x v="36"/>
    <n v="71"/>
    <x v="2"/>
    <x v="0"/>
    <x v="0"/>
    <n v="1428981718"/>
    <n v="1423801318"/>
    <b v="0"/>
    <n v="3"/>
    <b v="0"/>
    <s v="food/food trucks"/>
    <x v="2041"/>
    <x v="1989"/>
    <x v="7"/>
    <x v="19"/>
    <x v="2695"/>
    <d v="2015-04-13T22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b v="0"/>
    <n v="38"/>
    <b v="0"/>
    <s v="food/food trucks"/>
    <x v="2042"/>
    <x v="1990"/>
    <x v="7"/>
    <x v="19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n v="1438552800"/>
    <n v="1435876423"/>
    <b v="0"/>
    <n v="52"/>
    <b v="0"/>
    <s v="food/food trucks"/>
    <x v="2043"/>
    <x v="1991"/>
    <x v="7"/>
    <x v="19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n v="1403904808"/>
    <n v="1401312808"/>
    <b v="0"/>
    <n v="2"/>
    <b v="0"/>
    <s v="food/food trucks"/>
    <x v="2044"/>
    <x v="1992"/>
    <x v="7"/>
    <x v="19"/>
    <x v="2698"/>
    <d v="2014-06-27T16:33:28"/>
  </r>
  <r>
    <x v="2699"/>
    <s v="my bakery truck"/>
    <s v="Hi, I want make my first bakery. Food truck was great, but I not have a car licence. So, help me to be my dream!"/>
    <x v="365"/>
    <n v="0"/>
    <x v="2"/>
    <x v="5"/>
    <x v="5"/>
    <n v="1407533463"/>
    <n v="1404941463"/>
    <b v="0"/>
    <n v="0"/>
    <b v="0"/>
    <s v="food/food trucks"/>
    <x v="109"/>
    <x v="121"/>
    <x v="7"/>
    <x v="19"/>
    <x v="2699"/>
    <d v="2014-08-08T16:31:03"/>
  </r>
  <r>
    <x v="2700"/>
    <s v="Holly's Hot Stuff"/>
    <s v="I currently own and operate a hot dog cart. I am hoping to purchase a used food truck so I can do business year round!"/>
    <x v="204"/>
    <n v="70"/>
    <x v="2"/>
    <x v="0"/>
    <x v="0"/>
    <n v="1411073972"/>
    <n v="1408481972"/>
    <b v="0"/>
    <n v="4"/>
    <b v="0"/>
    <s v="food/food trucks"/>
    <x v="2045"/>
    <x v="844"/>
    <x v="7"/>
    <x v="19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b v="0"/>
    <n v="46"/>
    <b v="0"/>
    <s v="theater/spaces"/>
    <x v="2046"/>
    <x v="1993"/>
    <x v="1"/>
    <x v="38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n v="1491416077"/>
    <n v="1488827677"/>
    <b v="1"/>
    <n v="26"/>
    <b v="0"/>
    <s v="theater/spaces"/>
    <x v="2047"/>
    <x v="1994"/>
    <x v="1"/>
    <x v="38"/>
    <x v="2702"/>
    <d v="2017-04-05T13:14:37"/>
  </r>
  <r>
    <x v="2703"/>
    <s v="Bisagra Teatro: Foro Multidisciplinario"/>
    <s v="Â¡Tu nuevo espacio cultural multidisciplinario en el centro de Pachuca, Hidalgo"/>
    <x v="79"/>
    <n v="41500"/>
    <x v="3"/>
    <x v="14"/>
    <x v="10"/>
    <n v="1490196830"/>
    <n v="1485016430"/>
    <b v="0"/>
    <n v="45"/>
    <b v="0"/>
    <s v="theater/spaces"/>
    <x v="603"/>
    <x v="1995"/>
    <x v="1"/>
    <x v="38"/>
    <x v="2703"/>
    <d v="2017-03-22T10:33:50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b v="0"/>
    <n v="7"/>
    <b v="0"/>
    <s v="theater/spaces"/>
    <x v="2048"/>
    <x v="1996"/>
    <x v="1"/>
    <x v="38"/>
    <x v="2704"/>
    <d v="2017-04-05T14:41:54"/>
  </r>
  <r>
    <x v="2705"/>
    <s v="Fischer Theatre Marquee"/>
    <s v="Help light the lights at the historic Fischer Theatre in Danville, IL."/>
    <x v="281"/>
    <n v="1739"/>
    <x v="3"/>
    <x v="0"/>
    <x v="0"/>
    <n v="1490389158"/>
    <n v="1486504758"/>
    <b v="0"/>
    <n v="8"/>
    <b v="0"/>
    <s v="theater/spaces"/>
    <x v="2049"/>
    <x v="1997"/>
    <x v="1"/>
    <x v="38"/>
    <x v="2705"/>
    <d v="2017-03-24T15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n v="1413442740"/>
    <n v="1410937483"/>
    <b v="1"/>
    <n v="263"/>
    <b v="1"/>
    <s v="theater/spaces"/>
    <x v="2050"/>
    <x v="1998"/>
    <x v="1"/>
    <x v="38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n v="1369637940"/>
    <n v="1367088443"/>
    <b v="1"/>
    <n v="394"/>
    <b v="1"/>
    <s v="theater/spaces"/>
    <x v="2051"/>
    <x v="1999"/>
    <x v="1"/>
    <x v="38"/>
    <x v="2707"/>
    <d v="2013-05-27T01:59:00"/>
  </r>
  <r>
    <x v="2708"/>
    <s v="Angel Comedy Club"/>
    <s v="Angel Comedy Club: A permanent home for Londonâ€™s loveliest comedy night - a community comedy club"/>
    <x v="22"/>
    <n v="46643.07"/>
    <x v="0"/>
    <x v="1"/>
    <x v="1"/>
    <n v="1469119526"/>
    <n v="1463935526"/>
    <b v="1"/>
    <n v="1049"/>
    <b v="1"/>
    <s v="theater/spaces"/>
    <x v="2052"/>
    <x v="2000"/>
    <x v="1"/>
    <x v="38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b v="1"/>
    <n v="308"/>
    <b v="1"/>
    <s v="theater/spaces"/>
    <x v="2053"/>
    <x v="2001"/>
    <x v="1"/>
    <x v="38"/>
    <x v="2709"/>
    <d v="2016-10-03T22:59:00"/>
  </r>
  <r>
    <x v="2710"/>
    <s v="House of Yes"/>
    <s v="Building Brooklyn's own creative venue for circus, theater and events of all types."/>
    <x v="127"/>
    <n v="92340.21"/>
    <x v="0"/>
    <x v="0"/>
    <x v="0"/>
    <n v="1407549600"/>
    <n v="1404797428"/>
    <b v="1"/>
    <n v="1088"/>
    <b v="1"/>
    <s v="theater/spaces"/>
    <x v="2054"/>
    <x v="2002"/>
    <x v="1"/>
    <x v="38"/>
    <x v="2710"/>
    <d v="2014-08-08T21:00:00"/>
  </r>
  <r>
    <x v="2711"/>
    <s v="The Red Shoes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b v="1"/>
    <n v="73"/>
    <b v="1"/>
    <s v="theater/spaces"/>
    <x v="2055"/>
    <x v="2003"/>
    <x v="1"/>
    <x v="38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b v="1"/>
    <n v="143"/>
    <b v="1"/>
    <s v="theater/spaces"/>
    <x v="2056"/>
    <x v="2004"/>
    <x v="1"/>
    <x v="38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b v="1"/>
    <n v="1420"/>
    <b v="1"/>
    <s v="theater/spaces"/>
    <x v="2057"/>
    <x v="2005"/>
    <x v="1"/>
    <x v="38"/>
    <x v="2713"/>
    <d v="2015-12-24T10:41:24"/>
  </r>
  <r>
    <x v="2714"/>
    <s v="The Crane Theater"/>
    <s v="The Crane will be the new home for independent theater in Northeast Minneapolis"/>
    <x v="31"/>
    <n v="29089"/>
    <x v="0"/>
    <x v="0"/>
    <x v="0"/>
    <n v="1476486000"/>
    <n v="1474040596"/>
    <b v="1"/>
    <n v="305"/>
    <b v="1"/>
    <s v="theater/spaces"/>
    <x v="2058"/>
    <x v="2006"/>
    <x v="1"/>
    <x v="38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b v="1"/>
    <n v="551"/>
    <b v="1"/>
    <s v="theater/spaces"/>
    <x v="2059"/>
    <x v="2007"/>
    <x v="1"/>
    <x v="38"/>
    <x v="2715"/>
    <d v="2016-02-21T04:33:48"/>
  </r>
  <r>
    <x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x v="12"/>
    <x v="3"/>
    <n v="1444291193"/>
    <n v="1441699193"/>
    <b v="1"/>
    <n v="187"/>
    <b v="1"/>
    <s v="theater/spaces"/>
    <x v="2060"/>
    <x v="2008"/>
    <x v="1"/>
    <x v="38"/>
    <x v="2716"/>
    <d v="2015-10-08T02:59:53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x v="0"/>
    <n v="1417906649"/>
    <n v="1414015049"/>
    <b v="1"/>
    <n v="325"/>
    <b v="1"/>
    <s v="theater/spaces"/>
    <x v="2061"/>
    <x v="2009"/>
    <x v="1"/>
    <x v="38"/>
    <x v="2717"/>
    <d v="2014-12-06T17:57:29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x v="0"/>
    <n v="1462316400"/>
    <n v="1459865945"/>
    <b v="1"/>
    <n v="148"/>
    <b v="1"/>
    <s v="theater/spaces"/>
    <x v="2062"/>
    <x v="2010"/>
    <x v="1"/>
    <x v="38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b v="0"/>
    <n v="69"/>
    <b v="1"/>
    <s v="theater/spaces"/>
    <x v="2063"/>
    <x v="2011"/>
    <x v="1"/>
    <x v="38"/>
    <x v="2719"/>
    <d v="2016-04-17T18:44:54"/>
  </r>
  <r>
    <x v="2720"/>
    <s v="The Comedy Project"/>
    <s v="An improv, sketch and experimental comedy and cocktail venue in downtown Grand Rapids, Michigan"/>
    <x v="31"/>
    <n v="29531"/>
    <x v="0"/>
    <x v="0"/>
    <x v="0"/>
    <n v="1478866253"/>
    <n v="1476270653"/>
    <b v="0"/>
    <n v="173"/>
    <b v="1"/>
    <s v="theater/spaces"/>
    <x v="2064"/>
    <x v="2012"/>
    <x v="1"/>
    <x v="38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b v="0"/>
    <n v="269"/>
    <b v="1"/>
    <s v="technology/hardware"/>
    <x v="2065"/>
    <x v="2013"/>
    <x v="2"/>
    <x v="30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b v="0"/>
    <n v="185"/>
    <b v="1"/>
    <s v="technology/hardware"/>
    <x v="2066"/>
    <x v="2014"/>
    <x v="2"/>
    <x v="30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b v="0"/>
    <n v="176"/>
    <b v="1"/>
    <s v="technology/hardware"/>
    <x v="2067"/>
    <x v="2015"/>
    <x v="2"/>
    <x v="30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b v="0"/>
    <n v="1019"/>
    <b v="1"/>
    <s v="technology/hardware"/>
    <x v="2068"/>
    <x v="2016"/>
    <x v="2"/>
    <x v="30"/>
    <x v="2724"/>
    <d v="2015-08-15T02:50:59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x v="5"/>
    <n v="1488390735"/>
    <n v="1484070735"/>
    <b v="0"/>
    <n v="113"/>
    <b v="1"/>
    <s v="technology/hardware"/>
    <x v="2069"/>
    <x v="2017"/>
    <x v="2"/>
    <x v="30"/>
    <x v="2725"/>
    <d v="2017-03-01T12:52:15"/>
  </r>
  <r>
    <x v="2726"/>
    <s v="Krimston TWO - Dual SIM case for iPhone"/>
    <s v="Krimston TWO: iPhone Dual SIM Case"/>
    <x v="57"/>
    <n v="105745"/>
    <x v="0"/>
    <x v="0"/>
    <x v="0"/>
    <n v="1461333311"/>
    <n v="1458741311"/>
    <b v="0"/>
    <n v="404"/>
    <b v="1"/>
    <s v="technology/hardware"/>
    <x v="2070"/>
    <x v="2018"/>
    <x v="2"/>
    <x v="30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n v="1438964063"/>
    <n v="1436804063"/>
    <b v="0"/>
    <n v="707"/>
    <b v="1"/>
    <s v="technology/hardware"/>
    <x v="2071"/>
    <x v="2019"/>
    <x v="2"/>
    <x v="30"/>
    <x v="2727"/>
    <d v="2015-08-07T11:14:23"/>
  </r>
  <r>
    <x v="2728"/>
    <s v="Multi-Function SSD Shield for the Raspberry Pi 2"/>
    <s v="SSD, WiFi, RTC w/Battery and high power USB all in one shield."/>
    <x v="36"/>
    <n v="30274"/>
    <x v="0"/>
    <x v="0"/>
    <x v="0"/>
    <n v="1451485434"/>
    <n v="1448461434"/>
    <b v="0"/>
    <n v="392"/>
    <b v="1"/>
    <s v="technology/hardware"/>
    <x v="2072"/>
    <x v="2020"/>
    <x v="2"/>
    <x v="30"/>
    <x v="2728"/>
    <d v="2015-12-30T09:23:54"/>
  </r>
  <r>
    <x v="2729"/>
    <s v="McChi Luggage: It's a Luggage, USB Charger and a Table Top"/>
    <s v="A luggage that is more than a luggage! It is what you want it to be."/>
    <x v="51"/>
    <n v="7833"/>
    <x v="0"/>
    <x v="0"/>
    <x v="0"/>
    <n v="1430459197"/>
    <n v="1427867197"/>
    <b v="0"/>
    <n v="23"/>
    <b v="1"/>
    <s v="technology/hardware"/>
    <x v="970"/>
    <x v="2021"/>
    <x v="2"/>
    <x v="30"/>
    <x v="2729"/>
    <d v="2015-05-01T00:46:37"/>
  </r>
  <r>
    <x v="2730"/>
    <s v="Yaba - Portable Speaker &amp; Guitar Amp"/>
    <s v="The world's most powerful portable speaker and guitar amplifier. Turns any surface into a speaker."/>
    <x v="100"/>
    <n v="45979.01"/>
    <x v="0"/>
    <x v="0"/>
    <x v="0"/>
    <n v="1366635575"/>
    <n v="1363611575"/>
    <b v="0"/>
    <n v="682"/>
    <b v="1"/>
    <s v="technology/hardware"/>
    <x v="2073"/>
    <x v="2022"/>
    <x v="2"/>
    <x v="30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b v="0"/>
    <n v="37"/>
    <b v="1"/>
    <s v="technology/hardware"/>
    <x v="2074"/>
    <x v="2023"/>
    <x v="2"/>
    <x v="30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b v="0"/>
    <n v="146"/>
    <b v="1"/>
    <s v="technology/hardware"/>
    <x v="2075"/>
    <x v="2024"/>
    <x v="2"/>
    <x v="30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b v="0"/>
    <n v="119"/>
    <b v="1"/>
    <s v="technology/hardware"/>
    <x v="2076"/>
    <x v="2025"/>
    <x v="2"/>
    <x v="30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b v="0"/>
    <n v="163"/>
    <b v="1"/>
    <s v="technology/hardware"/>
    <x v="2077"/>
    <x v="2026"/>
    <x v="2"/>
    <x v="30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b v="0"/>
    <n v="339"/>
    <b v="1"/>
    <s v="technology/hardware"/>
    <x v="2078"/>
    <x v="2027"/>
    <x v="2"/>
    <x v="30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x v="5"/>
    <x v="5"/>
    <n v="1398268773"/>
    <n v="1395676773"/>
    <b v="0"/>
    <n v="58"/>
    <b v="1"/>
    <s v="technology/hardware"/>
    <x v="2079"/>
    <x v="2028"/>
    <x v="2"/>
    <x v="30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b v="0"/>
    <n v="456"/>
    <b v="1"/>
    <s v="technology/hardware"/>
    <x v="2080"/>
    <x v="2029"/>
    <x v="2"/>
    <x v="30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n v="1478402804"/>
    <n v="1473218804"/>
    <b v="0"/>
    <n v="15"/>
    <b v="1"/>
    <s v="technology/hardware"/>
    <x v="2081"/>
    <x v="2030"/>
    <x v="2"/>
    <x v="30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n v="1399324717"/>
    <n v="1395436717"/>
    <b v="0"/>
    <n v="191"/>
    <b v="1"/>
    <s v="technology/hardware"/>
    <x v="2082"/>
    <x v="2031"/>
    <x v="2"/>
    <x v="30"/>
    <x v="2739"/>
    <d v="2014-05-05T16:18:37"/>
  </r>
  <r>
    <x v="2740"/>
    <s v="Vertical Garden Prototype"/>
    <s v="I am interested in testing the plant yields of this vertical garden as well as some other applications"/>
    <x v="43"/>
    <n v="310"/>
    <x v="0"/>
    <x v="0"/>
    <x v="0"/>
    <n v="1426117552"/>
    <n v="1423529152"/>
    <b v="0"/>
    <n v="17"/>
    <b v="1"/>
    <s v="technology/hardware"/>
    <x v="101"/>
    <x v="2032"/>
    <x v="2"/>
    <x v="30"/>
    <x v="2740"/>
    <d v="2015-03-11T18:45:52"/>
  </r>
  <r>
    <x v="2741"/>
    <s v="Mrs. Brown and Her Lost Puppy."/>
    <s v="Help me publish my 1st children's book as an aspiring author!"/>
    <x v="6"/>
    <n v="35"/>
    <x v="2"/>
    <x v="0"/>
    <x v="0"/>
    <n v="1413770820"/>
    <n v="1412005602"/>
    <b v="0"/>
    <n v="4"/>
    <b v="0"/>
    <s v="publishing/children's books"/>
    <x v="2083"/>
    <x v="440"/>
    <x v="3"/>
    <x v="39"/>
    <x v="2741"/>
    <d v="2014-10-19T21:07:00"/>
  </r>
  <r>
    <x v="2742"/>
    <s v="What a Zoo!"/>
    <s v="The pachyderms at the Denver Zoo are moving. Follow along on the convoluted journey to their new home."/>
    <x v="30"/>
    <n v="731"/>
    <x v="2"/>
    <x v="0"/>
    <x v="0"/>
    <n v="1337102187"/>
    <n v="1335892587"/>
    <b v="0"/>
    <n v="18"/>
    <b v="0"/>
    <s v="publishing/children's books"/>
    <x v="2084"/>
    <x v="2033"/>
    <x v="3"/>
    <x v="39"/>
    <x v="2742"/>
    <d v="2012-05-15T12:16:27"/>
  </r>
  <r>
    <x v="2743"/>
    <s v="St. Nick Jr"/>
    <s v="One Christmas every child was naughty, and Santa's son _x000d_St. Nick Jr sacrifices all his gifts over his whole life, for the children"/>
    <x v="368"/>
    <n v="0"/>
    <x v="2"/>
    <x v="0"/>
    <x v="0"/>
    <n v="1476863607"/>
    <n v="1474271607"/>
    <b v="0"/>
    <n v="0"/>
    <b v="0"/>
    <s v="publishing/children's books"/>
    <x v="109"/>
    <x v="121"/>
    <x v="3"/>
    <x v="39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b v="0"/>
    <n v="22"/>
    <b v="0"/>
    <s v="publishing/children's books"/>
    <x v="2085"/>
    <x v="2034"/>
    <x v="3"/>
    <x v="39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b v="0"/>
    <n v="49"/>
    <b v="0"/>
    <s v="publishing/children's books"/>
    <x v="2086"/>
    <x v="2035"/>
    <x v="3"/>
    <x v="39"/>
    <x v="2745"/>
    <d v="2012-07-14T18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n v="1409337911"/>
    <n v="1406745911"/>
    <b v="0"/>
    <n v="19"/>
    <b v="0"/>
    <s v="publishing/children's books"/>
    <x v="2087"/>
    <x v="2036"/>
    <x v="3"/>
    <x v="39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n v="1339816200"/>
    <n v="1337095997"/>
    <b v="0"/>
    <n v="4"/>
    <b v="0"/>
    <s v="publishing/children's books"/>
    <x v="2088"/>
    <x v="436"/>
    <x v="3"/>
    <x v="39"/>
    <x v="2747"/>
    <d v="2012-06-15T22:10:00"/>
  </r>
  <r>
    <x v="2748"/>
    <s v="Native American Language Book for Children"/>
    <s v="Interactive Book with Audio to learn the Ojibwe Language for Children.  Website, Ebook and more!"/>
    <x v="10"/>
    <n v="53"/>
    <x v="2"/>
    <x v="0"/>
    <x v="0"/>
    <n v="1472835802"/>
    <n v="1470243802"/>
    <b v="0"/>
    <n v="4"/>
    <b v="0"/>
    <s v="publishing/children's books"/>
    <x v="550"/>
    <x v="514"/>
    <x v="3"/>
    <x v="39"/>
    <x v="2748"/>
    <d v="2016-09-02T12:03:22"/>
  </r>
  <r>
    <x v="2749"/>
    <s v="A Tree is a Tree, no matter what you see.  CHILDREN'S BOOK"/>
    <s v="Self-publishing my children's book."/>
    <x v="3"/>
    <n v="110"/>
    <x v="2"/>
    <x v="0"/>
    <x v="0"/>
    <n v="1428171037"/>
    <n v="1425582637"/>
    <b v="0"/>
    <n v="2"/>
    <b v="0"/>
    <s v="publishing/children's books"/>
    <x v="2089"/>
    <x v="698"/>
    <x v="3"/>
    <x v="39"/>
    <x v="2749"/>
    <d v="2015-04-04T13:10:37"/>
  </r>
  <r>
    <x v="2750"/>
    <s v="My Child, My Blessing"/>
    <s v="This is a journal where parents daily write something positive about their child.  Places for pictures, too."/>
    <x v="369"/>
    <n v="0"/>
    <x v="2"/>
    <x v="0"/>
    <x v="0"/>
    <n v="1341086400"/>
    <n v="1340055345"/>
    <b v="0"/>
    <n v="0"/>
    <b v="0"/>
    <s v="publishing/children's books"/>
    <x v="109"/>
    <x v="121"/>
    <x v="3"/>
    <x v="39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b v="0"/>
    <n v="0"/>
    <b v="0"/>
    <s v="publishing/children's books"/>
    <x v="109"/>
    <x v="121"/>
    <x v="3"/>
    <x v="39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b v="0"/>
    <n v="14"/>
    <b v="0"/>
    <s v="publishing/children's books"/>
    <x v="2090"/>
    <x v="2037"/>
    <x v="3"/>
    <x v="39"/>
    <x v="2752"/>
    <d v="2011-12-18T13:21:44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x v="0"/>
    <n v="1346017023"/>
    <n v="1343425023"/>
    <b v="0"/>
    <n v="8"/>
    <b v="0"/>
    <s v="publishing/children's books"/>
    <x v="2091"/>
    <x v="125"/>
    <x v="3"/>
    <x v="39"/>
    <x v="2753"/>
    <d v="2012-08-26T16:37:03"/>
  </r>
  <r>
    <x v="2754"/>
    <s v="From here...to there!"/>
    <s v="I have been a writer all my life. But until recently never a parent. I want to write a children book for my children, and yours!"/>
    <x v="3"/>
    <n v="0"/>
    <x v="2"/>
    <x v="0"/>
    <x v="0"/>
    <n v="1410448551"/>
    <n v="1407856551"/>
    <b v="0"/>
    <n v="0"/>
    <b v="0"/>
    <s v="publishing/children's books"/>
    <x v="109"/>
    <x v="121"/>
    <x v="3"/>
    <x v="39"/>
    <x v="2754"/>
    <d v="2014-09-11T10:15:51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x v="3"/>
    <n v="1428519527"/>
    <n v="1425927527"/>
    <b v="0"/>
    <n v="15"/>
    <b v="0"/>
    <s v="publishing/children's books"/>
    <x v="2092"/>
    <x v="2038"/>
    <x v="3"/>
    <x v="39"/>
    <x v="2755"/>
    <d v="2015-04-08T13:58:47"/>
  </r>
  <r>
    <x v="2756"/>
    <s v="The Most Basic of Truths"/>
    <s v="We all pray to the same God no matter what name we might refer to Him as.  Our children deserve to know this basic truth."/>
    <x v="3"/>
    <n v="1048"/>
    <x v="2"/>
    <x v="0"/>
    <x v="0"/>
    <n v="1389476201"/>
    <n v="1386884201"/>
    <b v="0"/>
    <n v="33"/>
    <b v="0"/>
    <s v="publishing/children's books"/>
    <x v="156"/>
    <x v="2039"/>
    <x v="3"/>
    <x v="39"/>
    <x v="2756"/>
    <d v="2014-01-11T16:36:41"/>
  </r>
  <r>
    <x v="2757"/>
    <s v="C is for Crooked"/>
    <s v="A children's letter book that Lampoons Hillary Clinton"/>
    <x v="15"/>
    <n v="10"/>
    <x v="2"/>
    <x v="0"/>
    <x v="0"/>
    <n v="1470498332"/>
    <n v="1469202332"/>
    <b v="0"/>
    <n v="2"/>
    <b v="0"/>
    <s v="publishing/children's books"/>
    <x v="886"/>
    <x v="144"/>
    <x v="3"/>
    <x v="39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b v="0"/>
    <n v="6"/>
    <b v="0"/>
    <s v="publishing/children's books"/>
    <x v="2093"/>
    <x v="498"/>
    <x v="3"/>
    <x v="39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n v="1468658866"/>
    <n v="1464943666"/>
    <b v="0"/>
    <n v="2"/>
    <b v="0"/>
    <s v="publishing/children's books"/>
    <x v="1131"/>
    <x v="1859"/>
    <x v="3"/>
    <x v="39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b v="0"/>
    <n v="0"/>
    <b v="0"/>
    <s v="publishing/children's books"/>
    <x v="109"/>
    <x v="121"/>
    <x v="3"/>
    <x v="39"/>
    <x v="2760"/>
    <d v="2013-06-20T06:04:18"/>
  </r>
  <r>
    <x v="2761"/>
    <s v="Learn U.S. Geography: Dreaming my way across The U.S."/>
    <s v="Help me give away 500 copies of my picture book so more kids will know US geography!"/>
    <x v="10"/>
    <n v="36"/>
    <x v="2"/>
    <x v="0"/>
    <x v="0"/>
    <n v="1357176693"/>
    <n v="1354584693"/>
    <b v="0"/>
    <n v="4"/>
    <b v="0"/>
    <s v="publishing/children's books"/>
    <x v="174"/>
    <x v="377"/>
    <x v="3"/>
    <x v="39"/>
    <x v="2761"/>
    <d v="2013-01-02T20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n v="1332114795"/>
    <n v="1326934395"/>
    <b v="0"/>
    <n v="1"/>
    <b v="0"/>
    <s v="publishing/children's books"/>
    <x v="2094"/>
    <x v="384"/>
    <x v="3"/>
    <x v="39"/>
    <x v="2762"/>
    <d v="2012-03-18T18:53:15"/>
  </r>
  <r>
    <x v="2763"/>
    <s v="My Christmas Star"/>
    <s v="How Santa finds childrens homes without getting lost by following certain stars."/>
    <x v="371"/>
    <n v="90"/>
    <x v="2"/>
    <x v="0"/>
    <x v="0"/>
    <n v="1369403684"/>
    <n v="1365515684"/>
    <b v="0"/>
    <n v="3"/>
    <b v="0"/>
    <s v="publishing/children's books"/>
    <x v="2095"/>
    <x v="180"/>
    <x v="3"/>
    <x v="39"/>
    <x v="2763"/>
    <d v="2013-05-24T08:54:44"/>
  </r>
  <r>
    <x v="2764"/>
    <s v="A Growing Adventure"/>
    <s v="My Budding Bears are four teddy bears living in an enchanted garden sharing friendship, tea parties and delightful adventures."/>
    <x v="23"/>
    <n v="45"/>
    <x v="2"/>
    <x v="0"/>
    <x v="0"/>
    <n v="1338404400"/>
    <n v="1335855631"/>
    <b v="0"/>
    <n v="4"/>
    <b v="0"/>
    <s v="publishing/children's books"/>
    <x v="2096"/>
    <x v="798"/>
    <x v="3"/>
    <x v="39"/>
    <x v="2764"/>
    <d v="2012-05-30T14:00:00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x v="0"/>
    <n v="1351432428"/>
    <n v="1350050028"/>
    <b v="0"/>
    <n v="0"/>
    <b v="0"/>
    <s v="publishing/children's books"/>
    <x v="109"/>
    <x v="121"/>
    <x v="3"/>
    <x v="39"/>
    <x v="2765"/>
    <d v="2012-10-28T08:53:48"/>
  </r>
  <r>
    <x v="2766"/>
    <s v="Jambie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b v="0"/>
    <n v="4"/>
    <b v="0"/>
    <s v="publishing/children's books"/>
    <x v="172"/>
    <x v="384"/>
    <x v="3"/>
    <x v="39"/>
    <x v="2766"/>
    <d v="2011-08-11T11:01:58"/>
  </r>
  <r>
    <x v="2767"/>
    <s v="the Giant Turnip"/>
    <s v="An animated bedtime story with Dedka, Babka and the rest of the family working together on a BIG problem"/>
    <x v="23"/>
    <n v="34"/>
    <x v="2"/>
    <x v="5"/>
    <x v="5"/>
    <n v="1439766050"/>
    <n v="1434582050"/>
    <b v="0"/>
    <n v="3"/>
    <b v="0"/>
    <s v="publishing/children's books"/>
    <x v="1671"/>
    <x v="2040"/>
    <x v="3"/>
    <x v="39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b v="0"/>
    <n v="34"/>
    <b v="0"/>
    <s v="publishing/children's books"/>
    <x v="2097"/>
    <x v="2041"/>
    <x v="3"/>
    <x v="39"/>
    <x v="2768"/>
    <d v="2012-03-29T08:45:23"/>
  </r>
  <r>
    <x v="2769"/>
    <s v="Raph the Ninja Giraffe"/>
    <s v="Raph the Ninja Giraffe is a project that is my 5 year old sons idea, &amp; I am working with him to bring his idea to life."/>
    <x v="134"/>
    <n v="2"/>
    <x v="2"/>
    <x v="1"/>
    <x v="1"/>
    <n v="1401997790"/>
    <n v="1397677790"/>
    <b v="0"/>
    <n v="2"/>
    <b v="0"/>
    <s v="publishing/children's books"/>
    <x v="1161"/>
    <x v="120"/>
    <x v="3"/>
    <x v="39"/>
    <x v="2769"/>
    <d v="2014-06-05T14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n v="1395158130"/>
    <n v="1392569730"/>
    <b v="0"/>
    <n v="33"/>
    <b v="0"/>
    <s v="publishing/children's books"/>
    <x v="2098"/>
    <x v="2042"/>
    <x v="3"/>
    <x v="39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b v="0"/>
    <n v="0"/>
    <b v="0"/>
    <s v="publishing/children's books"/>
    <x v="109"/>
    <x v="121"/>
    <x v="3"/>
    <x v="39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n v="1381006294"/>
    <n v="1379710294"/>
    <b v="0"/>
    <n v="0"/>
    <b v="0"/>
    <s v="publishing/children's books"/>
    <x v="109"/>
    <x v="121"/>
    <x v="3"/>
    <x v="39"/>
    <x v="2772"/>
    <d v="2013-10-05T15:51:34"/>
  </r>
  <r>
    <x v="2773"/>
    <s v="The Boat That Couldn't Float"/>
    <s v="Parents know the pain of rereading bad bedtime stories. I want to write stories that all ages will enjoy"/>
    <x v="373"/>
    <n v="1"/>
    <x v="2"/>
    <x v="5"/>
    <x v="5"/>
    <n v="1461530721"/>
    <n v="1460666721"/>
    <b v="0"/>
    <n v="1"/>
    <b v="0"/>
    <s v="publishing/children's books"/>
    <x v="2099"/>
    <x v="120"/>
    <x v="3"/>
    <x v="39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b v="0"/>
    <n v="13"/>
    <b v="0"/>
    <s v="publishing/children's books"/>
    <x v="2100"/>
    <x v="2043"/>
    <x v="3"/>
    <x v="39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n v="1323994754"/>
    <n v="1321402754"/>
    <b v="0"/>
    <n v="2"/>
    <b v="0"/>
    <s v="publishing/children's books"/>
    <x v="419"/>
    <x v="766"/>
    <x v="3"/>
    <x v="39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b v="0"/>
    <n v="36"/>
    <b v="0"/>
    <s v="publishing/children's books"/>
    <x v="2101"/>
    <x v="2044"/>
    <x v="3"/>
    <x v="39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b v="0"/>
    <n v="1"/>
    <b v="0"/>
    <s v="publishing/children's books"/>
    <x v="119"/>
    <x v="119"/>
    <x v="3"/>
    <x v="39"/>
    <x v="2777"/>
    <d v="2015-07-17T11:03:24"/>
  </r>
  <r>
    <x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x v="0"/>
    <x v="0"/>
    <n v="1409009306"/>
    <n v="1406417306"/>
    <b v="0"/>
    <n v="15"/>
    <b v="0"/>
    <s v="publishing/children's books"/>
    <x v="2102"/>
    <x v="2045"/>
    <x v="3"/>
    <x v="39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n v="1448204621"/>
    <n v="1445609021"/>
    <b v="0"/>
    <n v="1"/>
    <b v="0"/>
    <s v="publishing/children's books"/>
    <x v="2103"/>
    <x v="450"/>
    <x v="3"/>
    <x v="39"/>
    <x v="2779"/>
    <d v="2015-11-22T10:03:41"/>
  </r>
  <r>
    <x v="2780"/>
    <s v="Travel with baby"/>
    <s v="Turn the World with my kids, and then write a book with the advice for traveling with baby"/>
    <x v="57"/>
    <n v="0"/>
    <x v="2"/>
    <x v="13"/>
    <x v="3"/>
    <n v="1489142688"/>
    <n v="1486550688"/>
    <b v="0"/>
    <n v="0"/>
    <b v="0"/>
    <s v="publishing/children's books"/>
    <x v="109"/>
    <x v="121"/>
    <x v="3"/>
    <x v="39"/>
    <x v="2780"/>
    <d v="2017-03-10T05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n v="1423724400"/>
    <n v="1421274954"/>
    <b v="0"/>
    <n v="28"/>
    <b v="1"/>
    <s v="theater/plays"/>
    <x v="2104"/>
    <x v="1224"/>
    <x v="1"/>
    <x v="6"/>
    <x v="2781"/>
    <d v="2015-02-12T02:00:00"/>
  </r>
  <r>
    <x v="2782"/>
    <s v="Better Than Ever Productions presents Geezer Game"/>
    <s v="The premiere theatre troupe in SE Michigan offering acting opportunities for the 50+ actor."/>
    <x v="28"/>
    <n v="1200"/>
    <x v="0"/>
    <x v="0"/>
    <x v="0"/>
    <n v="1424149140"/>
    <n v="1421964718"/>
    <b v="0"/>
    <n v="18"/>
    <b v="1"/>
    <s v="theater/plays"/>
    <x v="43"/>
    <x v="590"/>
    <x v="1"/>
    <x v="6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b v="0"/>
    <n v="61"/>
    <b v="1"/>
    <s v="theater/plays"/>
    <x v="1444"/>
    <x v="2046"/>
    <x v="1"/>
    <x v="6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n v="1414608843"/>
    <n v="1412794443"/>
    <b v="0"/>
    <n v="108"/>
    <b v="1"/>
    <s v="theater/plays"/>
    <x v="984"/>
    <x v="2047"/>
    <x v="1"/>
    <x v="6"/>
    <x v="2784"/>
    <d v="2014-10-29T13:54:03"/>
  </r>
  <r>
    <x v="2785"/>
    <s v="Henry VI: The War of the Roses"/>
    <s v="Bare Theatre and Raleigh Little Theatre present Shakespeare's epic, set in a post-apocalyptic dystopia."/>
    <x v="10"/>
    <n v="5234"/>
    <x v="0"/>
    <x v="0"/>
    <x v="0"/>
    <n v="1470430800"/>
    <n v="1467865967"/>
    <b v="0"/>
    <n v="142"/>
    <b v="1"/>
    <s v="theater/plays"/>
    <x v="212"/>
    <x v="2048"/>
    <x v="1"/>
    <x v="6"/>
    <x v="2785"/>
    <d v="2016-08-05T16:00:00"/>
  </r>
  <r>
    <x v="2786"/>
    <s v="Fierce"/>
    <s v="A heart-melting farce about sex, art and the lovelorn lay-abouts of London-town."/>
    <x v="30"/>
    <n v="2946"/>
    <x v="0"/>
    <x v="1"/>
    <x v="1"/>
    <n v="1404913180"/>
    <n v="1403703580"/>
    <b v="0"/>
    <n v="74"/>
    <b v="1"/>
    <s v="theater/plays"/>
    <x v="2105"/>
    <x v="2049"/>
    <x v="1"/>
    <x v="6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b v="0"/>
    <n v="38"/>
    <b v="1"/>
    <s v="theater/plays"/>
    <x v="2106"/>
    <x v="2050"/>
    <x v="1"/>
    <x v="6"/>
    <x v="2787"/>
    <d v="2014-07-17T23:45:52"/>
  </r>
  <r>
    <x v="2788"/>
    <s v="ACT Underground Theatre, TLDC"/>
    <s v="MOVING FORWARD! WE HAVE REACHED GOAL BUT HAVE MORE TIME!! PLEASE CONSIDER PLEDGING."/>
    <x v="13"/>
    <n v="2050"/>
    <x v="0"/>
    <x v="0"/>
    <x v="0"/>
    <n v="1469811043"/>
    <n v="1467219043"/>
    <b v="0"/>
    <n v="20"/>
    <b v="1"/>
    <s v="theater/plays"/>
    <x v="78"/>
    <x v="594"/>
    <x v="1"/>
    <x v="6"/>
    <x v="2788"/>
    <d v="2016-07-29T11:50:43"/>
  </r>
  <r>
    <x v="2789"/>
    <s v="The Adventurers Club"/>
    <s v="BNT's Biggest Adventure So Far: Our 2015 full length production!"/>
    <x v="9"/>
    <n v="3035"/>
    <x v="0"/>
    <x v="0"/>
    <x v="0"/>
    <n v="1426132800"/>
    <n v="1424477934"/>
    <b v="0"/>
    <n v="24"/>
    <b v="1"/>
    <s v="theater/plays"/>
    <x v="2107"/>
    <x v="2051"/>
    <x v="1"/>
    <x v="6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b v="0"/>
    <n v="66"/>
    <b v="1"/>
    <s v="theater/plays"/>
    <x v="2108"/>
    <x v="2052"/>
    <x v="1"/>
    <x v="6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b v="0"/>
    <n v="28"/>
    <b v="1"/>
    <s v="theater/plays"/>
    <x v="78"/>
    <x v="2053"/>
    <x v="1"/>
    <x v="6"/>
    <x v="2791"/>
    <d v="2016-09-08T23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n v="1439357559"/>
    <n v="1435469559"/>
    <b v="0"/>
    <n v="24"/>
    <b v="1"/>
    <s v="theater/plays"/>
    <x v="2109"/>
    <x v="2054"/>
    <x v="1"/>
    <x v="6"/>
    <x v="2792"/>
    <d v="2015-08-12T00:32:39"/>
  </r>
  <r>
    <x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x v="2"/>
    <x v="2"/>
    <n v="1437473005"/>
    <n v="1434881005"/>
    <b v="0"/>
    <n v="73"/>
    <b v="1"/>
    <s v="theater/plays"/>
    <x v="2110"/>
    <x v="2055"/>
    <x v="1"/>
    <x v="6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b v="0"/>
    <n v="3"/>
    <b v="1"/>
    <s v="theater/plays"/>
    <x v="2111"/>
    <x v="384"/>
    <x v="1"/>
    <x v="6"/>
    <x v="2794"/>
    <d v="2016-03-03T14:00:00"/>
  </r>
  <r>
    <x v="2795"/>
    <s v="Good Men Wanted at ANT Fest"/>
    <s v="A new play about five bad bitches who fought in the Civil War disguised as men, premiering at Ars Nova's ANT Fest."/>
    <x v="176"/>
    <n v="730"/>
    <x v="0"/>
    <x v="0"/>
    <x v="0"/>
    <n v="1402095600"/>
    <n v="1400675841"/>
    <b v="0"/>
    <n v="20"/>
    <b v="1"/>
    <s v="theater/plays"/>
    <x v="2112"/>
    <x v="2056"/>
    <x v="1"/>
    <x v="6"/>
    <x v="2795"/>
    <d v="2014-06-06T18:00:00"/>
  </r>
  <r>
    <x v="2796"/>
    <s v="Fishcakes"/>
    <s v="Fishcakes is a piece of new writing for the Camden Fringe that explores a story of love, loss, and all the â€˜little things'."/>
    <x v="134"/>
    <n v="924"/>
    <x v="0"/>
    <x v="1"/>
    <x v="1"/>
    <n v="1404564028"/>
    <n v="1401972028"/>
    <b v="0"/>
    <n v="21"/>
    <b v="1"/>
    <s v="theater/plays"/>
    <x v="2113"/>
    <x v="895"/>
    <x v="1"/>
    <x v="6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b v="0"/>
    <n v="94"/>
    <b v="1"/>
    <s v="theater/plays"/>
    <x v="2114"/>
    <x v="2057"/>
    <x v="1"/>
    <x v="6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b v="0"/>
    <n v="139"/>
    <b v="1"/>
    <s v="theater/plays"/>
    <x v="578"/>
    <x v="2058"/>
    <x v="1"/>
    <x v="6"/>
    <x v="2798"/>
    <d v="2015-07-31T11:00:00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b v="0"/>
    <n v="130"/>
    <b v="1"/>
    <s v="theater/plays"/>
    <x v="2115"/>
    <x v="2059"/>
    <x v="1"/>
    <x v="6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n v="1420377366"/>
    <n v="1415193366"/>
    <b v="0"/>
    <n v="31"/>
    <b v="1"/>
    <s v="theater/plays"/>
    <x v="2116"/>
    <x v="2060"/>
    <x v="1"/>
    <x v="6"/>
    <x v="2800"/>
    <d v="2015-01-04T08:16:06"/>
  </r>
  <r>
    <x v="2801"/>
    <s v="A Dream Play"/>
    <s v="Arise Theatre Company's production of August Strindberg's expressionist masterpiece 'A Dream Play'."/>
    <x v="2"/>
    <n v="666"/>
    <x v="0"/>
    <x v="2"/>
    <x v="2"/>
    <n v="1412938800"/>
    <n v="1411019409"/>
    <b v="0"/>
    <n v="13"/>
    <b v="1"/>
    <s v="theater/plays"/>
    <x v="2117"/>
    <x v="2061"/>
    <x v="1"/>
    <x v="6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b v="0"/>
    <n v="90"/>
    <b v="1"/>
    <s v="theater/plays"/>
    <x v="2118"/>
    <x v="2062"/>
    <x v="1"/>
    <x v="6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b v="0"/>
    <n v="141"/>
    <b v="1"/>
    <s v="theater/plays"/>
    <x v="2119"/>
    <x v="2063"/>
    <x v="1"/>
    <x v="6"/>
    <x v="2803"/>
    <d v="2015-07-15T19:00:00"/>
  </r>
  <r>
    <x v="2804"/>
    <s v="The Piano Man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b v="0"/>
    <n v="23"/>
    <b v="1"/>
    <s v="theater/plays"/>
    <x v="935"/>
    <x v="73"/>
    <x v="1"/>
    <x v="6"/>
    <x v="2804"/>
    <d v="2014-09-29T05:53:10"/>
  </r>
  <r>
    <x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x v="1"/>
    <x v="1"/>
    <n v="1440245273"/>
    <n v="1438085273"/>
    <b v="0"/>
    <n v="18"/>
    <b v="1"/>
    <s v="theater/plays"/>
    <x v="1007"/>
    <x v="2064"/>
    <x v="1"/>
    <x v="6"/>
    <x v="2805"/>
    <d v="2015-08-22T07:07:53"/>
  </r>
  <r>
    <x v="2806"/>
    <s v="And Now: The World!"/>
    <s v="A one woman show about the challenges of being a feminist in a digital age. Touring 6 UK cities. Now with Stretch Goals!"/>
    <x v="9"/>
    <n v="3363"/>
    <x v="0"/>
    <x v="1"/>
    <x v="1"/>
    <n v="1438772400"/>
    <n v="1435645490"/>
    <b v="0"/>
    <n v="76"/>
    <b v="1"/>
    <s v="theater/plays"/>
    <x v="2120"/>
    <x v="2065"/>
    <x v="1"/>
    <x v="6"/>
    <x v="2806"/>
    <d v="2015-08-05T06:00:00"/>
  </r>
  <r>
    <x v="2807"/>
    <s v="The Commission Theatre Co."/>
    <s v="Bringing Shakespeare back to the Playwrights"/>
    <x v="10"/>
    <n v="6300"/>
    <x v="0"/>
    <x v="0"/>
    <x v="0"/>
    <n v="1435611438"/>
    <n v="1433019438"/>
    <b v="0"/>
    <n v="93"/>
    <b v="1"/>
    <s v="theater/plays"/>
    <x v="582"/>
    <x v="2066"/>
    <x v="1"/>
    <x v="6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b v="0"/>
    <n v="69"/>
    <b v="1"/>
    <s v="theater/plays"/>
    <x v="2121"/>
    <x v="2067"/>
    <x v="1"/>
    <x v="6"/>
    <x v="2808"/>
    <d v="2015-08-22T15:18:55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b v="0"/>
    <n v="21"/>
    <b v="1"/>
    <s v="theater/plays"/>
    <x v="2122"/>
    <x v="2068"/>
    <x v="1"/>
    <x v="6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n v="1401595140"/>
    <n v="1398828064"/>
    <b v="0"/>
    <n v="57"/>
    <b v="1"/>
    <s v="theater/plays"/>
    <x v="2123"/>
    <x v="2069"/>
    <x v="1"/>
    <x v="6"/>
    <x v="2810"/>
    <d v="2014-05-31T22:59:00"/>
  </r>
  <r>
    <x v="2811"/>
    <s v="Ray Gunn and Starburst"/>
    <s v="Ray Gunn and Starburst is an audio sci-fi/comedy sending up the tropes of classic and pulp science-fiction."/>
    <x v="3"/>
    <n v="10027"/>
    <x v="0"/>
    <x v="1"/>
    <x v="1"/>
    <n v="1424692503"/>
    <n v="1422100503"/>
    <b v="0"/>
    <n v="108"/>
    <b v="1"/>
    <s v="theater/plays"/>
    <x v="2124"/>
    <x v="2070"/>
    <x v="1"/>
    <x v="6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n v="1428292800"/>
    <n v="1424368298"/>
    <b v="0"/>
    <n v="83"/>
    <b v="1"/>
    <s v="theater/plays"/>
    <x v="2125"/>
    <x v="2071"/>
    <x v="1"/>
    <x v="6"/>
    <x v="2812"/>
    <d v="2015-04-05T23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n v="1481737761"/>
    <n v="1479577761"/>
    <b v="0"/>
    <n v="96"/>
    <b v="1"/>
    <s v="theater/plays"/>
    <x v="2126"/>
    <x v="2072"/>
    <x v="1"/>
    <x v="6"/>
    <x v="2813"/>
    <d v="2016-12-14T12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b v="0"/>
    <n v="64"/>
    <b v="1"/>
    <s v="theater/plays"/>
    <x v="2127"/>
    <x v="2073"/>
    <x v="1"/>
    <x v="6"/>
    <x v="2814"/>
    <d v="2015-05-09T04:35:15"/>
  </r>
  <r>
    <x v="2815"/>
    <s v="Widow's Wedding Dress"/>
    <s v="Set in 1950s Northern Ireland, this play tells the story of two sisters in a community of Travellers, or Irish Gypsies."/>
    <x v="49"/>
    <n v="605"/>
    <x v="0"/>
    <x v="5"/>
    <x v="5"/>
    <n v="1470595109"/>
    <n v="1468003109"/>
    <b v="0"/>
    <n v="14"/>
    <b v="1"/>
    <s v="theater/plays"/>
    <x v="1003"/>
    <x v="2074"/>
    <x v="1"/>
    <x v="6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n v="1438531200"/>
    <n v="1435921992"/>
    <b v="0"/>
    <n v="169"/>
    <b v="1"/>
    <s v="theater/plays"/>
    <x v="2128"/>
    <x v="2075"/>
    <x v="1"/>
    <x v="6"/>
    <x v="2816"/>
    <d v="2015-08-02T11:00:00"/>
  </r>
  <r>
    <x v="2817"/>
    <s v="After The End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b v="0"/>
    <n v="33"/>
    <b v="1"/>
    <s v="theater/plays"/>
    <x v="2129"/>
    <x v="2076"/>
    <x v="1"/>
    <x v="6"/>
    <x v="2817"/>
    <d v="2015-02-28T10:14:22"/>
  </r>
  <r>
    <x v="2818"/>
    <s v="Joe West's THEATER OF DEATH"/>
    <s v="Joe West and his wonderful theater company THEATER OF DEATH present original plays both horrific and comical."/>
    <x v="3"/>
    <n v="10603"/>
    <x v="0"/>
    <x v="0"/>
    <x v="0"/>
    <n v="1443018086"/>
    <n v="1441290086"/>
    <b v="0"/>
    <n v="102"/>
    <b v="1"/>
    <s v="theater/plays"/>
    <x v="2130"/>
    <x v="2077"/>
    <x v="1"/>
    <x v="6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n v="1434285409"/>
    <n v="1431693409"/>
    <b v="0"/>
    <n v="104"/>
    <b v="1"/>
    <s v="theater/plays"/>
    <x v="2131"/>
    <x v="2078"/>
    <x v="1"/>
    <x v="6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n v="1456444800"/>
    <n v="1454337589"/>
    <b v="0"/>
    <n v="20"/>
    <b v="1"/>
    <s v="theater/plays"/>
    <x v="1627"/>
    <x v="2079"/>
    <x v="1"/>
    <x v="6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b v="0"/>
    <n v="35"/>
    <b v="1"/>
    <s v="theater/plays"/>
    <x v="31"/>
    <x v="1383"/>
    <x v="1"/>
    <x v="6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b v="0"/>
    <n v="94"/>
    <b v="1"/>
    <s v="theater/plays"/>
    <x v="31"/>
    <x v="2080"/>
    <x v="1"/>
    <x v="6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b v="0"/>
    <n v="14"/>
    <b v="1"/>
    <s v="theater/plays"/>
    <x v="1014"/>
    <x v="2081"/>
    <x v="1"/>
    <x v="6"/>
    <x v="2823"/>
    <d v="2015-03-31T17:59:00"/>
  </r>
  <r>
    <x v="2824"/>
    <s v="The Rooftop"/>
    <s v="I wrote a One Act play called The Rooftop for a Female Playwright's festival. Every little bit helps!"/>
    <x v="81"/>
    <n v="760"/>
    <x v="0"/>
    <x v="0"/>
    <x v="0"/>
    <n v="1434159780"/>
    <n v="1431412196"/>
    <b v="0"/>
    <n v="15"/>
    <b v="1"/>
    <s v="theater/plays"/>
    <x v="2132"/>
    <x v="704"/>
    <x v="1"/>
    <x v="6"/>
    <x v="2824"/>
    <d v="2015-06-12T20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b v="0"/>
    <n v="51"/>
    <b v="1"/>
    <s v="theater/plays"/>
    <x v="101"/>
    <x v="2082"/>
    <x v="1"/>
    <x v="6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b v="0"/>
    <n v="19"/>
    <b v="1"/>
    <s v="theater/plays"/>
    <x v="2133"/>
    <x v="2083"/>
    <x v="1"/>
    <x v="6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b v="0"/>
    <n v="23"/>
    <b v="1"/>
    <s v="theater/plays"/>
    <x v="966"/>
    <x v="2084"/>
    <x v="1"/>
    <x v="6"/>
    <x v="2827"/>
    <d v="2016-06-03T11:30:00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b v="0"/>
    <n v="97"/>
    <b v="1"/>
    <s v="theater/plays"/>
    <x v="2134"/>
    <x v="2085"/>
    <x v="1"/>
    <x v="6"/>
    <x v="2828"/>
    <d v="2015-10-02T18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b v="0"/>
    <n v="76"/>
    <b v="1"/>
    <s v="theater/plays"/>
    <x v="2135"/>
    <x v="2086"/>
    <x v="1"/>
    <x v="6"/>
    <x v="2829"/>
    <d v="2016-06-02T05:25:18"/>
  </r>
  <r>
    <x v="2830"/>
    <s v="Nakhtik and Avalon"/>
    <s v="Avalon is a new South African Township play and Nakhtik is a  danced political lecture."/>
    <x v="9"/>
    <n v="3000"/>
    <x v="0"/>
    <x v="0"/>
    <x v="0"/>
    <n v="1399867140"/>
    <n v="1398802148"/>
    <b v="0"/>
    <n v="11"/>
    <b v="1"/>
    <s v="theater/plays"/>
    <x v="31"/>
    <x v="2087"/>
    <x v="1"/>
    <x v="6"/>
    <x v="2830"/>
    <d v="2014-05-11T22:59:00"/>
  </r>
  <r>
    <x v="2831"/>
    <s v="Tackett &amp; Pyke put on a Play"/>
    <s v="We each wrote a play and would like to produce them for you for nothing more than art's sake!"/>
    <x v="9"/>
    <n v="3320"/>
    <x v="0"/>
    <x v="0"/>
    <x v="0"/>
    <n v="1437076070"/>
    <n v="1434484070"/>
    <b v="0"/>
    <n v="52"/>
    <b v="1"/>
    <s v="theater/plays"/>
    <x v="1934"/>
    <x v="2088"/>
    <x v="1"/>
    <x v="6"/>
    <x v="2831"/>
    <d v="2015-07-16T14:47:50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b v="0"/>
    <n v="95"/>
    <b v="1"/>
    <s v="theater/plays"/>
    <x v="2136"/>
    <x v="2089"/>
    <x v="1"/>
    <x v="6"/>
    <x v="2832"/>
    <d v="2014-11-23T17:00:00"/>
  </r>
  <r>
    <x v="2833"/>
    <s v="Star Man Rocket Man"/>
    <s v="A new play about exploring outer space"/>
    <x v="200"/>
    <n v="2923"/>
    <x v="0"/>
    <x v="0"/>
    <x v="0"/>
    <n v="1444528800"/>
    <n v="1442804633"/>
    <b v="0"/>
    <n v="35"/>
    <b v="1"/>
    <s v="theater/plays"/>
    <x v="2137"/>
    <x v="2090"/>
    <x v="1"/>
    <x v="6"/>
    <x v="2833"/>
    <d v="2015-10-10T21:00:00"/>
  </r>
  <r>
    <x v="2834"/>
    <s v="Thank You For Smoking"/>
    <s v="Thank You For Smoking. A play about love, 5 trillion cigarettes and how the Flintstones earned the tobacco industry millions."/>
    <x v="134"/>
    <n v="1360"/>
    <x v="0"/>
    <x v="1"/>
    <x v="1"/>
    <n v="1422658930"/>
    <n v="1421362930"/>
    <b v="0"/>
    <n v="21"/>
    <b v="1"/>
    <s v="theater/plays"/>
    <x v="2138"/>
    <x v="2091"/>
    <x v="1"/>
    <x v="6"/>
    <x v="2834"/>
    <d v="2015-01-30T18:02:10"/>
  </r>
  <r>
    <x v="2835"/>
    <s v="Land of the Three Towers"/>
    <s v="A celebratory community theatre project about the Focus E15 Occupation of empty council homes on Carpenters Estate."/>
    <x v="28"/>
    <n v="1870.99"/>
    <x v="0"/>
    <x v="1"/>
    <x v="1"/>
    <n v="1449273600"/>
    <n v="1446742417"/>
    <b v="0"/>
    <n v="93"/>
    <b v="1"/>
    <s v="theater/plays"/>
    <x v="2139"/>
    <x v="2092"/>
    <x v="1"/>
    <x v="6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b v="0"/>
    <n v="11"/>
    <b v="1"/>
    <s v="theater/plays"/>
    <x v="919"/>
    <x v="2093"/>
    <x v="1"/>
    <x v="6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b v="0"/>
    <n v="21"/>
    <b v="1"/>
    <s v="theater/plays"/>
    <x v="31"/>
    <x v="799"/>
    <x v="1"/>
    <x v="6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n v="1407967200"/>
    <n v="1406039696"/>
    <b v="0"/>
    <n v="54"/>
    <b v="1"/>
    <s v="theater/plays"/>
    <x v="966"/>
    <x v="2094"/>
    <x v="1"/>
    <x v="6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b v="0"/>
    <n v="31"/>
    <b v="1"/>
    <s v="theater/plays"/>
    <x v="2140"/>
    <x v="2095"/>
    <x v="1"/>
    <x v="6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b v="0"/>
    <n v="132"/>
    <b v="1"/>
    <s v="theater/plays"/>
    <x v="87"/>
    <x v="2096"/>
    <x v="1"/>
    <x v="6"/>
    <x v="2840"/>
    <d v="2015-03-18T12:00:00"/>
  </r>
  <r>
    <x v="2841"/>
    <s v="The Dead Loss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b v="0"/>
    <n v="1"/>
    <b v="0"/>
    <s v="theater/plays"/>
    <x v="460"/>
    <x v="119"/>
    <x v="1"/>
    <x v="6"/>
    <x v="2841"/>
    <d v="2015-12-13T13:44:57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x v="1"/>
    <n v="1403348400"/>
    <n v="1401058295"/>
    <b v="0"/>
    <n v="0"/>
    <b v="0"/>
    <s v="theater/plays"/>
    <x v="109"/>
    <x v="121"/>
    <x v="1"/>
    <x v="6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n v="1465790400"/>
    <n v="1462210950"/>
    <b v="0"/>
    <n v="0"/>
    <b v="0"/>
    <s v="theater/plays"/>
    <x v="109"/>
    <x v="121"/>
    <x v="1"/>
    <x v="6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n v="1483535180"/>
    <n v="1480943180"/>
    <b v="0"/>
    <n v="1"/>
    <b v="0"/>
    <s v="theater/plays"/>
    <x v="2141"/>
    <x v="180"/>
    <x v="1"/>
    <x v="6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n v="1433723033"/>
    <n v="1428539033"/>
    <b v="0"/>
    <n v="39"/>
    <b v="0"/>
    <s v="theater/plays"/>
    <x v="2142"/>
    <x v="2097"/>
    <x v="1"/>
    <x v="6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b v="0"/>
    <n v="0"/>
    <b v="0"/>
    <s v="theater/plays"/>
    <x v="109"/>
    <x v="121"/>
    <x v="1"/>
    <x v="6"/>
    <x v="2846"/>
    <d v="2015-05-29T11:36:34"/>
  </r>
  <r>
    <x v="2847"/>
    <s v="COLOR ME"/>
    <s v="Dark secrets come to light when Mariah meets Stella. They find a way to face the south's largest elephant in the room: RACISM."/>
    <x v="13"/>
    <n v="0"/>
    <x v="2"/>
    <x v="0"/>
    <x v="0"/>
    <n v="1464031265"/>
    <n v="1458847265"/>
    <b v="0"/>
    <n v="0"/>
    <b v="0"/>
    <s v="theater/plays"/>
    <x v="109"/>
    <x v="121"/>
    <x v="1"/>
    <x v="6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b v="0"/>
    <n v="3"/>
    <b v="0"/>
    <s v="theater/plays"/>
    <x v="418"/>
    <x v="463"/>
    <x v="1"/>
    <x v="6"/>
    <x v="2848"/>
    <d v="2015-05-29T10:34:19"/>
  </r>
  <r>
    <x v="2849"/>
    <s v="100, Acre Wood"/>
    <s v="NonSens!cal tackles the struggles of four people with mental health issues/disorders inspired by A.A Milne's Winnie the Pooh"/>
    <x v="2"/>
    <n v="5"/>
    <x v="2"/>
    <x v="1"/>
    <x v="1"/>
    <n v="1461406600"/>
    <n v="1458814600"/>
    <b v="0"/>
    <n v="1"/>
    <b v="0"/>
    <s v="theater/plays"/>
    <x v="460"/>
    <x v="144"/>
    <x v="1"/>
    <x v="6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b v="0"/>
    <n v="13"/>
    <b v="0"/>
    <s v="theater/plays"/>
    <x v="2143"/>
    <x v="2098"/>
    <x v="1"/>
    <x v="6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b v="0"/>
    <n v="0"/>
    <b v="0"/>
    <s v="theater/plays"/>
    <x v="109"/>
    <x v="121"/>
    <x v="1"/>
    <x v="6"/>
    <x v="2851"/>
    <d v="2016-01-29T18:17:00"/>
  </r>
  <r>
    <x v="2852"/>
    <s v="Freedom Train"/>
    <s v="Just one time back to the past on the Freedom Train will open your eyes and your lives will never ever be the same!"/>
    <x v="10"/>
    <n v="95"/>
    <x v="2"/>
    <x v="0"/>
    <x v="0"/>
    <n v="1403312703"/>
    <n v="1400720703"/>
    <b v="0"/>
    <n v="6"/>
    <b v="0"/>
    <s v="theater/plays"/>
    <x v="1160"/>
    <x v="2099"/>
    <x v="1"/>
    <x v="6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n v="1410669297"/>
    <n v="1405485297"/>
    <b v="0"/>
    <n v="0"/>
    <b v="0"/>
    <s v="theater/plays"/>
    <x v="109"/>
    <x v="121"/>
    <x v="1"/>
    <x v="6"/>
    <x v="2853"/>
    <d v="2014-09-13T23:34:57"/>
  </r>
  <r>
    <x v="2854"/>
    <s v="Ultimate Political Selfie!"/>
    <s v="Almost Random Theatre's play about a candidate - with no policies - who is seeking election in May 2015"/>
    <x v="28"/>
    <n v="417"/>
    <x v="2"/>
    <x v="1"/>
    <x v="1"/>
    <n v="1431018719"/>
    <n v="1429290719"/>
    <b v="0"/>
    <n v="14"/>
    <b v="0"/>
    <s v="theater/plays"/>
    <x v="2144"/>
    <x v="2100"/>
    <x v="1"/>
    <x v="6"/>
    <x v="2854"/>
    <d v="2015-05-07T12:11:59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x v="0"/>
    <n v="1454110440"/>
    <n v="1451607071"/>
    <b v="0"/>
    <n v="5"/>
    <b v="0"/>
    <s v="theater/plays"/>
    <x v="2145"/>
    <x v="88"/>
    <x v="1"/>
    <x v="6"/>
    <x v="2855"/>
    <d v="2016-01-29T18:34:00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b v="0"/>
    <n v="6"/>
    <b v="0"/>
    <s v="theater/plays"/>
    <x v="2146"/>
    <x v="838"/>
    <x v="1"/>
    <x v="6"/>
    <x v="2856"/>
    <d v="2015-08-08T16:34:00"/>
  </r>
  <r>
    <x v="2857"/>
    <s v="Los Tradicionales"/>
    <s v="Somos una compaÃ±Ã­a de teatro independiente. Y en el 2017 queremos arrancar con el montaje de 3 obras._x000d_3 elencos, 3 espacios."/>
    <x v="114"/>
    <n v="7500"/>
    <x v="2"/>
    <x v="14"/>
    <x v="10"/>
    <n v="1487613600"/>
    <n v="1482444295"/>
    <b v="0"/>
    <n v="15"/>
    <b v="0"/>
    <s v="theater/plays"/>
    <x v="2147"/>
    <x v="130"/>
    <x v="1"/>
    <x v="6"/>
    <x v="2857"/>
    <d v="2017-02-20T13:00:00"/>
  </r>
  <r>
    <x v="2858"/>
    <s v="Gay Party Superposh 'Winter Wonderland'"/>
    <s v="Een Gay Party in het centrum van Amersfoort. _x000d_Een geweldige avond uit, met een show, optredens en DJ's."/>
    <x v="28"/>
    <n v="0"/>
    <x v="2"/>
    <x v="9"/>
    <x v="3"/>
    <n v="1417778880"/>
    <n v="1415711095"/>
    <b v="0"/>
    <n v="0"/>
    <b v="0"/>
    <s v="theater/plays"/>
    <x v="109"/>
    <x v="121"/>
    <x v="1"/>
    <x v="6"/>
    <x v="2858"/>
    <d v="2014-12-05T06:28:00"/>
  </r>
  <r>
    <x v="2859"/>
    <s v="Grover Theatre Company (GTC)"/>
    <s v="A theatre company that will create works to inspire young people and get everyone involved."/>
    <x v="13"/>
    <n v="35"/>
    <x v="2"/>
    <x v="2"/>
    <x v="2"/>
    <n v="1444984904"/>
    <n v="1439800904"/>
    <b v="0"/>
    <n v="1"/>
    <b v="0"/>
    <s v="theater/plays"/>
    <x v="1922"/>
    <x v="436"/>
    <x v="1"/>
    <x v="6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b v="0"/>
    <n v="9"/>
    <b v="0"/>
    <s v="theater/plays"/>
    <x v="2148"/>
    <x v="2101"/>
    <x v="1"/>
    <x v="6"/>
    <x v="2860"/>
    <d v="2016-06-19T14:12:56"/>
  </r>
  <r>
    <x v="2861"/>
    <s v="Julius Caesar"/>
    <s v="The University of Queensland Drama Production Course is putting on an adaptation of William Shakespeares Julius Caesar"/>
    <x v="49"/>
    <n v="80"/>
    <x v="2"/>
    <x v="2"/>
    <x v="2"/>
    <n v="1443103848"/>
    <n v="1441894248"/>
    <b v="0"/>
    <n v="3"/>
    <b v="0"/>
    <s v="theater/plays"/>
    <x v="2149"/>
    <x v="2102"/>
    <x v="1"/>
    <x v="6"/>
    <x v="2861"/>
    <d v="2015-09-24T09:10:48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b v="0"/>
    <n v="3"/>
    <b v="0"/>
    <s v="theater/plays"/>
    <x v="2150"/>
    <x v="1782"/>
    <x v="1"/>
    <x v="6"/>
    <x v="2862"/>
    <d v="2014-06-24T13:57:09"/>
  </r>
  <r>
    <x v="2863"/>
    <s v="Equality Theatre"/>
    <s v="I would like to start a Acting Company that supports and includes LGBTQ youth and young adults in very conservative North Texas"/>
    <x v="63"/>
    <n v="20"/>
    <x v="2"/>
    <x v="0"/>
    <x v="0"/>
    <n v="1410279123"/>
    <n v="1405095123"/>
    <b v="0"/>
    <n v="1"/>
    <b v="0"/>
    <s v="theater/plays"/>
    <x v="167"/>
    <x v="135"/>
    <x v="1"/>
    <x v="6"/>
    <x v="2863"/>
    <d v="2014-09-09T11:12:03"/>
  </r>
  <r>
    <x v="2864"/>
    <s v="'Haunting Julia' by Alan Ayckbourn"/>
    <s v="Accessible, original theatre for all!"/>
    <x v="30"/>
    <n v="40"/>
    <x v="2"/>
    <x v="1"/>
    <x v="1"/>
    <n v="1437139080"/>
    <n v="1434552207"/>
    <b v="0"/>
    <n v="3"/>
    <b v="0"/>
    <s v="theater/plays"/>
    <x v="1462"/>
    <x v="140"/>
    <x v="1"/>
    <x v="6"/>
    <x v="2864"/>
    <d v="2015-07-17T08:18:00"/>
  </r>
  <r>
    <x v="2865"/>
    <s v="FRINGE 2015 by YER Productions"/>
    <s v="Prepare to be Swept Away. Three short plays from three master playwrights; LANDFALL, SNIPER and DANGERS of TOBACCO!"/>
    <x v="374"/>
    <n v="0"/>
    <x v="2"/>
    <x v="0"/>
    <x v="0"/>
    <n v="1420512259"/>
    <n v="1415328259"/>
    <b v="0"/>
    <n v="0"/>
    <b v="0"/>
    <s v="theater/plays"/>
    <x v="109"/>
    <x v="121"/>
    <x v="1"/>
    <x v="6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b v="0"/>
    <n v="2"/>
    <b v="0"/>
    <s v="theater/plays"/>
    <x v="2151"/>
    <x v="381"/>
    <x v="1"/>
    <x v="6"/>
    <x v="2866"/>
    <d v="2016-10-14T17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b v="0"/>
    <n v="10"/>
    <b v="0"/>
    <s v="theater/plays"/>
    <x v="2152"/>
    <x v="2103"/>
    <x v="1"/>
    <x v="6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b v="0"/>
    <n v="60"/>
    <b v="0"/>
    <s v="theater/plays"/>
    <x v="2153"/>
    <x v="2104"/>
    <x v="1"/>
    <x v="6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b v="0"/>
    <n v="5"/>
    <b v="0"/>
    <s v="theater/plays"/>
    <x v="2011"/>
    <x v="1271"/>
    <x v="1"/>
    <x v="6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n v="1400301165"/>
    <n v="1397709165"/>
    <b v="0"/>
    <n v="9"/>
    <b v="0"/>
    <s v="theater/plays"/>
    <x v="2154"/>
    <x v="161"/>
    <x v="1"/>
    <x v="6"/>
    <x v="2870"/>
    <d v="2014-05-16T23:32:45"/>
  </r>
  <r>
    <x v="2871"/>
    <s v="The Bill Cosby Assault, a play"/>
    <s v="America's dad or serial rapist? Or both? The stories of the Bill Cosby accusers and the society so skeptical of them."/>
    <x v="3"/>
    <n v="467"/>
    <x v="2"/>
    <x v="0"/>
    <x v="0"/>
    <n v="1419183813"/>
    <n v="1417455813"/>
    <b v="0"/>
    <n v="13"/>
    <b v="0"/>
    <s v="theater/plays"/>
    <x v="2155"/>
    <x v="2105"/>
    <x v="1"/>
    <x v="6"/>
    <x v="2871"/>
    <d v="2014-12-21T12:43:33"/>
  </r>
  <r>
    <x v="2872"/>
    <s v="Loud Arts"/>
    <s v="Local Theatre group in Loudoun County, Virginia. Looking for funds to start producing shows!"/>
    <x v="9"/>
    <n v="0"/>
    <x v="2"/>
    <x v="0"/>
    <x v="0"/>
    <n v="1434768438"/>
    <n v="1429584438"/>
    <b v="0"/>
    <n v="0"/>
    <b v="0"/>
    <s v="theater/plays"/>
    <x v="109"/>
    <x v="121"/>
    <x v="1"/>
    <x v="6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b v="0"/>
    <n v="8"/>
    <b v="0"/>
    <s v="theater/plays"/>
    <x v="2156"/>
    <x v="2106"/>
    <x v="1"/>
    <x v="6"/>
    <x v="2873"/>
    <d v="2015-01-28T14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b v="0"/>
    <n v="3"/>
    <b v="0"/>
    <s v="theater/plays"/>
    <x v="1656"/>
    <x v="2107"/>
    <x v="1"/>
    <x v="6"/>
    <x v="2874"/>
    <d v="2017-01-17T15:16:26"/>
  </r>
  <r>
    <x v="2875"/>
    <s v="Right Tracey!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b v="0"/>
    <n v="3"/>
    <b v="0"/>
    <s v="theater/plays"/>
    <x v="2157"/>
    <x v="1054"/>
    <x v="1"/>
    <x v="6"/>
    <x v="2875"/>
    <d v="2016-05-04T22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n v="1437069079"/>
    <n v="1434477079"/>
    <b v="0"/>
    <n v="0"/>
    <b v="0"/>
    <s v="theater/plays"/>
    <x v="109"/>
    <x v="121"/>
    <x v="1"/>
    <x v="6"/>
    <x v="2876"/>
    <d v="2015-07-16T12:51:19"/>
  </r>
  <r>
    <x v="2877"/>
    <s v="COLLABORATION: WARHOL &amp; BASQUIAT"/>
    <s v="Two of the 20th Centuryâ€™s Greatest Artists _x000d_navigate the perilous terrain of Art &amp; Fame _x000d_in a historic Collaboration."/>
    <x v="12"/>
    <n v="650"/>
    <x v="2"/>
    <x v="0"/>
    <x v="0"/>
    <n v="1480525200"/>
    <n v="1477781724"/>
    <b v="0"/>
    <n v="6"/>
    <b v="0"/>
    <s v="theater/plays"/>
    <x v="2158"/>
    <x v="149"/>
    <x v="1"/>
    <x v="6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b v="0"/>
    <n v="4"/>
    <b v="0"/>
    <s v="theater/plays"/>
    <x v="1153"/>
    <x v="2108"/>
    <x v="1"/>
    <x v="6"/>
    <x v="2878"/>
    <d v="2015-07-03T09:46:35"/>
  </r>
  <r>
    <x v="2879"/>
    <s v="Girls, Ladies and Women - A Gospel Drama"/>
    <s v="She that fines a husband? Wait, is that right? Girl... you better check yourself, before you wreck yourself!"/>
    <x v="375"/>
    <n v="29"/>
    <x v="2"/>
    <x v="0"/>
    <x v="0"/>
    <n v="1453310661"/>
    <n v="1450718661"/>
    <b v="0"/>
    <n v="1"/>
    <b v="0"/>
    <s v="theater/plays"/>
    <x v="2159"/>
    <x v="2109"/>
    <x v="1"/>
    <x v="6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b v="0"/>
    <n v="29"/>
    <b v="0"/>
    <s v="theater/plays"/>
    <x v="2160"/>
    <x v="2110"/>
    <x v="1"/>
    <x v="6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b v="0"/>
    <n v="0"/>
    <b v="0"/>
    <s v="theater/plays"/>
    <x v="109"/>
    <x v="121"/>
    <x v="1"/>
    <x v="6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n v="1462112318"/>
    <n v="1459520318"/>
    <b v="0"/>
    <n v="4"/>
    <b v="0"/>
    <s v="theater/plays"/>
    <x v="2161"/>
    <x v="2111"/>
    <x v="1"/>
    <x v="6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b v="0"/>
    <n v="5"/>
    <b v="0"/>
    <s v="theater/plays"/>
    <x v="2162"/>
    <x v="2112"/>
    <x v="1"/>
    <x v="6"/>
    <x v="2883"/>
    <d v="2016-02-05T23:59:00"/>
  </r>
  <r>
    <x v="2884"/>
    <s v="The Lizard King, a play by Jay Jeff Jones"/>
    <s v="Come explore the dream world of Jim Morrison, rock singer, mystic, poet, shaman."/>
    <x v="101"/>
    <n v="185"/>
    <x v="2"/>
    <x v="0"/>
    <x v="0"/>
    <n v="1417800435"/>
    <n v="1415208435"/>
    <b v="0"/>
    <n v="4"/>
    <b v="0"/>
    <s v="theater/plays"/>
    <x v="2163"/>
    <x v="2113"/>
    <x v="1"/>
    <x v="6"/>
    <x v="2884"/>
    <d v="2014-12-05T12:27:15"/>
  </r>
  <r>
    <x v="2885"/>
    <s v="The Wedding"/>
    <s v="An historic and proud work of Polish nationalistic literature performed on stage."/>
    <x v="44"/>
    <n v="130"/>
    <x v="2"/>
    <x v="0"/>
    <x v="0"/>
    <n v="1426294201"/>
    <n v="1423705801"/>
    <b v="0"/>
    <n v="5"/>
    <b v="0"/>
    <s v="theater/plays"/>
    <x v="2164"/>
    <x v="438"/>
    <x v="1"/>
    <x v="6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b v="0"/>
    <n v="1"/>
    <b v="0"/>
    <s v="theater/plays"/>
    <x v="152"/>
    <x v="119"/>
    <x v="1"/>
    <x v="6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b v="0"/>
    <n v="1"/>
    <b v="0"/>
    <s v="theater/plays"/>
    <x v="874"/>
    <x v="144"/>
    <x v="1"/>
    <x v="6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b v="0"/>
    <n v="0"/>
    <b v="0"/>
    <s v="theater/plays"/>
    <x v="109"/>
    <x v="121"/>
    <x v="1"/>
    <x v="6"/>
    <x v="2888"/>
    <d v="2014-10-17T23:59:00"/>
  </r>
  <r>
    <x v="2889"/>
    <s v="Halfway, Nebraska"/>
    <s v="Halfway, Nebraska explores the limits of hope and what it means to love someone who may be too far damaged to save."/>
    <x v="9"/>
    <n v="1142"/>
    <x v="2"/>
    <x v="0"/>
    <x v="0"/>
    <n v="1409344985"/>
    <n v="1406752985"/>
    <b v="0"/>
    <n v="14"/>
    <b v="0"/>
    <s v="theater/plays"/>
    <x v="2165"/>
    <x v="2114"/>
    <x v="1"/>
    <x v="6"/>
    <x v="2889"/>
    <d v="2014-08-29T15:43:05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b v="0"/>
    <n v="3"/>
    <b v="0"/>
    <s v="theater/plays"/>
    <x v="857"/>
    <x v="589"/>
    <x v="1"/>
    <x v="6"/>
    <x v="2890"/>
    <d v="2014-08-08T22:00:00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x v="0"/>
    <n v="1460751128"/>
    <n v="1455570728"/>
    <b v="0"/>
    <n v="10"/>
    <b v="0"/>
    <s v="theater/plays"/>
    <x v="2166"/>
    <x v="2115"/>
    <x v="1"/>
    <x v="6"/>
    <x v="2891"/>
    <d v="2016-04-15T15:12:08"/>
  </r>
  <r>
    <x v="2892"/>
    <s v="Something Precious"/>
    <s v="Something Precious is the world's first musical to alert folks to the harmful effects of technology on the human spirit."/>
    <x v="62"/>
    <n v="500"/>
    <x v="2"/>
    <x v="0"/>
    <x v="0"/>
    <n v="1409000400"/>
    <n v="1408381704"/>
    <b v="0"/>
    <n v="17"/>
    <b v="0"/>
    <s v="theater/plays"/>
    <x v="2167"/>
    <x v="2116"/>
    <x v="1"/>
    <x v="6"/>
    <x v="2892"/>
    <d v="2014-08-25T16:00:00"/>
  </r>
  <r>
    <x v="2893"/>
    <s v="REDISCOVERING KIA THE PLAY"/>
    <s v="Fundraising for REDISCOVERING KIA THE PLAY"/>
    <x v="10"/>
    <n v="25"/>
    <x v="2"/>
    <x v="0"/>
    <x v="0"/>
    <n v="1420768800"/>
    <n v="1415644395"/>
    <b v="0"/>
    <n v="2"/>
    <b v="0"/>
    <s v="theater/plays"/>
    <x v="724"/>
    <x v="385"/>
    <x v="1"/>
    <x v="6"/>
    <x v="2893"/>
    <d v="2015-01-08T21:00:00"/>
  </r>
  <r>
    <x v="2894"/>
    <s v="How Could You Do This To Me (The Stage Play)"/>
    <s v="This Is A Story About A Woman A Man And A Woman"/>
    <x v="63"/>
    <n v="0"/>
    <x v="2"/>
    <x v="0"/>
    <x v="0"/>
    <n v="1428100815"/>
    <n v="1422920415"/>
    <b v="0"/>
    <n v="0"/>
    <b v="0"/>
    <s v="theater/plays"/>
    <x v="109"/>
    <x v="121"/>
    <x v="1"/>
    <x v="6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b v="0"/>
    <n v="4"/>
    <b v="0"/>
    <s v="theater/plays"/>
    <x v="2168"/>
    <x v="2117"/>
    <x v="1"/>
    <x v="6"/>
    <x v="2895"/>
    <d v="2014-06-22T16:00:00"/>
  </r>
  <r>
    <x v="2896"/>
    <s v="&quot;Miracle on 34th Street&quot; - We believe. Do you believe in us?"/>
    <s v="&quot;Miracle on 34th Street&quot; is about faith and believing in others. _x000d_We believe. Do you?"/>
    <x v="9"/>
    <n v="625"/>
    <x v="2"/>
    <x v="0"/>
    <x v="0"/>
    <n v="1481522400"/>
    <n v="1480283321"/>
    <b v="0"/>
    <n v="12"/>
    <b v="0"/>
    <s v="theater/plays"/>
    <x v="2169"/>
    <x v="2118"/>
    <x v="1"/>
    <x v="6"/>
    <x v="2896"/>
    <d v="2016-12-12T01:00:00"/>
  </r>
  <r>
    <x v="2897"/>
    <s v="CAYCE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b v="0"/>
    <n v="3"/>
    <b v="0"/>
    <s v="theater/plays"/>
    <x v="2170"/>
    <x v="2119"/>
    <x v="1"/>
    <x v="6"/>
    <x v="2897"/>
    <d v="2015-10-11T10:29:05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b v="0"/>
    <n v="12"/>
    <b v="0"/>
    <s v="theater/plays"/>
    <x v="2171"/>
    <x v="2120"/>
    <x v="1"/>
    <x v="6"/>
    <x v="2898"/>
    <d v="2015-10-31T10:57:33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b v="0"/>
    <n v="0"/>
    <b v="0"/>
    <s v="theater/plays"/>
    <x v="109"/>
    <x v="121"/>
    <x v="1"/>
    <x v="6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b v="0"/>
    <n v="7"/>
    <b v="0"/>
    <s v="theater/plays"/>
    <x v="2172"/>
    <x v="2121"/>
    <x v="1"/>
    <x v="6"/>
    <x v="2900"/>
    <d v="2014-08-09T00:37:12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x v="0"/>
    <n v="1423345339"/>
    <n v="1418161339"/>
    <b v="0"/>
    <n v="2"/>
    <b v="0"/>
    <s v="theater/plays"/>
    <x v="417"/>
    <x v="366"/>
    <x v="1"/>
    <x v="6"/>
    <x v="2901"/>
    <d v="2015-02-07T16:42:19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n v="1440412396"/>
    <n v="1437820396"/>
    <b v="0"/>
    <n v="1"/>
    <b v="0"/>
    <s v="theater/plays"/>
    <x v="374"/>
    <x v="384"/>
    <x v="1"/>
    <x v="6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b v="0"/>
    <n v="4"/>
    <b v="0"/>
    <s v="theater/plays"/>
    <x v="2173"/>
    <x v="2122"/>
    <x v="1"/>
    <x v="6"/>
    <x v="2903"/>
    <d v="2015-09-08T23:00:18"/>
  </r>
  <r>
    <x v="2904"/>
    <s v="The Love Shack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b v="0"/>
    <n v="4"/>
    <b v="0"/>
    <s v="theater/plays"/>
    <x v="152"/>
    <x v="654"/>
    <x v="1"/>
    <x v="6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n v="1473211313"/>
    <n v="1472001713"/>
    <b v="0"/>
    <n v="17"/>
    <b v="0"/>
    <s v="theater/plays"/>
    <x v="2174"/>
    <x v="2123"/>
    <x v="1"/>
    <x v="6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b v="0"/>
    <n v="7"/>
    <b v="0"/>
    <s v="theater/plays"/>
    <x v="2175"/>
    <x v="2124"/>
    <x v="1"/>
    <x v="6"/>
    <x v="2906"/>
    <d v="2015-07-31T20:00:00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b v="0"/>
    <n v="2"/>
    <b v="0"/>
    <s v="theater/plays"/>
    <x v="123"/>
    <x v="120"/>
    <x v="1"/>
    <x v="6"/>
    <x v="2907"/>
    <d v="2016-05-14T16:03:57"/>
  </r>
  <r>
    <x v="2908"/>
    <s v="&quot;THIS THING OF OURS&quot;"/>
    <s v="A dinner theatre/show about a day in the life of a Vegas &quot;Mob Boss&quot;_x000d_circa 1965- ish. It is all at once realistic,tragic, farce/comical"/>
    <x v="376"/>
    <n v="264"/>
    <x v="2"/>
    <x v="0"/>
    <x v="0"/>
    <n v="1465407219"/>
    <n v="1462815219"/>
    <b v="0"/>
    <n v="5"/>
    <b v="0"/>
    <s v="theater/plays"/>
    <x v="178"/>
    <x v="1854"/>
    <x v="1"/>
    <x v="6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b v="0"/>
    <n v="1"/>
    <b v="0"/>
    <s v="theater/plays"/>
    <x v="469"/>
    <x v="135"/>
    <x v="1"/>
    <x v="6"/>
    <x v="2909"/>
    <d v="2014-11-25T14:46:00"/>
  </r>
  <r>
    <x v="2910"/>
    <s v="Strive"/>
    <s v="Free drama, dance and singing workshops for disadvantaged young people to inspire, create and help them follow their dreams."/>
    <x v="11"/>
    <n v="1"/>
    <x v="2"/>
    <x v="1"/>
    <x v="1"/>
    <n v="1434139887"/>
    <n v="1428955887"/>
    <b v="0"/>
    <n v="1"/>
    <b v="0"/>
    <s v="theater/plays"/>
    <x v="372"/>
    <x v="120"/>
    <x v="1"/>
    <x v="6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b v="0"/>
    <n v="14"/>
    <b v="0"/>
    <s v="theater/plays"/>
    <x v="2176"/>
    <x v="2125"/>
    <x v="1"/>
    <x v="6"/>
    <x v="2911"/>
    <d v="2015-06-27T13:27:06"/>
  </r>
  <r>
    <x v="2912"/>
    <s v="Fair Play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b v="0"/>
    <n v="26"/>
    <b v="0"/>
    <s v="theater/plays"/>
    <x v="2177"/>
    <x v="2126"/>
    <x v="1"/>
    <x v="6"/>
    <x v="2912"/>
    <d v="2016-01-14T22:09:34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x v="0"/>
    <n v="1410041339"/>
    <n v="1404857339"/>
    <b v="0"/>
    <n v="2"/>
    <b v="0"/>
    <s v="theater/plays"/>
    <x v="459"/>
    <x v="120"/>
    <x v="1"/>
    <x v="6"/>
    <x v="2913"/>
    <d v="2014-09-06T17:08:59"/>
  </r>
  <r>
    <x v="2914"/>
    <s v="Hercules the Panto"/>
    <s v="Hercules must complete four challenges in order to meet the father he never knew"/>
    <x v="31"/>
    <n v="1"/>
    <x v="2"/>
    <x v="1"/>
    <x v="1"/>
    <n v="1426365994"/>
    <n v="1421185594"/>
    <b v="0"/>
    <n v="1"/>
    <b v="0"/>
    <s v="theater/plays"/>
    <x v="524"/>
    <x v="120"/>
    <x v="1"/>
    <x v="6"/>
    <x v="2914"/>
    <d v="2015-03-14T15:46:34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x v="1"/>
    <n v="1458117190"/>
    <n v="1455528790"/>
    <b v="0"/>
    <n v="3"/>
    <b v="0"/>
    <s v="theater/plays"/>
    <x v="2178"/>
    <x v="2127"/>
    <x v="1"/>
    <x v="6"/>
    <x v="2915"/>
    <d v="2016-03-16T03:33:10"/>
  </r>
  <r>
    <x v="2916"/>
    <s v="An Interview With Gaddafi - The Stage Play"/>
    <s v="The moving dramatisation of one man's journey to find the truth behind the Libyan regime change."/>
    <x v="378"/>
    <n v="145"/>
    <x v="2"/>
    <x v="1"/>
    <x v="1"/>
    <n v="1400498789"/>
    <n v="1398511589"/>
    <b v="0"/>
    <n v="7"/>
    <b v="0"/>
    <s v="theater/plays"/>
    <x v="2179"/>
    <x v="2128"/>
    <x v="1"/>
    <x v="6"/>
    <x v="2916"/>
    <d v="2014-05-19T06:26:29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x v="0"/>
    <n v="1442381847"/>
    <n v="1440826647"/>
    <b v="0"/>
    <n v="9"/>
    <b v="0"/>
    <s v="theater/plays"/>
    <x v="2180"/>
    <x v="2129"/>
    <x v="1"/>
    <x v="6"/>
    <x v="2917"/>
    <d v="2015-09-16T00:37:27"/>
  </r>
  <r>
    <x v="2918"/>
    <s v="When Johnny Comes Marching Home"/>
    <s v="A meta-theatrical retelling of Chekhov's Three Sisters, framed with Civil War Hymns, Dance, and wild theatricality."/>
    <x v="10"/>
    <n v="1362"/>
    <x v="2"/>
    <x v="0"/>
    <x v="0"/>
    <n v="1446131207"/>
    <n v="1443712007"/>
    <b v="0"/>
    <n v="20"/>
    <b v="0"/>
    <s v="theater/plays"/>
    <x v="2181"/>
    <x v="2130"/>
    <x v="1"/>
    <x v="6"/>
    <x v="2918"/>
    <d v="2015-10-29T10:06:47"/>
  </r>
  <r>
    <x v="2919"/>
    <s v="While the Stars Fall"/>
    <s v="A full staged reading of a new play about a boy who learns how to be happy from the most unexpected person."/>
    <x v="20"/>
    <n v="51"/>
    <x v="2"/>
    <x v="0"/>
    <x v="0"/>
    <n v="1407250329"/>
    <n v="1404658329"/>
    <b v="0"/>
    <n v="6"/>
    <b v="0"/>
    <s v="theater/plays"/>
    <x v="2182"/>
    <x v="439"/>
    <x v="1"/>
    <x v="6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b v="0"/>
    <n v="13"/>
    <b v="0"/>
    <s v="theater/plays"/>
    <x v="2183"/>
    <x v="2131"/>
    <x v="1"/>
    <x v="6"/>
    <x v="2920"/>
    <d v="2015-03-25T13:01:10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x v="0"/>
    <n v="1411679804"/>
    <n v="1409087804"/>
    <b v="0"/>
    <n v="3"/>
    <b v="1"/>
    <s v="theater/musical"/>
    <x v="2184"/>
    <x v="1380"/>
    <x v="1"/>
    <x v="40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b v="0"/>
    <n v="6"/>
    <b v="1"/>
    <s v="theater/musical"/>
    <x v="31"/>
    <x v="161"/>
    <x v="1"/>
    <x v="40"/>
    <x v="2922"/>
    <d v="2015-05-18T15:58:47"/>
  </r>
  <r>
    <x v="2923"/>
    <s v="Kaylee's Senior Project"/>
    <s v="Spreading the love of theatre, one step at a time. I would like to produce a reading of one of my favorite musicals"/>
    <x v="43"/>
    <n v="300"/>
    <x v="0"/>
    <x v="0"/>
    <x v="0"/>
    <n v="1422068400"/>
    <n v="1420774779"/>
    <b v="0"/>
    <n v="10"/>
    <b v="1"/>
    <s v="theater/musical"/>
    <x v="31"/>
    <x v="180"/>
    <x v="1"/>
    <x v="40"/>
    <x v="2923"/>
    <d v="2015-01-23T22:00:0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n v="1431143940"/>
    <n v="1428585710"/>
    <b v="0"/>
    <n v="147"/>
    <b v="1"/>
    <s v="theater/musical"/>
    <x v="1912"/>
    <x v="2132"/>
    <x v="1"/>
    <x v="40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n v="1410444068"/>
    <n v="1407852068"/>
    <b v="0"/>
    <n v="199"/>
    <b v="1"/>
    <s v="theater/musical"/>
    <x v="2185"/>
    <x v="2133"/>
    <x v="1"/>
    <x v="40"/>
    <x v="2925"/>
    <d v="2014-09-11T09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n v="1424715779"/>
    <n v="1423506179"/>
    <b v="0"/>
    <n v="50"/>
    <b v="1"/>
    <s v="theater/musical"/>
    <x v="1054"/>
    <x v="766"/>
    <x v="1"/>
    <x v="40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b v="0"/>
    <n v="21"/>
    <b v="1"/>
    <s v="theater/musical"/>
    <x v="2186"/>
    <x v="2134"/>
    <x v="1"/>
    <x v="40"/>
    <x v="2927"/>
    <d v="2014-07-15T00:00:00"/>
  </r>
  <r>
    <x v="2928"/>
    <s v="Music Theatre of Idaho Presents &quot;A Year with Frog and Toad"/>
    <s v="This is a touring production for schools in the Treasure Valley!"/>
    <x v="28"/>
    <n v="1000"/>
    <x v="0"/>
    <x v="0"/>
    <x v="0"/>
    <n v="1457135846"/>
    <n v="1454543846"/>
    <b v="0"/>
    <n v="24"/>
    <b v="1"/>
    <s v="theater/musical"/>
    <x v="31"/>
    <x v="694"/>
    <x v="1"/>
    <x v="40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b v="0"/>
    <n v="32"/>
    <b v="1"/>
    <s v="theater/musical"/>
    <x v="2187"/>
    <x v="2135"/>
    <x v="1"/>
    <x v="40"/>
    <x v="2929"/>
    <d v="2014-05-25T08:32:38"/>
  </r>
  <r>
    <x v="2930"/>
    <s v="Forbear! Theatre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b v="0"/>
    <n v="62"/>
    <b v="1"/>
    <s v="theater/musical"/>
    <x v="2188"/>
    <x v="2136"/>
    <x v="1"/>
    <x v="40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b v="0"/>
    <n v="9"/>
    <b v="1"/>
    <s v="theater/musical"/>
    <x v="938"/>
    <x v="2137"/>
    <x v="1"/>
    <x v="40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b v="0"/>
    <n v="38"/>
    <b v="1"/>
    <s v="theater/musical"/>
    <x v="2189"/>
    <x v="2138"/>
    <x v="1"/>
    <x v="40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b v="0"/>
    <n v="54"/>
    <b v="1"/>
    <s v="theater/musical"/>
    <x v="2190"/>
    <x v="2139"/>
    <x v="1"/>
    <x v="40"/>
    <x v="2933"/>
    <d v="2016-06-04T17:57:33"/>
  </r>
  <r>
    <x v="2934"/>
    <s v="Songs for a New World"/>
    <s v="Powerful community theatre production of Jason Robert Brown's &quot;Songs for a New World&quot; in London, Ontario."/>
    <x v="30"/>
    <n v="2700"/>
    <x v="0"/>
    <x v="5"/>
    <x v="5"/>
    <n v="1402845364"/>
    <n v="1400253364"/>
    <b v="0"/>
    <n v="37"/>
    <b v="1"/>
    <s v="theater/musical"/>
    <x v="1277"/>
    <x v="2140"/>
    <x v="1"/>
    <x v="40"/>
    <x v="2934"/>
    <d v="2014-06-15T10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n v="1472490000"/>
    <n v="1467468008"/>
    <b v="0"/>
    <n v="39"/>
    <b v="1"/>
    <s v="theater/musical"/>
    <x v="2191"/>
    <x v="2141"/>
    <x v="1"/>
    <x v="40"/>
    <x v="2935"/>
    <d v="2016-08-29T12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n v="1413176340"/>
    <n v="1412091423"/>
    <b v="0"/>
    <n v="34"/>
    <b v="1"/>
    <s v="theater/musical"/>
    <x v="602"/>
    <x v="1829"/>
    <x v="1"/>
    <x v="40"/>
    <x v="2936"/>
    <d v="2014-10-12T23:59:00"/>
  </r>
  <r>
    <x v="2937"/>
    <s v="UCAS"/>
    <s v="UCAS is a new British musical premiering at the Edinburgh Fringe Festival 2014."/>
    <x v="15"/>
    <n v="2000"/>
    <x v="0"/>
    <x v="1"/>
    <x v="1"/>
    <n v="1405249113"/>
    <n v="1402657113"/>
    <b v="0"/>
    <n v="55"/>
    <b v="1"/>
    <s v="theater/musical"/>
    <x v="25"/>
    <x v="2142"/>
    <x v="1"/>
    <x v="40"/>
    <x v="2937"/>
    <d v="2014-07-13T05:58:33"/>
  </r>
  <r>
    <x v="2938"/>
    <s v="Keep It Spinning.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b v="0"/>
    <n v="32"/>
    <b v="1"/>
    <s v="theater/musical"/>
    <x v="300"/>
    <x v="2143"/>
    <x v="1"/>
    <x v="40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b v="0"/>
    <n v="25"/>
    <b v="1"/>
    <s v="theater/musical"/>
    <x v="2192"/>
    <x v="2144"/>
    <x v="1"/>
    <x v="40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n v="1421606018"/>
    <n v="1418150018"/>
    <b v="0"/>
    <n v="33"/>
    <b v="1"/>
    <s v="theater/musical"/>
    <x v="2193"/>
    <x v="2145"/>
    <x v="1"/>
    <x v="40"/>
    <x v="2940"/>
    <d v="2015-01-18T13:33:38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b v="0"/>
    <n v="1"/>
    <b v="0"/>
    <s v="theater/spaces"/>
    <x v="524"/>
    <x v="120"/>
    <x v="1"/>
    <x v="38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b v="0"/>
    <n v="202"/>
    <b v="0"/>
    <s v="theater/spaces"/>
    <x v="2194"/>
    <x v="2146"/>
    <x v="1"/>
    <x v="38"/>
    <x v="2942"/>
    <d v="2015-12-16T15:18:00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n v="1428894380"/>
    <n v="1426302380"/>
    <b v="0"/>
    <n v="0"/>
    <b v="0"/>
    <s v="theater/spaces"/>
    <x v="109"/>
    <x v="121"/>
    <x v="1"/>
    <x v="38"/>
    <x v="2943"/>
    <d v="2015-04-12T22:06:20"/>
  </r>
  <r>
    <x v="2944"/>
    <s v="Guardian Theatre, Arts in Education Theatre"/>
    <s v="Our vision: build and operate a Theater Arts Center for south-central Washington state in Goldendale."/>
    <x v="3"/>
    <n v="100"/>
    <x v="2"/>
    <x v="0"/>
    <x v="0"/>
    <n v="1433714198"/>
    <n v="1431122198"/>
    <b v="0"/>
    <n v="1"/>
    <b v="0"/>
    <s v="theater/spaces"/>
    <x v="460"/>
    <x v="101"/>
    <x v="1"/>
    <x v="38"/>
    <x v="2944"/>
    <d v="2015-06-07T16:56: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x v="0"/>
    <n v="1432437660"/>
    <n v="1429845660"/>
    <b v="0"/>
    <n v="0"/>
    <b v="0"/>
    <s v="theater/spaces"/>
    <x v="109"/>
    <x v="121"/>
    <x v="1"/>
    <x v="38"/>
    <x v="2945"/>
    <d v="2015-05-23T22:21:00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x v="1"/>
    <n v="1471265092"/>
    <n v="1468673092"/>
    <b v="0"/>
    <n v="2"/>
    <b v="0"/>
    <s v="theater/spaces"/>
    <x v="370"/>
    <x v="120"/>
    <x v="1"/>
    <x v="38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n v="1480007460"/>
    <n v="1475760567"/>
    <b v="0"/>
    <n v="13"/>
    <b v="0"/>
    <s v="theater/spaces"/>
    <x v="2195"/>
    <x v="2147"/>
    <x v="1"/>
    <x v="38"/>
    <x v="2947"/>
    <d v="2016-11-24T12:11:00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b v="0"/>
    <n v="9"/>
    <b v="0"/>
    <s v="theater/spaces"/>
    <x v="2196"/>
    <x v="2148"/>
    <x v="1"/>
    <x v="38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b v="0"/>
    <n v="2"/>
    <b v="0"/>
    <s v="theater/spaces"/>
    <x v="453"/>
    <x v="385"/>
    <x v="1"/>
    <x v="38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n v="1453538752"/>
    <n v="1450946752"/>
    <b v="0"/>
    <n v="0"/>
    <b v="0"/>
    <s v="theater/spaces"/>
    <x v="109"/>
    <x v="121"/>
    <x v="1"/>
    <x v="38"/>
    <x v="2950"/>
    <d v="2016-01-23T03:45:52"/>
  </r>
  <r>
    <x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x v="0"/>
    <x v="0"/>
    <n v="1412536573"/>
    <n v="1408648573"/>
    <b v="0"/>
    <n v="58"/>
    <b v="0"/>
    <s v="theater/spaces"/>
    <x v="2197"/>
    <x v="2149"/>
    <x v="1"/>
    <x v="38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b v="0"/>
    <n v="8"/>
    <b v="0"/>
    <s v="theater/spaces"/>
    <x v="2198"/>
    <x v="2150"/>
    <x v="1"/>
    <x v="38"/>
    <x v="2952"/>
    <d v="2016-10-16T23:00:00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x v="0"/>
    <n v="1444330821"/>
    <n v="1441738821"/>
    <b v="0"/>
    <n v="3"/>
    <b v="0"/>
    <s v="theater/spaces"/>
    <x v="2199"/>
    <x v="2151"/>
    <x v="1"/>
    <x v="38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n v="1489669203"/>
    <n v="1487944803"/>
    <b v="0"/>
    <n v="0"/>
    <b v="0"/>
    <s v="theater/spaces"/>
    <x v="109"/>
    <x v="121"/>
    <x v="1"/>
    <x v="38"/>
    <x v="2954"/>
    <d v="2017-03-16T08:00:03"/>
  </r>
  <r>
    <x v="2955"/>
    <s v="A Stage for Stage Door Theater Company (Canceled)"/>
    <s v="Stage Door Theater needs a stage for its current and future productions. Can you help?"/>
    <x v="38"/>
    <n v="715"/>
    <x v="1"/>
    <x v="0"/>
    <x v="0"/>
    <n v="1434476849"/>
    <n v="1431884849"/>
    <b v="0"/>
    <n v="11"/>
    <b v="0"/>
    <s v="theater/spaces"/>
    <x v="2200"/>
    <x v="178"/>
    <x v="1"/>
    <x v="38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n v="1462402850"/>
    <n v="1459810850"/>
    <b v="0"/>
    <n v="20"/>
    <b v="0"/>
    <s v="theater/spaces"/>
    <x v="2201"/>
    <x v="2152"/>
    <x v="1"/>
    <x v="38"/>
    <x v="2956"/>
    <d v="2016-05-04T18:00:50"/>
  </r>
  <r>
    <x v="2957"/>
    <s v="BAMA Theatre Headset Campaign (Canceled)"/>
    <s v="Theatre in Tuscaloosa, AL built in the 1930s.  The headsets seem about that old. They are almost unusable."/>
    <x v="36"/>
    <n v="280"/>
    <x v="1"/>
    <x v="0"/>
    <x v="0"/>
    <n v="1427498172"/>
    <n v="1422317772"/>
    <b v="0"/>
    <n v="3"/>
    <b v="0"/>
    <s v="theater/spaces"/>
    <x v="2202"/>
    <x v="736"/>
    <x v="1"/>
    <x v="38"/>
    <x v="2957"/>
    <d v="2015-03-27T18:16:12"/>
  </r>
  <r>
    <x v="2958"/>
    <s v="Uprising Theater (Canceled)"/>
    <s v="Chicago Based Theater Company and Venue Dedicated to Social Justice and Mainstreaming the Palestinian Narrative"/>
    <x v="58"/>
    <n v="0"/>
    <x v="1"/>
    <x v="0"/>
    <x v="0"/>
    <n v="1462729317"/>
    <n v="1457548917"/>
    <b v="0"/>
    <n v="0"/>
    <b v="0"/>
    <s v="theater/spaces"/>
    <x v="109"/>
    <x v="121"/>
    <x v="1"/>
    <x v="38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b v="0"/>
    <n v="0"/>
    <b v="0"/>
    <s v="theater/spaces"/>
    <x v="109"/>
    <x v="121"/>
    <x v="1"/>
    <x v="38"/>
    <x v="2959"/>
    <d v="2016-06-06T19:12:05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n v="1410459023"/>
    <n v="1407867023"/>
    <b v="0"/>
    <n v="0"/>
    <b v="0"/>
    <s v="theater/spaces"/>
    <x v="109"/>
    <x v="121"/>
    <x v="1"/>
    <x v="38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n v="1427342400"/>
    <n v="1424927159"/>
    <b v="0"/>
    <n v="108"/>
    <b v="1"/>
    <s v="theater/plays"/>
    <x v="2203"/>
    <x v="2153"/>
    <x v="1"/>
    <x v="6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n v="1425193140"/>
    <n v="1422769906"/>
    <b v="0"/>
    <n v="20"/>
    <b v="1"/>
    <s v="theater/plays"/>
    <x v="662"/>
    <x v="2154"/>
    <x v="1"/>
    <x v="6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b v="0"/>
    <n v="98"/>
    <b v="1"/>
    <s v="theater/plays"/>
    <x v="2204"/>
    <x v="2155"/>
    <x v="1"/>
    <x v="6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b v="0"/>
    <n v="196"/>
    <b v="1"/>
    <s v="theater/plays"/>
    <x v="2205"/>
    <x v="2156"/>
    <x v="1"/>
    <x v="6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n v="1436290233"/>
    <n v="1433698233"/>
    <b v="0"/>
    <n v="39"/>
    <b v="1"/>
    <s v="theater/plays"/>
    <x v="2206"/>
    <x v="2157"/>
    <x v="1"/>
    <x v="6"/>
    <x v="2965"/>
    <d v="2015-07-07T12:30:33"/>
  </r>
  <r>
    <x v="2966"/>
    <s v="Fat Pig, The Play!"/>
    <s v="Bringing one of Neil LaBute's incredibly witty and viciously honest plays, about body image and the effect it has on us, to life!"/>
    <x v="3"/>
    <n v="11363"/>
    <x v="0"/>
    <x v="0"/>
    <x v="0"/>
    <n v="1442425412"/>
    <n v="1439833412"/>
    <b v="0"/>
    <n v="128"/>
    <b v="1"/>
    <s v="theater/plays"/>
    <x v="2207"/>
    <x v="2158"/>
    <x v="1"/>
    <x v="6"/>
    <x v="2966"/>
    <d v="2015-09-16T12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n v="1425872692"/>
    <n v="1423284292"/>
    <b v="0"/>
    <n v="71"/>
    <b v="1"/>
    <s v="theater/plays"/>
    <x v="2208"/>
    <x v="2159"/>
    <x v="1"/>
    <x v="6"/>
    <x v="2967"/>
    <d v="2015-03-08T22:44:52"/>
  </r>
  <r>
    <x v="2968"/>
    <s v="The Curse of the Babywoman @ FringeNYC"/>
    <s v="The Curse of the Babywoman is real â€” and it is coming to FringeNYC this August."/>
    <x v="8"/>
    <n v="3710"/>
    <x v="0"/>
    <x v="0"/>
    <x v="0"/>
    <n v="1471406340"/>
    <n v="1470227660"/>
    <b v="0"/>
    <n v="47"/>
    <b v="1"/>
    <s v="theater/plays"/>
    <x v="938"/>
    <x v="2160"/>
    <x v="1"/>
    <x v="6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b v="0"/>
    <n v="17"/>
    <b v="1"/>
    <s v="theater/plays"/>
    <x v="2209"/>
    <x v="2161"/>
    <x v="1"/>
    <x v="6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n v="1405699451"/>
    <n v="1403107451"/>
    <b v="0"/>
    <n v="91"/>
    <b v="1"/>
    <s v="theater/plays"/>
    <x v="938"/>
    <x v="2162"/>
    <x v="1"/>
    <x v="6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b v="0"/>
    <n v="43"/>
    <b v="1"/>
    <s v="theater/plays"/>
    <x v="2210"/>
    <x v="2163"/>
    <x v="1"/>
    <x v="6"/>
    <x v="2971"/>
    <d v="2014-08-31T10:47:58"/>
  </r>
  <r>
    <x v="2972"/>
    <s v="A Bad Plan"/>
    <s v="A group of artists. A mythical art piece. A harrowing quest. And some margaritas."/>
    <x v="13"/>
    <n v="2107"/>
    <x v="0"/>
    <x v="0"/>
    <x v="0"/>
    <n v="1480899600"/>
    <n v="1479609520"/>
    <b v="0"/>
    <n v="17"/>
    <b v="1"/>
    <s v="theater/plays"/>
    <x v="2211"/>
    <x v="2164"/>
    <x v="1"/>
    <x v="6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b v="0"/>
    <n v="33"/>
    <b v="1"/>
    <s v="theater/plays"/>
    <x v="2212"/>
    <x v="2165"/>
    <x v="1"/>
    <x v="6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b v="0"/>
    <n v="87"/>
    <b v="1"/>
    <s v="theater/plays"/>
    <x v="607"/>
    <x v="2166"/>
    <x v="1"/>
    <x v="6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b v="0"/>
    <n v="113"/>
    <b v="1"/>
    <s v="theater/plays"/>
    <x v="2213"/>
    <x v="2167"/>
    <x v="1"/>
    <x v="6"/>
    <x v="2975"/>
    <d v="2014-11-26T22:00:00"/>
  </r>
  <r>
    <x v="2976"/>
    <s v="Pizza Delique"/>
    <s v="A play that addresses an important social issue, brought to light by members of the UoM Drama Society."/>
    <x v="159"/>
    <n v="120"/>
    <x v="0"/>
    <x v="1"/>
    <x v="1"/>
    <n v="1457870400"/>
    <n v="1456421530"/>
    <b v="0"/>
    <n v="14"/>
    <b v="1"/>
    <s v="theater/plays"/>
    <x v="2214"/>
    <x v="2168"/>
    <x v="1"/>
    <x v="6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b v="0"/>
    <n v="30"/>
    <b v="1"/>
    <s v="theater/plays"/>
    <x v="2215"/>
    <x v="801"/>
    <x v="1"/>
    <x v="6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b v="0"/>
    <n v="16"/>
    <b v="1"/>
    <s v="theater/plays"/>
    <x v="2216"/>
    <x v="2169"/>
    <x v="1"/>
    <x v="6"/>
    <x v="2978"/>
    <d v="2014-10-20T00:59:00"/>
  </r>
  <r>
    <x v="2979"/>
    <s v="'ART'"/>
    <s v="Dear Stone returns with Yasmina Reza's 'ART', a compelling, clever exploration of friendship under duress. Thanks for watching!"/>
    <x v="10"/>
    <n v="5070"/>
    <x v="0"/>
    <x v="0"/>
    <x v="0"/>
    <n v="1420524000"/>
    <n v="1419104823"/>
    <b v="0"/>
    <n v="46"/>
    <b v="1"/>
    <s v="theater/plays"/>
    <x v="578"/>
    <x v="2170"/>
    <x v="1"/>
    <x v="6"/>
    <x v="2979"/>
    <d v="2015-01-06T01:00:00"/>
  </r>
  <r>
    <x v="2980"/>
    <s v="INDEPENDENCE NYC"/>
    <s v="1 director, 4 actors, and a whole lotta determination. Help us bring this brilliant story to the heart of NYC!"/>
    <x v="9"/>
    <n v="3275"/>
    <x v="0"/>
    <x v="0"/>
    <x v="0"/>
    <n v="1440381600"/>
    <n v="1438639130"/>
    <b v="0"/>
    <n v="24"/>
    <b v="1"/>
    <s v="theater/plays"/>
    <x v="2217"/>
    <x v="2171"/>
    <x v="1"/>
    <x v="6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b v="1"/>
    <n v="97"/>
    <b v="1"/>
    <s v="theater/spaces"/>
    <x v="2218"/>
    <x v="2172"/>
    <x v="1"/>
    <x v="38"/>
    <x v="2981"/>
    <d v="2015-09-23T08:25:56"/>
  </r>
  <r>
    <x v="2982"/>
    <s v="Railway Playhouse: Setting up a community arts space"/>
    <s v="Renovating this historical landmark, into an arts venue and theatre space for the community."/>
    <x v="10"/>
    <n v="5103"/>
    <x v="0"/>
    <x v="1"/>
    <x v="1"/>
    <n v="1455208143"/>
    <n v="1452616143"/>
    <b v="1"/>
    <n v="59"/>
    <b v="1"/>
    <s v="theater/spaces"/>
    <x v="2219"/>
    <x v="2173"/>
    <x v="1"/>
    <x v="38"/>
    <x v="2982"/>
    <d v="2016-02-11T11:29:03"/>
  </r>
  <r>
    <x v="2983"/>
    <s v="Build the House of Dad's!"/>
    <s v="Dad's Garage Theatre Company needs your help buying our new, forever home by hitting our $150,000 STRETCH GOAL!"/>
    <x v="382"/>
    <n v="169985.91"/>
    <x v="0"/>
    <x v="0"/>
    <x v="0"/>
    <n v="1415722236"/>
    <n v="1410534636"/>
    <b v="1"/>
    <n v="1095"/>
    <b v="1"/>
    <s v="theater/spaces"/>
    <x v="2220"/>
    <x v="2174"/>
    <x v="1"/>
    <x v="38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b v="1"/>
    <n v="218"/>
    <b v="1"/>
    <s v="theater/spaces"/>
    <x v="2221"/>
    <x v="2175"/>
    <x v="1"/>
    <x v="38"/>
    <x v="2984"/>
    <d v="2016-08-24T01:41:21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b v="0"/>
    <n v="111"/>
    <b v="1"/>
    <s v="theater/spaces"/>
    <x v="2222"/>
    <x v="2176"/>
    <x v="1"/>
    <x v="38"/>
    <x v="2985"/>
    <d v="2016-10-30T23:00:00"/>
  </r>
  <r>
    <x v="2986"/>
    <s v="Higher Education"/>
    <s v="Support the circus arts and help our aerial students work with more height. With your support, we will install beams at 19ft!"/>
    <x v="262"/>
    <n v="2532"/>
    <x v="0"/>
    <x v="1"/>
    <x v="1"/>
    <n v="1462100406"/>
    <n v="1456920006"/>
    <b v="0"/>
    <n v="56"/>
    <b v="1"/>
    <s v="theater/spaces"/>
    <x v="269"/>
    <x v="2177"/>
    <x v="1"/>
    <x v="38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b v="0"/>
    <n v="265"/>
    <b v="1"/>
    <s v="theater/spaces"/>
    <x v="2223"/>
    <x v="2178"/>
    <x v="1"/>
    <x v="38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n v="1466412081"/>
    <n v="1463820081"/>
    <b v="0"/>
    <n v="28"/>
    <b v="1"/>
    <s v="theater/spaces"/>
    <x v="31"/>
    <x v="680"/>
    <x v="1"/>
    <x v="38"/>
    <x v="2988"/>
    <d v="2016-06-20T03:41:21"/>
  </r>
  <r>
    <x v="2989"/>
    <s v="Let's Light Up The Gem!"/>
    <s v="Bring the movies back to Bethel, Maine."/>
    <x v="22"/>
    <n v="35307"/>
    <x v="0"/>
    <x v="0"/>
    <x v="0"/>
    <n v="1450673940"/>
    <n v="1448756962"/>
    <b v="0"/>
    <n v="364"/>
    <b v="1"/>
    <s v="theater/spaces"/>
    <x v="2224"/>
    <x v="2179"/>
    <x v="1"/>
    <x v="38"/>
    <x v="2989"/>
    <d v="2015-12-20T23:59:00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x v="0"/>
    <n v="1452174420"/>
    <n v="1449150420"/>
    <b v="0"/>
    <n v="27"/>
    <b v="1"/>
    <s v="theater/spaces"/>
    <x v="31"/>
    <x v="2180"/>
    <x v="1"/>
    <x v="38"/>
    <x v="2990"/>
    <d v="2016-01-07T08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b v="0"/>
    <n v="93"/>
    <b v="1"/>
    <s v="theater/spaces"/>
    <x v="2225"/>
    <x v="2181"/>
    <x v="1"/>
    <x v="38"/>
    <x v="2991"/>
    <d v="2017-01-27T15:05:30"/>
  </r>
  <r>
    <x v="2992"/>
    <s v="Th'underGrounds"/>
    <s v="Creating a non-profit CAFE &amp; VILLAGE COMMONS in SE Portland, in service to Neighbors, Kids, Artists &amp; the Underserved"/>
    <x v="9"/>
    <n v="3135"/>
    <x v="0"/>
    <x v="0"/>
    <x v="0"/>
    <n v="1476037510"/>
    <n v="1473445510"/>
    <b v="0"/>
    <n v="64"/>
    <b v="1"/>
    <s v="theater/spaces"/>
    <x v="2226"/>
    <x v="2182"/>
    <x v="1"/>
    <x v="38"/>
    <x v="2992"/>
    <d v="2016-10-09T13:25:10"/>
  </r>
  <r>
    <x v="2993"/>
    <s v="TRUE WEST: Think, Dog! Productions"/>
    <s v="Help us build the Kitchen from Hell!"/>
    <x v="28"/>
    <n v="1003"/>
    <x v="0"/>
    <x v="0"/>
    <x v="0"/>
    <n v="1455998867"/>
    <n v="1453406867"/>
    <b v="0"/>
    <n v="22"/>
    <b v="1"/>
    <s v="theater/spaces"/>
    <x v="2227"/>
    <x v="2183"/>
    <x v="1"/>
    <x v="38"/>
    <x v="2993"/>
    <d v="2016-02-20T15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n v="1412335772"/>
    <n v="1409743772"/>
    <b v="0"/>
    <n v="59"/>
    <b v="1"/>
    <s v="theater/spaces"/>
    <x v="2228"/>
    <x v="2184"/>
    <x v="1"/>
    <x v="38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n v="1484841471"/>
    <n v="1482249471"/>
    <b v="0"/>
    <n v="249"/>
    <b v="1"/>
    <s v="theater/spaces"/>
    <x v="2229"/>
    <x v="2185"/>
    <x v="1"/>
    <x v="38"/>
    <x v="2995"/>
    <d v="2017-01-19T10:57:51"/>
  </r>
  <r>
    <x v="2996"/>
    <s v="Sea Tea Improv's Comedy Theater in Hartford, CT"/>
    <s v="A permanent home for comedy in Connecticut in the heart of downtown Hartford."/>
    <x v="19"/>
    <n v="60180"/>
    <x v="0"/>
    <x v="0"/>
    <x v="0"/>
    <n v="1432677240"/>
    <n v="1427493240"/>
    <b v="0"/>
    <n v="392"/>
    <b v="1"/>
    <s v="theater/spaces"/>
    <x v="2230"/>
    <x v="2186"/>
    <x v="1"/>
    <x v="38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n v="1488171540"/>
    <n v="1486661793"/>
    <b v="0"/>
    <n v="115"/>
    <b v="1"/>
    <s v="theater/spaces"/>
    <x v="2231"/>
    <x v="2187"/>
    <x v="1"/>
    <x v="38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b v="0"/>
    <n v="433"/>
    <b v="1"/>
    <s v="theater/spaces"/>
    <x v="2232"/>
    <x v="2188"/>
    <x v="1"/>
    <x v="38"/>
    <x v="2998"/>
    <d v="2014-06-15T23:25:00"/>
  </r>
  <r>
    <x v="2999"/>
    <s v="RAT Fund-Riser"/>
    <s v="Restless Artists' Theatre is building risers and installing better lighting for our patrons.  We need to purchase raw materials."/>
    <x v="383"/>
    <n v="1605"/>
    <x v="0"/>
    <x v="0"/>
    <x v="0"/>
    <n v="1488333600"/>
    <n v="1487094360"/>
    <b v="0"/>
    <n v="20"/>
    <b v="1"/>
    <s v="theater/spaces"/>
    <x v="2233"/>
    <x v="2189"/>
    <x v="1"/>
    <x v="38"/>
    <x v="2999"/>
    <d v="2017-02-28T21:00:00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x v="0"/>
    <n v="1485885600"/>
    <n v="1484682670"/>
    <b v="0"/>
    <n v="8"/>
    <b v="1"/>
    <s v="theater/spaces"/>
    <x v="31"/>
    <x v="372"/>
    <x v="1"/>
    <x v="38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b v="0"/>
    <n v="175"/>
    <b v="1"/>
    <s v="theater/spaces"/>
    <x v="2234"/>
    <x v="2190"/>
    <x v="1"/>
    <x v="38"/>
    <x v="3001"/>
    <d v="2016-07-13T16:29:42"/>
  </r>
  <r>
    <x v="3002"/>
    <s v="Help Fund the &quot;Back Room&quot; Arts Space at Jimmy's No 43!"/>
    <s v="Make the workshop/ small stage space at Jimmy's No 43 even better than before!"/>
    <x v="39"/>
    <n v="7595.43"/>
    <x v="0"/>
    <x v="0"/>
    <x v="0"/>
    <n v="1356552252"/>
    <n v="1353960252"/>
    <b v="0"/>
    <n v="104"/>
    <b v="1"/>
    <s v="theater/spaces"/>
    <x v="2235"/>
    <x v="2191"/>
    <x v="1"/>
    <x v="38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b v="0"/>
    <n v="17"/>
    <b v="1"/>
    <s v="theater/spaces"/>
    <x v="2107"/>
    <x v="2192"/>
    <x v="1"/>
    <x v="38"/>
    <x v="3003"/>
    <d v="2016-03-01T00:59:00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b v="0"/>
    <n v="277"/>
    <b v="1"/>
    <s v="theater/spaces"/>
    <x v="2236"/>
    <x v="2193"/>
    <x v="1"/>
    <x v="38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b v="0"/>
    <n v="118"/>
    <b v="1"/>
    <s v="theater/spaces"/>
    <x v="2237"/>
    <x v="2194"/>
    <x v="1"/>
    <x v="38"/>
    <x v="3005"/>
    <d v="2014-10-06T11:11:45"/>
  </r>
  <r>
    <x v="3006"/>
    <s v="ONTARIO STREET THEATRE in Port Hope."/>
    <s v="We're an affordable theatre and rental space that can be molded into anything by anyone."/>
    <x v="6"/>
    <n v="8620"/>
    <x v="0"/>
    <x v="5"/>
    <x v="5"/>
    <n v="1418580591"/>
    <n v="1415988591"/>
    <b v="0"/>
    <n v="97"/>
    <b v="1"/>
    <s v="theater/spaces"/>
    <x v="2133"/>
    <x v="2195"/>
    <x v="1"/>
    <x v="38"/>
    <x v="3006"/>
    <d v="2014-12-14T13:09:51"/>
  </r>
  <r>
    <x v="3007"/>
    <s v="Bethlem"/>
    <s v="Consuite for 2015 CoreCon.  An adventure into insanity."/>
    <x v="20"/>
    <n v="1080"/>
    <x v="0"/>
    <x v="0"/>
    <x v="0"/>
    <n v="1429938683"/>
    <n v="1428124283"/>
    <b v="0"/>
    <n v="20"/>
    <b v="1"/>
    <s v="theater/spaces"/>
    <x v="2238"/>
    <x v="1237"/>
    <x v="1"/>
    <x v="38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n v="1453352719"/>
    <n v="1450760719"/>
    <b v="0"/>
    <n v="26"/>
    <b v="1"/>
    <s v="theater/spaces"/>
    <x v="2107"/>
    <x v="2196"/>
    <x v="1"/>
    <x v="38"/>
    <x v="3008"/>
    <d v="2016-01-21T00:05:19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b v="0"/>
    <n v="128"/>
    <b v="1"/>
    <s v="theater/spaces"/>
    <x v="2239"/>
    <x v="2197"/>
    <x v="1"/>
    <x v="38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b v="0"/>
    <n v="15"/>
    <b v="1"/>
    <s v="theater/spaces"/>
    <x v="2240"/>
    <x v="2198"/>
    <x v="1"/>
    <x v="38"/>
    <x v="3010"/>
    <d v="2015-02-21T14:58:39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x v="3"/>
    <n v="1450911540"/>
    <n v="1448536516"/>
    <b v="0"/>
    <n v="25"/>
    <b v="1"/>
    <s v="theater/spaces"/>
    <x v="2241"/>
    <x v="2199"/>
    <x v="1"/>
    <x v="38"/>
    <x v="3011"/>
    <d v="2015-12-23T17:59:00"/>
  </r>
  <r>
    <x v="3012"/>
    <s v="Up-lifting Up-Fit!"/>
    <s v="Spring Theatre has recently found a new home in the heart of Winston Salem. We need your help for an up-lifting up-fit!"/>
    <x v="23"/>
    <n v="4685"/>
    <x v="0"/>
    <x v="0"/>
    <x v="0"/>
    <n v="1423587130"/>
    <n v="1421772730"/>
    <b v="0"/>
    <n v="55"/>
    <b v="1"/>
    <s v="theater/spaces"/>
    <x v="2242"/>
    <x v="2200"/>
    <x v="1"/>
    <x v="38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n v="1434917049"/>
    <n v="1432325049"/>
    <b v="0"/>
    <n v="107"/>
    <b v="1"/>
    <s v="theater/spaces"/>
    <x v="2243"/>
    <x v="2201"/>
    <x v="1"/>
    <x v="38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b v="0"/>
    <n v="557"/>
    <b v="1"/>
    <s v="theater/spaces"/>
    <x v="2244"/>
    <x v="2202"/>
    <x v="1"/>
    <x v="38"/>
    <x v="3014"/>
    <d v="2014-11-05T00:00:00"/>
  </r>
  <r>
    <x v="3015"/>
    <s v="A Sign for 34 West"/>
    <s v="We're turning an old yogurt shop into a live theater in downtown Charleston.   Please help us hang our sign!"/>
    <x v="104"/>
    <n v="3508"/>
    <x v="0"/>
    <x v="0"/>
    <x v="0"/>
    <n v="1402459200"/>
    <n v="1401125238"/>
    <b v="0"/>
    <n v="40"/>
    <b v="1"/>
    <s v="theater/spaces"/>
    <x v="2245"/>
    <x v="2203"/>
    <x v="1"/>
    <x v="38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b v="0"/>
    <n v="36"/>
    <b v="1"/>
    <s v="theater/spaces"/>
    <x v="2246"/>
    <x v="2204"/>
    <x v="1"/>
    <x v="38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b v="0"/>
    <n v="159"/>
    <b v="1"/>
    <s v="theater/spaces"/>
    <x v="2247"/>
    <x v="2205"/>
    <x v="1"/>
    <x v="38"/>
    <x v="3017"/>
    <d v="2014-08-20T15:24:03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b v="0"/>
    <n v="41"/>
    <b v="1"/>
    <s v="theater/spaces"/>
    <x v="2248"/>
    <x v="2206"/>
    <x v="1"/>
    <x v="38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b v="0"/>
    <n v="226"/>
    <b v="1"/>
    <s v="theater/spaces"/>
    <x v="2249"/>
    <x v="2207"/>
    <x v="1"/>
    <x v="38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b v="0"/>
    <n v="30"/>
    <b v="1"/>
    <s v="theater/spaces"/>
    <x v="2250"/>
    <x v="2208"/>
    <x v="1"/>
    <x v="38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b v="0"/>
    <n v="103"/>
    <b v="1"/>
    <s v="theater/spaces"/>
    <x v="2251"/>
    <x v="2209"/>
    <x v="1"/>
    <x v="38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b v="0"/>
    <n v="62"/>
    <b v="1"/>
    <s v="theater/spaces"/>
    <x v="2252"/>
    <x v="2210"/>
    <x v="1"/>
    <x v="38"/>
    <x v="3022"/>
    <d v="2016-08-27T17:53:29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b v="0"/>
    <n v="6"/>
    <b v="1"/>
    <s v="theater/spaces"/>
    <x v="288"/>
    <x v="2211"/>
    <x v="1"/>
    <x v="38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n v="1349567475"/>
    <n v="1346975475"/>
    <b v="0"/>
    <n v="182"/>
    <b v="1"/>
    <s v="theater/spaces"/>
    <x v="2253"/>
    <x v="2212"/>
    <x v="1"/>
    <x v="38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n v="1401465600"/>
    <n v="1399032813"/>
    <b v="0"/>
    <n v="145"/>
    <b v="1"/>
    <s v="theater/spaces"/>
    <x v="2254"/>
    <x v="2213"/>
    <x v="1"/>
    <x v="38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b v="0"/>
    <n v="25"/>
    <b v="1"/>
    <s v="theater/spaces"/>
    <x v="2255"/>
    <x v="1847"/>
    <x v="1"/>
    <x v="38"/>
    <x v="3026"/>
    <d v="2017-03-03T06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n v="1426866851"/>
    <n v="1424278451"/>
    <b v="0"/>
    <n v="320"/>
    <b v="1"/>
    <s v="theater/spaces"/>
    <x v="2256"/>
    <x v="2214"/>
    <x v="1"/>
    <x v="38"/>
    <x v="3027"/>
    <d v="2015-03-20T10:54:11"/>
  </r>
  <r>
    <x v="3028"/>
    <s v="A Home for Vegas Theatre Hub"/>
    <s v="We have a space! Help us fill it with a stage, chairs, gear and audiences' laughter!"/>
    <x v="10"/>
    <n v="8401"/>
    <x v="0"/>
    <x v="0"/>
    <x v="0"/>
    <n v="1471242025"/>
    <n v="1468650025"/>
    <b v="0"/>
    <n v="99"/>
    <b v="1"/>
    <s v="theater/spaces"/>
    <x v="2257"/>
    <x v="2215"/>
    <x v="1"/>
    <x v="38"/>
    <x v="3028"/>
    <d v="2016-08-15T01:20:25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b v="0"/>
    <n v="348"/>
    <b v="1"/>
    <s v="theater/spaces"/>
    <x v="2258"/>
    <x v="2216"/>
    <x v="1"/>
    <x v="38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b v="0"/>
    <n v="41"/>
    <b v="1"/>
    <s v="theater/spaces"/>
    <x v="2259"/>
    <x v="2217"/>
    <x v="1"/>
    <x v="38"/>
    <x v="3030"/>
    <d v="2015-09-16T12:56:11"/>
  </r>
  <r>
    <x v="3031"/>
    <s v="Blue Thyme Nights"/>
    <s v="Blue Thyme Nights is the production of Am I Blue by Beth Henley &amp; Thymus Vulgaris by Lanford  Wilson._x000d__x000d_Artwork by Charlotte Ager"/>
    <x v="15"/>
    <n v="1500"/>
    <x v="0"/>
    <x v="0"/>
    <x v="0"/>
    <n v="1476479447"/>
    <n v="1471295447"/>
    <b v="0"/>
    <n v="29"/>
    <b v="1"/>
    <s v="theater/spaces"/>
    <x v="31"/>
    <x v="2218"/>
    <x v="1"/>
    <x v="38"/>
    <x v="3031"/>
    <d v="2016-10-14T16:10:47"/>
  </r>
  <r>
    <x v="3032"/>
    <s v="Silent Valley : A Haunting"/>
    <s v="One night only, not-for-profit, neighborhood haunted attraction that will scare your mask off! Coming this Halloween."/>
    <x v="28"/>
    <n v="1272"/>
    <x v="0"/>
    <x v="0"/>
    <x v="0"/>
    <n v="1441933459"/>
    <n v="1439341459"/>
    <b v="0"/>
    <n v="25"/>
    <b v="1"/>
    <s v="theater/spaces"/>
    <x v="66"/>
    <x v="2219"/>
    <x v="1"/>
    <x v="38"/>
    <x v="3032"/>
    <d v="2015-09-10T20:04:19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x v="0"/>
    <n v="1471487925"/>
    <n v="1468895925"/>
    <b v="0"/>
    <n v="23"/>
    <b v="1"/>
    <s v="theater/spaces"/>
    <x v="2260"/>
    <x v="2220"/>
    <x v="1"/>
    <x v="38"/>
    <x v="3033"/>
    <d v="2016-08-17T21:38:45"/>
  </r>
  <r>
    <x v="3034"/>
    <s v="Save Our Butts The Seat-quel"/>
    <s v="Pretty please with popcorn on top!Help!!_x000d__x000d_Our family owned &amp; operated Theatre in Fairfax VA is looking to get help upgrading our seats."/>
    <x v="57"/>
    <n v="112536"/>
    <x v="0"/>
    <x v="0"/>
    <x v="0"/>
    <n v="1477972740"/>
    <n v="1475326255"/>
    <b v="0"/>
    <n v="1260"/>
    <b v="1"/>
    <s v="theater/spaces"/>
    <x v="2261"/>
    <x v="2221"/>
    <x v="1"/>
    <x v="38"/>
    <x v="3034"/>
    <d v="2016-10-31T22:59:00"/>
  </r>
  <r>
    <x v="3035"/>
    <s v="The Coalition Theater"/>
    <s v="Help create a permanent home for live comedy shows and classes in Downtown RVA."/>
    <x v="31"/>
    <n v="27196.71"/>
    <x v="0"/>
    <x v="0"/>
    <x v="0"/>
    <n v="1367674009"/>
    <n v="1365082009"/>
    <b v="0"/>
    <n v="307"/>
    <b v="1"/>
    <s v="theater/spaces"/>
    <x v="2262"/>
    <x v="2222"/>
    <x v="1"/>
    <x v="38"/>
    <x v="3035"/>
    <d v="2013-05-04T08:26:49"/>
  </r>
  <r>
    <x v="3036"/>
    <s v="Save the Studio!"/>
    <s v="Help Synetic Theater create a new Studio to produce amazing  shows in the 2013/14 season and train awesome artists of all ages!"/>
    <x v="31"/>
    <n v="31683"/>
    <x v="0"/>
    <x v="0"/>
    <x v="0"/>
    <n v="1376654340"/>
    <n v="1373568644"/>
    <b v="0"/>
    <n v="329"/>
    <b v="1"/>
    <s v="theater/spaces"/>
    <x v="2263"/>
    <x v="2223"/>
    <x v="1"/>
    <x v="38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b v="0"/>
    <n v="32"/>
    <b v="1"/>
    <s v="theater/spaces"/>
    <x v="2264"/>
    <x v="2224"/>
    <x v="1"/>
    <x v="38"/>
    <x v="3037"/>
    <d v="2010-10-01T23:59:00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x v="0"/>
    <n v="1457071397"/>
    <n v="1451887397"/>
    <b v="0"/>
    <n v="27"/>
    <b v="1"/>
    <s v="theater/spaces"/>
    <x v="10"/>
    <x v="2225"/>
    <x v="1"/>
    <x v="38"/>
    <x v="3038"/>
    <d v="2016-03-04T01:03:17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b v="0"/>
    <n v="236"/>
    <b v="1"/>
    <s v="theater/spaces"/>
    <x v="2265"/>
    <x v="2226"/>
    <x v="1"/>
    <x v="38"/>
    <x v="3039"/>
    <d v="2013-12-29T02:59:00"/>
  </r>
  <r>
    <x v="3040"/>
    <s v="Jayhawk Makeover"/>
    <s v="48 hours of deck screws, dry wall, hard hats and needed renovation to help the Jayhawk rise from the ashes."/>
    <x v="9"/>
    <n v="3225"/>
    <x v="0"/>
    <x v="0"/>
    <x v="0"/>
    <n v="1435359600"/>
    <n v="1434999621"/>
    <b v="0"/>
    <n v="42"/>
    <b v="1"/>
    <s v="theater/spaces"/>
    <x v="1881"/>
    <x v="2227"/>
    <x v="1"/>
    <x v="38"/>
    <x v="3040"/>
    <d v="2015-06-26T18:00:00"/>
  </r>
  <r>
    <x v="3041"/>
    <s v="Lend a Hand in Our Home"/>
    <s v="Privet! Hello! Bon Jour! We are the Arlekin Players Theatre and we need a home."/>
    <x v="386"/>
    <n v="9170"/>
    <x v="0"/>
    <x v="0"/>
    <x v="0"/>
    <n v="1453323048"/>
    <n v="1450731048"/>
    <b v="0"/>
    <n v="95"/>
    <b v="1"/>
    <s v="theater/spaces"/>
    <x v="2266"/>
    <x v="2228"/>
    <x v="1"/>
    <x v="38"/>
    <x v="3041"/>
    <d v="2016-01-20T15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n v="1444149047"/>
    <n v="1441557047"/>
    <b v="0"/>
    <n v="37"/>
    <b v="1"/>
    <s v="theater/spaces"/>
    <x v="602"/>
    <x v="2229"/>
    <x v="1"/>
    <x v="38"/>
    <x v="3042"/>
    <d v="2015-10-06T11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n v="1429152600"/>
    <n v="1426815699"/>
    <b v="0"/>
    <n v="128"/>
    <b v="1"/>
    <s v="theater/spaces"/>
    <x v="2267"/>
    <x v="2230"/>
    <x v="1"/>
    <x v="38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b v="0"/>
    <n v="156"/>
    <b v="1"/>
    <s v="theater/spaces"/>
    <x v="2268"/>
    <x v="2231"/>
    <x v="1"/>
    <x v="38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b v="0"/>
    <n v="64"/>
    <b v="1"/>
    <s v="theater/spaces"/>
    <x v="2269"/>
    <x v="2232"/>
    <x v="1"/>
    <x v="38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b v="0"/>
    <n v="58"/>
    <b v="1"/>
    <s v="theater/spaces"/>
    <x v="2270"/>
    <x v="2233"/>
    <x v="1"/>
    <x v="38"/>
    <x v="3046"/>
    <d v="2014-09-09T23:52:00"/>
  </r>
  <r>
    <x v="3047"/>
    <s v="Acting V Senior Showcase"/>
    <s v="Hi! We're the Graduating Seniors Acting V Seniors at Temple University! Welcome to our Kick starter Page!"/>
    <x v="2"/>
    <n v="745"/>
    <x v="0"/>
    <x v="0"/>
    <x v="0"/>
    <n v="1461762960"/>
    <n v="1457999054"/>
    <b v="0"/>
    <n v="20"/>
    <b v="1"/>
    <s v="theater/spaces"/>
    <x v="2271"/>
    <x v="2234"/>
    <x v="1"/>
    <x v="38"/>
    <x v="3047"/>
    <d v="2016-04-27T08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b v="0"/>
    <n v="47"/>
    <b v="1"/>
    <s v="theater/spaces"/>
    <x v="2272"/>
    <x v="2235"/>
    <x v="1"/>
    <x v="38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b v="0"/>
    <n v="54"/>
    <b v="1"/>
    <s v="theater/spaces"/>
    <x v="313"/>
    <x v="2236"/>
    <x v="1"/>
    <x v="38"/>
    <x v="3049"/>
    <d v="2015-06-13T19:20:55"/>
  </r>
  <r>
    <x v="3050"/>
    <s v="The Black Pearl Consuite at CoreCon VIII: On Ancient Seas"/>
    <s v="Help fund The Black Pearl Consuite at CoreCon VIII: On Ancient Seas!"/>
    <x v="20"/>
    <n v="636"/>
    <x v="0"/>
    <x v="0"/>
    <x v="0"/>
    <n v="1462420960"/>
    <n v="1459828960"/>
    <b v="0"/>
    <n v="9"/>
    <b v="1"/>
    <s v="theater/spaces"/>
    <x v="938"/>
    <x v="2237"/>
    <x v="1"/>
    <x v="38"/>
    <x v="3050"/>
    <d v="2016-05-04T23:02:40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b v="1"/>
    <n v="35"/>
    <b v="0"/>
    <s v="theater/spaces"/>
    <x v="2273"/>
    <x v="2238"/>
    <x v="1"/>
    <x v="38"/>
    <x v="3051"/>
    <d v="2017-02-08T04:59:05"/>
  </r>
  <r>
    <x v="3052"/>
    <s v="Funding for a new theater facility in Walker Minnesota"/>
    <s v="To let the arts continue in Walker Minnesota We need a performing arts space and art gallery"/>
    <x v="63"/>
    <n v="75"/>
    <x v="2"/>
    <x v="0"/>
    <x v="0"/>
    <n v="1432828740"/>
    <n v="1430237094"/>
    <b v="0"/>
    <n v="2"/>
    <b v="0"/>
    <s v="theater/spaces"/>
    <x v="840"/>
    <x v="839"/>
    <x v="1"/>
    <x v="38"/>
    <x v="3052"/>
    <d v="2015-05-28T10:59:00"/>
  </r>
  <r>
    <x v="3053"/>
    <s v="Showroom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b v="0"/>
    <n v="3"/>
    <b v="0"/>
    <s v="theater/spaces"/>
    <x v="177"/>
    <x v="140"/>
    <x v="1"/>
    <x v="38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b v="0"/>
    <n v="0"/>
    <b v="0"/>
    <s v="theater/spaces"/>
    <x v="109"/>
    <x v="121"/>
    <x v="1"/>
    <x v="38"/>
    <x v="3054"/>
    <d v="2015-03-01T20:04:00"/>
  </r>
  <r>
    <x v="3055"/>
    <s v="Bungers surfing Museum"/>
    <s v="I have been in the Surfing business since 1962 have a collection of surfing memorabilia I would like to open a surfing museum"/>
    <x v="22"/>
    <n v="1"/>
    <x v="2"/>
    <x v="0"/>
    <x v="0"/>
    <n v="1420844390"/>
    <n v="1415660390"/>
    <b v="0"/>
    <n v="1"/>
    <b v="0"/>
    <s v="theater/spaces"/>
    <x v="2274"/>
    <x v="120"/>
    <x v="1"/>
    <x v="38"/>
    <x v="3055"/>
    <d v="2015-01-09T17:59:50"/>
  </r>
  <r>
    <x v="3056"/>
    <s v="Palace Flophouse Theater"/>
    <s v="Looking to establish a communal space for art shows, bands, farmer's markets, environmental education, and traditional skills."/>
    <x v="31"/>
    <n v="0"/>
    <x v="2"/>
    <x v="0"/>
    <x v="0"/>
    <n v="1412003784"/>
    <n v="1406819784"/>
    <b v="0"/>
    <n v="0"/>
    <b v="0"/>
    <s v="theater/spaces"/>
    <x v="109"/>
    <x v="121"/>
    <x v="1"/>
    <x v="38"/>
    <x v="3056"/>
    <d v="2014-09-29T10:16:24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x v="1"/>
    <n v="1459694211"/>
    <n v="1457105811"/>
    <b v="0"/>
    <n v="0"/>
    <b v="0"/>
    <s v="theater/spaces"/>
    <x v="109"/>
    <x v="121"/>
    <x v="1"/>
    <x v="38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n v="1463734740"/>
    <n v="1459414740"/>
    <b v="0"/>
    <n v="3"/>
    <b v="0"/>
    <s v="theater/spaces"/>
    <x v="374"/>
    <x v="120"/>
    <x v="1"/>
    <x v="38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n v="1407536846"/>
    <n v="1404944846"/>
    <b v="0"/>
    <n v="11"/>
    <b v="0"/>
    <s v="theater/spaces"/>
    <x v="2275"/>
    <x v="2239"/>
    <x v="1"/>
    <x v="38"/>
    <x v="3059"/>
    <d v="2014-08-08T17:27:26"/>
  </r>
  <r>
    <x v="3060"/>
    <s v="Save the Roxy Theatre in Bremerton WA"/>
    <s v="Save the historic Roxy theatre in Bremerton WA from being repurposed as office space."/>
    <x v="135"/>
    <n v="335"/>
    <x v="2"/>
    <x v="0"/>
    <x v="0"/>
    <n v="1443422134"/>
    <n v="1440830134"/>
    <b v="0"/>
    <n v="6"/>
    <b v="0"/>
    <s v="theater/spaces"/>
    <x v="2276"/>
    <x v="1795"/>
    <x v="1"/>
    <x v="38"/>
    <x v="3060"/>
    <d v="2015-09-28T01:35:34"/>
  </r>
  <r>
    <x v="3061"/>
    <s v="Help Save Parkway Cinemas!"/>
    <s v="Save a historic Local theater."/>
    <x v="80"/>
    <n v="0"/>
    <x v="2"/>
    <x v="0"/>
    <x v="0"/>
    <n v="1407955748"/>
    <n v="1405363748"/>
    <b v="0"/>
    <n v="0"/>
    <b v="0"/>
    <s v="theater/spaces"/>
    <x v="109"/>
    <x v="121"/>
    <x v="1"/>
    <x v="38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n v="1443636000"/>
    <n v="1441111892"/>
    <b v="0"/>
    <n v="67"/>
    <b v="0"/>
    <s v="theater/spaces"/>
    <x v="2277"/>
    <x v="2240"/>
    <x v="1"/>
    <x v="38"/>
    <x v="3062"/>
    <d v="2015-09-30T13:00:00"/>
  </r>
  <r>
    <x v="3063"/>
    <s v="Spec Haus"/>
    <s v="Members of the local Miami music scene are putting together a venue/creative space in Kendall!"/>
    <x v="9"/>
    <n v="587"/>
    <x v="2"/>
    <x v="0"/>
    <x v="0"/>
    <n v="1477174138"/>
    <n v="1474150138"/>
    <b v="0"/>
    <n v="23"/>
    <b v="0"/>
    <s v="theater/spaces"/>
    <x v="2278"/>
    <x v="2241"/>
    <x v="1"/>
    <x v="38"/>
    <x v="3063"/>
    <d v="2016-10-22T17:08:58"/>
  </r>
  <r>
    <x v="3064"/>
    <s v="Kickstart the Crossroads Community"/>
    <s v="An epicenter for connection, creation and expression of the community."/>
    <x v="96"/>
    <n v="8471"/>
    <x v="2"/>
    <x v="0"/>
    <x v="0"/>
    <n v="1448175540"/>
    <n v="1445483246"/>
    <b v="0"/>
    <n v="72"/>
    <b v="0"/>
    <s v="theater/spaces"/>
    <x v="2279"/>
    <x v="2242"/>
    <x v="1"/>
    <x v="38"/>
    <x v="3064"/>
    <d v="2015-11-22T01:59:00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b v="0"/>
    <n v="2"/>
    <b v="0"/>
    <s v="theater/spaces"/>
    <x v="167"/>
    <x v="144"/>
    <x v="1"/>
    <x v="38"/>
    <x v="3065"/>
    <d v="2014-07-29T20:19:32"/>
  </r>
  <r>
    <x v="3066"/>
    <s v="Gold Coast Wake Park"/>
    <s v="Our mission is to offer an innovative family watersports attraction that is fun, safe, economical and a leader in its field."/>
    <x v="90"/>
    <n v="41950"/>
    <x v="2"/>
    <x v="2"/>
    <x v="2"/>
    <n v="1468128537"/>
    <n v="1465536537"/>
    <b v="0"/>
    <n v="15"/>
    <b v="0"/>
    <s v="theater/spaces"/>
    <x v="2280"/>
    <x v="2243"/>
    <x v="1"/>
    <x v="38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b v="0"/>
    <n v="1"/>
    <b v="0"/>
    <s v="theater/spaces"/>
    <x v="453"/>
    <x v="444"/>
    <x v="1"/>
    <x v="38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b v="0"/>
    <n v="2"/>
    <b v="0"/>
    <s v="theater/spaces"/>
    <x v="2281"/>
    <x v="2244"/>
    <x v="1"/>
    <x v="38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b v="0"/>
    <n v="7"/>
    <b v="0"/>
    <s v="theater/spaces"/>
    <x v="2282"/>
    <x v="2245"/>
    <x v="1"/>
    <x v="38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n v="1481132169"/>
    <n v="1479317769"/>
    <b v="0"/>
    <n v="16"/>
    <b v="0"/>
    <s v="theater/spaces"/>
    <x v="2283"/>
    <x v="2246"/>
    <x v="1"/>
    <x v="38"/>
    <x v="3070"/>
    <d v="2016-12-07T12:36:09"/>
  </r>
  <r>
    <x v="3071"/>
    <s v="The Echo Theatre 2015"/>
    <s v="Anyone can create. They just need a place and an opportunity. The Echo Theatre (Provo) provides that opportunity."/>
    <x v="14"/>
    <n v="7173"/>
    <x v="2"/>
    <x v="0"/>
    <x v="0"/>
    <n v="1429595940"/>
    <n v="1428082481"/>
    <b v="0"/>
    <n v="117"/>
    <b v="0"/>
    <s v="theater/spaces"/>
    <x v="2284"/>
    <x v="2247"/>
    <x v="1"/>
    <x v="38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n v="1477791960"/>
    <n v="1476549262"/>
    <b v="0"/>
    <n v="2"/>
    <b v="0"/>
    <s v="theater/spaces"/>
    <x v="374"/>
    <x v="120"/>
    <x v="1"/>
    <x v="38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n v="1434309540"/>
    <n v="1429287900"/>
    <b v="0"/>
    <n v="7"/>
    <b v="0"/>
    <s v="theater/spaces"/>
    <x v="2285"/>
    <x v="2248"/>
    <x v="1"/>
    <x v="38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x v="6"/>
    <x v="3"/>
    <n v="1457617359"/>
    <n v="1455025359"/>
    <b v="0"/>
    <n v="3"/>
    <b v="0"/>
    <s v="theater/spaces"/>
    <x v="2286"/>
    <x v="2249"/>
    <x v="1"/>
    <x v="38"/>
    <x v="3074"/>
    <d v="2016-03-10T08:42:39"/>
  </r>
  <r>
    <x v="3075"/>
    <s v="The Little MAGIC Theatre"/>
    <s v="Magic Morgan &amp; Liliana are raising funds to expand their famed traveling magic show to a theater of magic."/>
    <x v="36"/>
    <n v="1296"/>
    <x v="2"/>
    <x v="0"/>
    <x v="0"/>
    <n v="1471573640"/>
    <n v="1467253640"/>
    <b v="0"/>
    <n v="20"/>
    <b v="0"/>
    <s v="theater/spaces"/>
    <x v="2287"/>
    <x v="2250"/>
    <x v="1"/>
    <x v="38"/>
    <x v="3075"/>
    <d v="2016-08-18T21:27:20"/>
  </r>
  <r>
    <x v="3076"/>
    <s v="10,000 Hours"/>
    <s v="Helping female comedians get in their 10,000 Hours of practice!"/>
    <x v="3"/>
    <n v="1506"/>
    <x v="2"/>
    <x v="0"/>
    <x v="0"/>
    <n v="1444405123"/>
    <n v="1439221123"/>
    <b v="0"/>
    <n v="50"/>
    <b v="0"/>
    <s v="theater/spaces"/>
    <x v="2288"/>
    <x v="2251"/>
    <x v="1"/>
    <x v="38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b v="0"/>
    <n v="2"/>
    <b v="0"/>
    <s v="theater/spaces"/>
    <x v="2289"/>
    <x v="1859"/>
    <x v="1"/>
    <x v="38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b v="0"/>
    <n v="3"/>
    <b v="0"/>
    <s v="theater/spaces"/>
    <x v="2290"/>
    <x v="1989"/>
    <x v="1"/>
    <x v="38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b v="0"/>
    <n v="27"/>
    <b v="0"/>
    <s v="theater/spaces"/>
    <x v="2291"/>
    <x v="2252"/>
    <x v="1"/>
    <x v="38"/>
    <x v="3079"/>
    <d v="2015-03-22T11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n v="1419644444"/>
    <n v="1414456844"/>
    <b v="0"/>
    <n v="7"/>
    <b v="0"/>
    <s v="theater/spaces"/>
    <x v="2292"/>
    <x v="2253"/>
    <x v="1"/>
    <x v="38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b v="0"/>
    <n v="5"/>
    <b v="0"/>
    <s v="theater/spaces"/>
    <x v="2293"/>
    <x v="2254"/>
    <x v="1"/>
    <x v="38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n v="1447628946"/>
    <n v="1445033346"/>
    <b v="0"/>
    <n v="0"/>
    <b v="0"/>
    <s v="theater/spaces"/>
    <x v="109"/>
    <x v="121"/>
    <x v="1"/>
    <x v="38"/>
    <x v="3082"/>
    <d v="2015-11-15T18:09:06"/>
  </r>
  <r>
    <x v="3083"/>
    <s v="Crystal City Haunted Undergound"/>
    <s v="Crystal City Underground is a New &amp; Unique_x000d_indoor recreational facility, using an old silica sand mine,_x000d_we are the Haunted Maze"/>
    <x v="22"/>
    <n v="56"/>
    <x v="2"/>
    <x v="0"/>
    <x v="0"/>
    <n v="1409547600"/>
    <n v="1406986278"/>
    <b v="0"/>
    <n v="3"/>
    <b v="0"/>
    <s v="theater/spaces"/>
    <x v="1228"/>
    <x v="806"/>
    <x v="1"/>
    <x v="38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b v="0"/>
    <n v="6"/>
    <b v="0"/>
    <s v="theater/spaces"/>
    <x v="2294"/>
    <x v="2255"/>
    <x v="1"/>
    <x v="38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b v="0"/>
    <n v="9"/>
    <b v="0"/>
    <s v="theater/spaces"/>
    <x v="2295"/>
    <x v="2256"/>
    <x v="1"/>
    <x v="38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b v="0"/>
    <n v="3"/>
    <b v="0"/>
    <s v="theater/spaces"/>
    <x v="1161"/>
    <x v="412"/>
    <x v="1"/>
    <x v="38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b v="0"/>
    <n v="2"/>
    <b v="0"/>
    <s v="theater/spaces"/>
    <x v="895"/>
    <x v="372"/>
    <x v="1"/>
    <x v="38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n v="1420724460"/>
    <n v="1418046247"/>
    <b v="0"/>
    <n v="3"/>
    <b v="0"/>
    <s v="theater/spaces"/>
    <x v="2296"/>
    <x v="840"/>
    <x v="1"/>
    <x v="38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n v="1468029540"/>
    <n v="1465304483"/>
    <b v="0"/>
    <n v="45"/>
    <b v="0"/>
    <s v="theater/spaces"/>
    <x v="2297"/>
    <x v="2257"/>
    <x v="1"/>
    <x v="38"/>
    <x v="3089"/>
    <d v="2016-07-08T20:59:00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b v="0"/>
    <n v="9"/>
    <b v="0"/>
    <s v="theater/spaces"/>
    <x v="2298"/>
    <x v="2258"/>
    <x v="1"/>
    <x v="38"/>
    <x v="3090"/>
    <d v="2015-05-01T13:39:05"/>
  </r>
  <r>
    <x v="3091"/>
    <s v="Bustduck Theatre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b v="0"/>
    <n v="9"/>
    <b v="0"/>
    <s v="theater/spaces"/>
    <x v="2299"/>
    <x v="2259"/>
    <x v="1"/>
    <x v="38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n v="1444946400"/>
    <n v="1441723912"/>
    <b v="0"/>
    <n v="21"/>
    <b v="0"/>
    <s v="theater/spaces"/>
    <x v="2300"/>
    <x v="2260"/>
    <x v="1"/>
    <x v="38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b v="0"/>
    <n v="17"/>
    <b v="0"/>
    <s v="theater/spaces"/>
    <x v="2301"/>
    <x v="2261"/>
    <x v="1"/>
    <x v="38"/>
    <x v="3093"/>
    <d v="2014-05-31T22:59:00"/>
  </r>
  <r>
    <x v="3094"/>
    <s v="Nothing Up My Sleeves Tour: Summer 2016"/>
    <s v="This is a Kickstarter to help with the start up costs for Illusionist, Chris Lengyel's Summer 2016 Tour!"/>
    <x v="57"/>
    <n v="25"/>
    <x v="2"/>
    <x v="0"/>
    <x v="0"/>
    <n v="1442775956"/>
    <n v="1437591956"/>
    <b v="0"/>
    <n v="1"/>
    <b v="0"/>
    <s v="theater/spaces"/>
    <x v="1866"/>
    <x v="384"/>
    <x v="1"/>
    <x v="38"/>
    <x v="3094"/>
    <d v="2015-09-20T14:05:56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x v="0"/>
    <n v="1470011780"/>
    <n v="1464827780"/>
    <b v="0"/>
    <n v="1"/>
    <b v="0"/>
    <s v="theater/spaces"/>
    <x v="2302"/>
    <x v="73"/>
    <x v="1"/>
    <x v="38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n v="1432151326"/>
    <n v="1429559326"/>
    <b v="0"/>
    <n v="14"/>
    <b v="0"/>
    <s v="theater/spaces"/>
    <x v="2303"/>
    <x v="2262"/>
    <x v="1"/>
    <x v="38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b v="0"/>
    <n v="42"/>
    <b v="0"/>
    <s v="theater/spaces"/>
    <x v="2304"/>
    <x v="2263"/>
    <x v="1"/>
    <x v="38"/>
    <x v="3097"/>
    <d v="2016-10-07T09:00:00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b v="0"/>
    <n v="27"/>
    <b v="0"/>
    <s v="theater/spaces"/>
    <x v="2305"/>
    <x v="2264"/>
    <x v="1"/>
    <x v="38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b v="0"/>
    <n v="5"/>
    <b v="0"/>
    <s v="theater/spaces"/>
    <x v="2306"/>
    <x v="2265"/>
    <x v="1"/>
    <x v="38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b v="0"/>
    <n v="13"/>
    <b v="0"/>
    <s v="theater/spaces"/>
    <x v="2307"/>
    <x v="2266"/>
    <x v="1"/>
    <x v="38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b v="0"/>
    <n v="12"/>
    <b v="0"/>
    <s v="theater/spaces"/>
    <x v="746"/>
    <x v="384"/>
    <x v="1"/>
    <x v="38"/>
    <x v="3101"/>
    <d v="2015-07-16T02:56:00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b v="0"/>
    <n v="90"/>
    <b v="0"/>
    <s v="theater/spaces"/>
    <x v="2308"/>
    <x v="2267"/>
    <x v="1"/>
    <x v="38"/>
    <x v="3102"/>
    <d v="2016-08-23T03:10:18"/>
  </r>
  <r>
    <x v="3103"/>
    <s v="Professional Venue for local artists!!"/>
    <s v="Creating a place for local artists to perform, at substantially less cost for them"/>
    <x v="393"/>
    <n v="11"/>
    <x v="2"/>
    <x v="0"/>
    <x v="0"/>
    <n v="1434080706"/>
    <n v="1428896706"/>
    <b v="0"/>
    <n v="2"/>
    <b v="0"/>
    <s v="theater/spaces"/>
    <x v="2309"/>
    <x v="148"/>
    <x v="1"/>
    <x v="38"/>
    <x v="3103"/>
    <d v="2015-06-11T22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n v="1422928800"/>
    <n v="1420235311"/>
    <b v="0"/>
    <n v="5"/>
    <b v="0"/>
    <s v="theater/spaces"/>
    <x v="2310"/>
    <x v="2268"/>
    <x v="1"/>
    <x v="38"/>
    <x v="3104"/>
    <d v="2015-02-02T21:00:00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x v="0"/>
    <n v="1413694800"/>
    <n v="1408986916"/>
    <b v="0"/>
    <n v="31"/>
    <b v="0"/>
    <s v="theater/spaces"/>
    <x v="2311"/>
    <x v="2269"/>
    <x v="1"/>
    <x v="38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b v="0"/>
    <n v="4"/>
    <b v="0"/>
    <s v="theater/spaces"/>
    <x v="2312"/>
    <x v="2270"/>
    <x v="1"/>
    <x v="38"/>
    <x v="3106"/>
    <d v="2015-09-16T17:00:00"/>
  </r>
  <r>
    <x v="3107"/>
    <s v="Creating Cabaret"/>
    <s v="When opportunity knocks, we answer!  Help expand the ravishingly talented troupe into a new and exciting market and venue!"/>
    <x v="79"/>
    <n v="7905"/>
    <x v="2"/>
    <x v="0"/>
    <x v="0"/>
    <n v="1431372751"/>
    <n v="1430767951"/>
    <b v="0"/>
    <n v="29"/>
    <b v="0"/>
    <s v="theater/spaces"/>
    <x v="2313"/>
    <x v="2271"/>
    <x v="1"/>
    <x v="38"/>
    <x v="3107"/>
    <d v="2015-05-11T14:32:31"/>
  </r>
  <r>
    <x v="3108"/>
    <s v="Funding a home for our Children's Theater"/>
    <s v="We need a permanent home for the theater!"/>
    <x v="63"/>
    <n v="26"/>
    <x v="2"/>
    <x v="0"/>
    <x v="0"/>
    <n v="1430234394"/>
    <n v="1425053994"/>
    <b v="0"/>
    <n v="2"/>
    <b v="0"/>
    <s v="theater/spaces"/>
    <x v="2314"/>
    <x v="31"/>
    <x v="1"/>
    <x v="38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b v="0"/>
    <n v="114"/>
    <b v="0"/>
    <s v="theater/spaces"/>
    <x v="2315"/>
    <x v="2272"/>
    <x v="1"/>
    <x v="38"/>
    <x v="3109"/>
    <d v="2014-08-27T22:00:10"/>
  </r>
  <r>
    <x v="3110"/>
    <s v="Hip Justice Catmunity Center"/>
    <s v="Cat People Unite! It's time we get a space of our own to relax, socialize and learn! Join the Catmunity!"/>
    <x v="31"/>
    <n v="10"/>
    <x v="2"/>
    <x v="0"/>
    <x v="0"/>
    <n v="1487465119"/>
    <n v="1484009119"/>
    <b v="0"/>
    <n v="1"/>
    <b v="0"/>
    <s v="theater/spaces"/>
    <x v="167"/>
    <x v="119"/>
    <x v="1"/>
    <x v="38"/>
    <x v="3110"/>
    <d v="2017-02-18T19:45:19"/>
  </r>
  <r>
    <x v="3111"/>
    <s v="All Puppet Players Need a Home"/>
    <s v="Help All Puppet Players perform it's 2015 season in a beautiful 200 seat theater for an entire year."/>
    <x v="22"/>
    <n v="5328"/>
    <x v="2"/>
    <x v="0"/>
    <x v="0"/>
    <n v="1412432220"/>
    <n v="1409753820"/>
    <b v="0"/>
    <n v="76"/>
    <b v="0"/>
    <s v="theater/spaces"/>
    <x v="2316"/>
    <x v="2273"/>
    <x v="1"/>
    <x v="38"/>
    <x v="3111"/>
    <d v="2014-10-04T09:17:00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b v="0"/>
    <n v="9"/>
    <b v="0"/>
    <s v="theater/spaces"/>
    <x v="2317"/>
    <x v="2274"/>
    <x v="1"/>
    <x v="38"/>
    <x v="3112"/>
    <d v="2016-10-31T21:55:34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x v="0"/>
    <n v="1429291982"/>
    <n v="1426699982"/>
    <b v="0"/>
    <n v="37"/>
    <b v="0"/>
    <s v="theater/spaces"/>
    <x v="2318"/>
    <x v="2275"/>
    <x v="1"/>
    <x v="38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b v="0"/>
    <n v="0"/>
    <b v="0"/>
    <s v="theater/spaces"/>
    <x v="109"/>
    <x v="121"/>
    <x v="1"/>
    <x v="38"/>
    <x v="3114"/>
    <d v="2014-09-21T10:10:50"/>
  </r>
  <r>
    <x v="3115"/>
    <s v="spoken word pop-up:"/>
    <s v="We are creating a mobile community devoted to the spreading and sharing of spoken word and other kinds of storytelling."/>
    <x v="3"/>
    <n v="300"/>
    <x v="2"/>
    <x v="11"/>
    <x v="9"/>
    <n v="1465123427"/>
    <n v="1462531427"/>
    <b v="0"/>
    <n v="1"/>
    <b v="0"/>
    <s v="theater/spaces"/>
    <x v="419"/>
    <x v="468"/>
    <x v="1"/>
    <x v="38"/>
    <x v="3115"/>
    <d v="2016-06-05T05:43:47"/>
  </r>
  <r>
    <x v="3116"/>
    <s v="CoreCon Asylum"/>
    <s v="Creating a consuite for CoreCon. A focus on the insanity of asylums and early medical practices from history."/>
    <x v="47"/>
    <n v="430"/>
    <x v="2"/>
    <x v="0"/>
    <x v="0"/>
    <n v="1427890925"/>
    <n v="1426681325"/>
    <b v="0"/>
    <n v="10"/>
    <b v="0"/>
    <s v="theater/spaces"/>
    <x v="2319"/>
    <x v="1380"/>
    <x v="1"/>
    <x v="38"/>
    <x v="3116"/>
    <d v="2015-04-01T07:22:05"/>
  </r>
  <r>
    <x v="3117"/>
    <s v="Cowes and The Sea"/>
    <s v="Performing Arts workshops, for young people aged 5 -16, exploring how the sea has shaped Cowes as a settlement."/>
    <x v="28"/>
    <n v="1"/>
    <x v="2"/>
    <x v="1"/>
    <x v="1"/>
    <n v="1464354720"/>
    <n v="1463648360"/>
    <b v="0"/>
    <n v="1"/>
    <b v="0"/>
    <s v="theater/spaces"/>
    <x v="370"/>
    <x v="120"/>
    <x v="1"/>
    <x v="38"/>
    <x v="3117"/>
    <d v="2016-05-27T08:12:00"/>
  </r>
  <r>
    <x v="3118"/>
    <s v="Garden Eden, theatre, meeting, culture, music, art"/>
    <s v="a magical place for all kind of people, like a fairytaile in all colours"/>
    <x v="69"/>
    <n v="1550"/>
    <x v="2"/>
    <x v="11"/>
    <x v="9"/>
    <n v="1467473723"/>
    <n v="1465832123"/>
    <b v="0"/>
    <n v="2"/>
    <b v="0"/>
    <s v="theater/spaces"/>
    <x v="691"/>
    <x v="2276"/>
    <x v="1"/>
    <x v="38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n v="1427414732"/>
    <n v="1424826332"/>
    <b v="0"/>
    <n v="1"/>
    <b v="0"/>
    <s v="theater/spaces"/>
    <x v="833"/>
    <x v="144"/>
    <x v="1"/>
    <x v="38"/>
    <x v="3119"/>
    <d v="2015-03-26T19:05:32"/>
  </r>
  <r>
    <x v="3120"/>
    <s v="Subtropisch zwemparadijs Tropicana"/>
    <s v="Wij willen Tropicana het subtropisch zwemparadijs van Rotterdam op een nieuwe locatie gaan bouwen."/>
    <x v="396"/>
    <n v="128"/>
    <x v="2"/>
    <x v="9"/>
    <x v="3"/>
    <n v="1462484196"/>
    <n v="1457303796"/>
    <b v="0"/>
    <n v="10"/>
    <b v="0"/>
    <s v="theater/spaces"/>
    <x v="2320"/>
    <x v="2277"/>
    <x v="1"/>
    <x v="38"/>
    <x v="3120"/>
    <d v="2016-05-05T16:36:36"/>
  </r>
  <r>
    <x v="3121"/>
    <s v="Ant Farm Theatre Project (Canceled)"/>
    <s v="I going to build a theatre for a local ant farm so that Ants can put on their theatre productions."/>
    <x v="15"/>
    <n v="10"/>
    <x v="1"/>
    <x v="5"/>
    <x v="5"/>
    <n v="1411748335"/>
    <n v="1406564335"/>
    <b v="0"/>
    <n v="1"/>
    <b v="0"/>
    <s v="theater/spaces"/>
    <x v="886"/>
    <x v="119"/>
    <x v="1"/>
    <x v="38"/>
    <x v="3121"/>
    <d v="2014-09-26T11:18:55"/>
  </r>
  <r>
    <x v="3122"/>
    <s v="be back soon (Canceled)"/>
    <s v="cancelled until further notice"/>
    <x v="212"/>
    <n v="116"/>
    <x v="1"/>
    <x v="0"/>
    <x v="0"/>
    <n v="1478733732"/>
    <n v="1478298132"/>
    <b v="0"/>
    <n v="2"/>
    <b v="0"/>
    <s v="theater/spaces"/>
    <x v="2321"/>
    <x v="2278"/>
    <x v="1"/>
    <x v="38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n v="1468108198"/>
    <n v="1465516198"/>
    <b v="0"/>
    <n v="348"/>
    <b v="0"/>
    <s v="theater/spaces"/>
    <x v="2322"/>
    <x v="2279"/>
    <x v="1"/>
    <x v="38"/>
    <x v="3123"/>
    <d v="2016-07-09T18:49:58"/>
  </r>
  <r>
    <x v="3124"/>
    <s v="Theater &amp; Arts &amp; Day Care (Canceled)"/>
    <s v="A place where kids/ teens' dreams come true, and one finds there home without sparkly red shoes!"/>
    <x v="397"/>
    <n v="26"/>
    <x v="1"/>
    <x v="0"/>
    <x v="0"/>
    <n v="1422902601"/>
    <n v="1417718601"/>
    <b v="0"/>
    <n v="4"/>
    <b v="0"/>
    <s v="theater/spaces"/>
    <x v="2323"/>
    <x v="2280"/>
    <x v="1"/>
    <x v="38"/>
    <x v="3124"/>
    <d v="2015-02-02T13:43:21"/>
  </r>
  <r>
    <x v="3125"/>
    <s v="N/A (Canceled)"/>
    <s v="N/A"/>
    <x v="86"/>
    <n v="0"/>
    <x v="1"/>
    <x v="0"/>
    <x v="0"/>
    <n v="1452142672"/>
    <n v="1449550672"/>
    <b v="0"/>
    <n v="0"/>
    <b v="0"/>
    <s v="theater/spaces"/>
    <x v="109"/>
    <x v="121"/>
    <x v="1"/>
    <x v="38"/>
    <x v="3125"/>
    <d v="2016-01-06T23:57:52"/>
  </r>
  <r>
    <x v="3126"/>
    <s v="Urban Roots SkatePark (Canceled)"/>
    <s v="A big dream, small budget, the drive/passion of so many volunteers...indoor skatepark in Eau Claire, WI._x000d__x000d_This is UR skatepark!"/>
    <x v="31"/>
    <n v="1040"/>
    <x v="1"/>
    <x v="0"/>
    <x v="0"/>
    <n v="1459121162"/>
    <n v="1456532762"/>
    <b v="0"/>
    <n v="17"/>
    <b v="0"/>
    <s v="theater/spaces"/>
    <x v="2324"/>
    <x v="2281"/>
    <x v="1"/>
    <x v="38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b v="0"/>
    <n v="0"/>
    <b v="0"/>
    <s v="theater/spaces"/>
    <x v="109"/>
    <x v="121"/>
    <x v="1"/>
    <x v="38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b v="0"/>
    <n v="117"/>
    <b v="0"/>
    <s v="theater/plays"/>
    <x v="2325"/>
    <x v="2282"/>
    <x v="1"/>
    <x v="6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b v="0"/>
    <n v="1"/>
    <b v="0"/>
    <s v="theater/plays"/>
    <x v="417"/>
    <x v="119"/>
    <x v="1"/>
    <x v="6"/>
    <x v="3129"/>
    <d v="2017-04-18T14:13:39"/>
  </r>
  <r>
    <x v="3130"/>
    <s v="MEDEA | A New Vision"/>
    <s v="A shockingly relevant modern take on a 2,000-year-old tragedy that confronts current gender politics."/>
    <x v="3"/>
    <n v="375"/>
    <x v="3"/>
    <x v="0"/>
    <x v="0"/>
    <n v="1492145940"/>
    <n v="1489504916"/>
    <b v="0"/>
    <n v="4"/>
    <b v="0"/>
    <s v="theater/plays"/>
    <x v="2326"/>
    <x v="2283"/>
    <x v="1"/>
    <x v="6"/>
    <x v="3130"/>
    <d v="2017-04-13T23:59:00"/>
  </r>
  <r>
    <x v="3131"/>
    <s v="SNAKE EYES"/>
    <s v="A Staged Reading of &quot;Snake Eyes,&quot; a new play by Alex Rafala"/>
    <x v="393"/>
    <n v="645"/>
    <x v="3"/>
    <x v="0"/>
    <x v="0"/>
    <n v="1491656045"/>
    <n v="1489067645"/>
    <b v="0"/>
    <n v="12"/>
    <b v="0"/>
    <s v="theater/plays"/>
    <x v="2327"/>
    <x v="404"/>
    <x v="1"/>
    <x v="6"/>
    <x v="3131"/>
    <d v="2017-04-08T07:54:05"/>
  </r>
  <r>
    <x v="3132"/>
    <s v="A Bite of a Snake Play"/>
    <s v="Smells Like Money, Drips Like Honey, Taste Like Mocha, Better Run AWAY"/>
    <x v="11"/>
    <n v="10"/>
    <x v="3"/>
    <x v="0"/>
    <x v="0"/>
    <n v="1492759460"/>
    <n v="1487579060"/>
    <b v="0"/>
    <n v="1"/>
    <b v="0"/>
    <s v="theater/plays"/>
    <x v="108"/>
    <x v="119"/>
    <x v="1"/>
    <x v="6"/>
    <x v="3132"/>
    <d v="2017-04-21T02:24:20"/>
  </r>
  <r>
    <x v="3133"/>
    <s v="Hell Has No Fury by TwentySomething @ Edinburgh Fringe"/>
    <s v="TwentySomething is taking Hell Has No Fury to Edinburgh! _x000d_We're looking for your support to get us there."/>
    <x v="2"/>
    <n v="540"/>
    <x v="3"/>
    <x v="1"/>
    <x v="1"/>
    <n v="1490358834"/>
    <n v="1487770434"/>
    <b v="0"/>
    <n v="16"/>
    <b v="0"/>
    <s v="theater/plays"/>
    <x v="1277"/>
    <x v="1209"/>
    <x v="1"/>
    <x v="6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b v="0"/>
    <n v="12"/>
    <b v="0"/>
    <s v="theater/plays"/>
    <x v="2328"/>
    <x v="654"/>
    <x v="1"/>
    <x v="6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n v="1491277121"/>
    <n v="1489376321"/>
    <b v="0"/>
    <n v="7"/>
    <b v="0"/>
    <s v="theater/plays"/>
    <x v="2329"/>
    <x v="2284"/>
    <x v="1"/>
    <x v="6"/>
    <x v="3135"/>
    <d v="2017-04-03T22:38:41"/>
  </r>
  <r>
    <x v="3136"/>
    <s v="Heroines"/>
    <s v="Help emberfly theatre put on their first production Heroines and pay our actors and creative team! Follow us @emberflytheatre"/>
    <x v="2"/>
    <n v="639"/>
    <x v="3"/>
    <x v="1"/>
    <x v="1"/>
    <n v="1491001140"/>
    <n v="1487847954"/>
    <b v="0"/>
    <n v="22"/>
    <b v="0"/>
    <s v="theater/plays"/>
    <x v="2330"/>
    <x v="2285"/>
    <x v="1"/>
    <x v="6"/>
    <x v="3136"/>
    <d v="2017-03-31T17:59:00"/>
  </r>
  <r>
    <x v="3137"/>
    <s v="Richard III - Presented by REBATEnsemble/Theatre Off Jackson"/>
    <s v="Set in 1930s Chinatown, evocative of old world South Jackson Street during the Jazz era."/>
    <x v="15"/>
    <n v="50"/>
    <x v="3"/>
    <x v="0"/>
    <x v="0"/>
    <n v="1493838720"/>
    <n v="1489439669"/>
    <b v="0"/>
    <n v="1"/>
    <b v="0"/>
    <s v="theater/plays"/>
    <x v="422"/>
    <x v="73"/>
    <x v="1"/>
    <x v="6"/>
    <x v="3137"/>
    <d v="2017-05-03T14:12:00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b v="0"/>
    <n v="0"/>
    <b v="0"/>
    <s v="theater/plays"/>
    <x v="109"/>
    <x v="121"/>
    <x v="1"/>
    <x v="6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b v="0"/>
    <n v="6"/>
    <b v="0"/>
    <s v="theater/plays"/>
    <x v="2331"/>
    <x v="2286"/>
    <x v="1"/>
    <x v="6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b v="0"/>
    <n v="4"/>
    <b v="0"/>
    <s v="theater/plays"/>
    <x v="2332"/>
    <x v="1228"/>
    <x v="1"/>
    <x v="6"/>
    <x v="3140"/>
    <d v="2017-04-07T11:15:03"/>
  </r>
  <r>
    <x v="3141"/>
    <s v="GUTS: Black Comedy"/>
    <s v="We are a theatre society from the Groningen University in the Netherlands. _x000d_We would be more than happy for some help funding the play."/>
    <x v="2"/>
    <n v="258"/>
    <x v="3"/>
    <x v="9"/>
    <x v="3"/>
    <n v="1492372800"/>
    <n v="1488823488"/>
    <b v="0"/>
    <n v="8"/>
    <b v="0"/>
    <s v="theater/plays"/>
    <x v="2333"/>
    <x v="2287"/>
    <x v="1"/>
    <x v="6"/>
    <x v="3141"/>
    <d v="2017-04-16T15:00:00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x v="1"/>
    <n v="1489922339"/>
    <n v="1487333939"/>
    <b v="0"/>
    <n v="3"/>
    <b v="0"/>
    <s v="theater/plays"/>
    <x v="2334"/>
    <x v="2"/>
    <x v="1"/>
    <x v="6"/>
    <x v="3142"/>
    <d v="2017-03-19T06:18:59"/>
  </r>
  <r>
    <x v="3143"/>
    <s v="This is Living by Liam Borrett"/>
    <s v="THE POIGNANT EXPLORATION OF WHAT IT MEANS TO SAY GOODBYE._x000d_Stripped Raw brings Liam Borrett's debut play 'This is Living' to Wiltshire."/>
    <x v="176"/>
    <n v="0"/>
    <x v="3"/>
    <x v="1"/>
    <x v="1"/>
    <n v="1491726956"/>
    <n v="1489480556"/>
    <b v="0"/>
    <n v="0"/>
    <b v="0"/>
    <s v="theater/plays"/>
    <x v="109"/>
    <x v="121"/>
    <x v="1"/>
    <x v="6"/>
    <x v="3143"/>
    <d v="2017-04-09T03:35:5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b v="0"/>
    <n v="30"/>
    <b v="0"/>
    <s v="theater/plays"/>
    <x v="2335"/>
    <x v="2288"/>
    <x v="1"/>
    <x v="6"/>
    <x v="3144"/>
    <d v="2017-03-19T01:00:00"/>
  </r>
  <r>
    <x v="3145"/>
    <s v="Arlington's 1st Dinner Theatre"/>
    <s v="Dominion Theatre Company is the first community dinner theatre  to be established in Arlington TX."/>
    <x v="31"/>
    <n v="0"/>
    <x v="3"/>
    <x v="0"/>
    <x v="0"/>
    <n v="1490659134"/>
    <n v="1485478734"/>
    <b v="0"/>
    <n v="0"/>
    <b v="0"/>
    <s v="theater/plays"/>
    <x v="109"/>
    <x v="121"/>
    <x v="1"/>
    <x v="6"/>
    <x v="3145"/>
    <d v="2017-03-27T18:58:54"/>
  </r>
  <r>
    <x v="3146"/>
    <s v="SoÃ±Ã© una ciudad amurallada"/>
    <s v="Somos... Podemos... Amamos... Nuestra muralla, nuestra utopÃ­a. Que el amor sea el lÃ­mite"/>
    <x v="63"/>
    <n v="5250"/>
    <x v="3"/>
    <x v="14"/>
    <x v="10"/>
    <n v="1492356166"/>
    <n v="1488471766"/>
    <b v="0"/>
    <n v="12"/>
    <b v="0"/>
    <s v="theater/plays"/>
    <x v="1131"/>
    <x v="2289"/>
    <x v="1"/>
    <x v="6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n v="1415319355"/>
    <n v="1411859755"/>
    <b v="1"/>
    <n v="213"/>
    <b v="1"/>
    <s v="theater/plays"/>
    <x v="2336"/>
    <x v="2290"/>
    <x v="1"/>
    <x v="6"/>
    <x v="3147"/>
    <d v="2014-11-06T19:15:55"/>
  </r>
  <r>
    <x v="3148"/>
    <s v="The Aurora Project: A Sci-Fi Epic by Bella Poynton"/>
    <s v="Help fund The Aurora Project, an immersive science fiction epic."/>
    <x v="40"/>
    <n v="2361"/>
    <x v="0"/>
    <x v="0"/>
    <x v="0"/>
    <n v="1412136000"/>
    <n v="1410278284"/>
    <b v="1"/>
    <n v="57"/>
    <b v="1"/>
    <s v="theater/plays"/>
    <x v="2337"/>
    <x v="2291"/>
    <x v="1"/>
    <x v="6"/>
    <x v="3148"/>
    <d v="2014-09-30T23:00:00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b v="1"/>
    <n v="25"/>
    <b v="1"/>
    <s v="theater/plays"/>
    <x v="87"/>
    <x v="368"/>
    <x v="1"/>
    <x v="6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b v="1"/>
    <n v="104"/>
    <b v="1"/>
    <s v="theater/plays"/>
    <x v="50"/>
    <x v="2292"/>
    <x v="1"/>
    <x v="6"/>
    <x v="3150"/>
    <d v="2011-01-24T23:00:00"/>
  </r>
  <r>
    <x v="3151"/>
    <s v="&quot;The Holiday Bug&quot; 2014 Puppet Show"/>
    <s v="A Multi-Media Puppet Show, with large cable control puppets to tell a hilarious story for all ages."/>
    <x v="8"/>
    <n v="3514"/>
    <x v="0"/>
    <x v="0"/>
    <x v="0"/>
    <n v="1410379774"/>
    <n v="1407787774"/>
    <b v="1"/>
    <n v="34"/>
    <b v="1"/>
    <s v="theater/plays"/>
    <x v="84"/>
    <x v="2293"/>
    <x v="1"/>
    <x v="6"/>
    <x v="3151"/>
    <d v="2014-09-10T15:09:34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x v="1"/>
    <n v="1383425367"/>
    <n v="1380833367"/>
    <b v="1"/>
    <n v="67"/>
    <b v="1"/>
    <s v="theater/plays"/>
    <x v="2338"/>
    <x v="2294"/>
    <x v="1"/>
    <x v="6"/>
    <x v="3152"/>
    <d v="2013-11-02T15:49:27"/>
  </r>
  <r>
    <x v="3153"/>
    <s v="Terminator the Second"/>
    <s v="A stage production of Terminator 2: Judgment Day, composed entirely of the words of William Shakespeare"/>
    <x v="9"/>
    <n v="10067.5"/>
    <x v="0"/>
    <x v="0"/>
    <x v="0"/>
    <n v="1304225940"/>
    <n v="1301542937"/>
    <b v="1"/>
    <n v="241"/>
    <b v="1"/>
    <s v="theater/plays"/>
    <x v="2339"/>
    <x v="2295"/>
    <x v="1"/>
    <x v="6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b v="1"/>
    <n v="123"/>
    <b v="1"/>
    <s v="theater/plays"/>
    <x v="2340"/>
    <x v="2296"/>
    <x v="1"/>
    <x v="6"/>
    <x v="3154"/>
    <d v="2012-04-01T15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n v="1356004725"/>
    <n v="1353412725"/>
    <b v="1"/>
    <n v="302"/>
    <b v="1"/>
    <s v="theater/plays"/>
    <x v="2341"/>
    <x v="2297"/>
    <x v="1"/>
    <x v="6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b v="1"/>
    <n v="89"/>
    <b v="1"/>
    <s v="theater/plays"/>
    <x v="2342"/>
    <x v="2298"/>
    <x v="1"/>
    <x v="6"/>
    <x v="3156"/>
    <d v="2012-06-01T17:52:24"/>
  </r>
  <r>
    <x v="3157"/>
    <s v="Summer FourPlay"/>
    <s v="Four Directors.  Four One Acts.  Four Genres.  For You."/>
    <x v="23"/>
    <n v="4040"/>
    <x v="0"/>
    <x v="0"/>
    <x v="0"/>
    <n v="1405746000"/>
    <n v="1404932105"/>
    <b v="1"/>
    <n v="41"/>
    <b v="1"/>
    <s v="theater/plays"/>
    <x v="50"/>
    <x v="2299"/>
    <x v="1"/>
    <x v="6"/>
    <x v="3157"/>
    <d v="2014-07-19T00:00:00"/>
  </r>
  <r>
    <x v="3158"/>
    <s v="Nursery Crimes"/>
    <s v="A 40s crime-noir play using nursery rhyme characters."/>
    <x v="10"/>
    <n v="5700"/>
    <x v="0"/>
    <x v="0"/>
    <x v="0"/>
    <n v="1374523752"/>
    <n v="1371931752"/>
    <b v="1"/>
    <n v="69"/>
    <b v="1"/>
    <s v="theater/plays"/>
    <x v="430"/>
    <x v="2300"/>
    <x v="1"/>
    <x v="6"/>
    <x v="3158"/>
    <d v="2013-07-22T15:09:12"/>
  </r>
  <r>
    <x v="3159"/>
    <s v="Waxwing: A New Play"/>
    <s v="WAXWING is an exciting new world premiere of mythic (perhaps even apocalyptic!) proportions."/>
    <x v="15"/>
    <n v="2002.22"/>
    <x v="0"/>
    <x v="0"/>
    <x v="0"/>
    <n v="1326927600"/>
    <n v="1323221761"/>
    <b v="1"/>
    <n v="52"/>
    <b v="1"/>
    <s v="theater/plays"/>
    <x v="2343"/>
    <x v="2301"/>
    <x v="1"/>
    <x v="6"/>
    <x v="3159"/>
    <d v="2012-01-18T18:00:00"/>
  </r>
  <r>
    <x v="3160"/>
    <s v="We Play Chekhov"/>
    <s v="Two stories by Anton Chekhov adapted for the stage and performed back-to-back in a stunning live theatrical performance."/>
    <x v="37"/>
    <n v="4569"/>
    <x v="0"/>
    <x v="0"/>
    <x v="0"/>
    <n v="1407905940"/>
    <n v="1405923687"/>
    <b v="1"/>
    <n v="57"/>
    <b v="1"/>
    <s v="theater/plays"/>
    <x v="1400"/>
    <x v="2302"/>
    <x v="1"/>
    <x v="6"/>
    <x v="3160"/>
    <d v="2014-08-12T23:59:00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b v="1"/>
    <n v="74"/>
    <b v="1"/>
    <s v="theater/plays"/>
    <x v="2344"/>
    <x v="2303"/>
    <x v="1"/>
    <x v="6"/>
    <x v="3161"/>
    <d v="2014-10-15T07:52:02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x v="0"/>
    <n v="1404698400"/>
    <n v="1402331262"/>
    <b v="1"/>
    <n v="63"/>
    <b v="1"/>
    <s v="theater/plays"/>
    <x v="2345"/>
    <x v="2304"/>
    <x v="1"/>
    <x v="6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b v="1"/>
    <n v="72"/>
    <b v="1"/>
    <s v="theater/plays"/>
    <x v="2346"/>
    <x v="2305"/>
    <x v="1"/>
    <x v="6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b v="1"/>
    <n v="71"/>
    <b v="1"/>
    <s v="theater/plays"/>
    <x v="2347"/>
    <x v="2306"/>
    <x v="1"/>
    <x v="6"/>
    <x v="3164"/>
    <d v="2014-06-09T14:20:15"/>
  </r>
  <r>
    <x v="3165"/>
    <s v="THE MOON PLAY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b v="1"/>
    <n v="21"/>
    <b v="1"/>
    <s v="theater/plays"/>
    <x v="2348"/>
    <x v="2307"/>
    <x v="1"/>
    <x v="6"/>
    <x v="3165"/>
    <d v="2011-05-02T22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b v="1"/>
    <n v="930"/>
    <b v="1"/>
    <s v="theater/plays"/>
    <x v="2349"/>
    <x v="2308"/>
    <x v="1"/>
    <x v="6"/>
    <x v="3166"/>
    <d v="2014-11-26T02:59:00"/>
  </r>
  <r>
    <x v="3167"/>
    <s v="Destiny is Judd Nelson: a new play at FringeNYC"/>
    <s v="What is destiny? Explore it with us this August at FringeNYC."/>
    <x v="9"/>
    <n v="3485"/>
    <x v="0"/>
    <x v="0"/>
    <x v="0"/>
    <n v="1406952781"/>
    <n v="1405743181"/>
    <b v="1"/>
    <n v="55"/>
    <b v="1"/>
    <s v="theater/plays"/>
    <x v="2350"/>
    <x v="2309"/>
    <x v="1"/>
    <x v="6"/>
    <x v="3167"/>
    <d v="2014-08-01T23:13:01"/>
  </r>
  <r>
    <x v="3168"/>
    <s v="Cosmicomics"/>
    <s v="A dazzling aerial show that brings to life the whimsical and romantic short stories of beloved fantasy author Italo Calvino."/>
    <x v="30"/>
    <n v="3105"/>
    <x v="0"/>
    <x v="0"/>
    <x v="0"/>
    <n v="1402696800"/>
    <n v="1399948353"/>
    <b v="1"/>
    <n v="61"/>
    <b v="1"/>
    <s v="theater/plays"/>
    <x v="2351"/>
    <x v="2310"/>
    <x v="1"/>
    <x v="6"/>
    <x v="3168"/>
    <d v="2014-06-13T17:00:00"/>
  </r>
  <r>
    <x v="3169"/>
    <s v="The Window"/>
    <s v="We're bringing The Window to the Cherry Lane Theater in January 2014."/>
    <x v="6"/>
    <n v="8241"/>
    <x v="0"/>
    <x v="0"/>
    <x v="0"/>
    <n v="1386910740"/>
    <n v="1384364561"/>
    <b v="1"/>
    <n v="82"/>
    <b v="1"/>
    <s v="theater/plays"/>
    <x v="2352"/>
    <x v="984"/>
    <x v="1"/>
    <x v="6"/>
    <x v="3169"/>
    <d v="2013-12-12T23:59:00"/>
  </r>
  <r>
    <x v="3170"/>
    <s v="Ain't She Brave FringeNYC 2014 Project"/>
    <s v="An emotionally-charged journey through the history of black women in America told in reverse."/>
    <x v="13"/>
    <n v="2245"/>
    <x v="0"/>
    <x v="0"/>
    <x v="0"/>
    <n v="1404273600"/>
    <n v="1401414944"/>
    <b v="1"/>
    <n v="71"/>
    <b v="1"/>
    <s v="theater/plays"/>
    <x v="2353"/>
    <x v="2311"/>
    <x v="1"/>
    <x v="6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b v="1"/>
    <n v="117"/>
    <b v="1"/>
    <s v="theater/plays"/>
    <x v="2354"/>
    <x v="2312"/>
    <x v="1"/>
    <x v="6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b v="1"/>
    <n v="29"/>
    <b v="1"/>
    <s v="theater/plays"/>
    <x v="935"/>
    <x v="2313"/>
    <x v="1"/>
    <x v="6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b v="1"/>
    <n v="74"/>
    <b v="1"/>
    <s v="theater/plays"/>
    <x v="288"/>
    <x v="2314"/>
    <x v="1"/>
    <x v="6"/>
    <x v="3173"/>
    <d v="2014-09-26T16:04:52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b v="1"/>
    <n v="23"/>
    <b v="1"/>
    <s v="theater/plays"/>
    <x v="2355"/>
    <x v="2315"/>
    <x v="1"/>
    <x v="6"/>
    <x v="3174"/>
    <d v="2014-08-25T15:45:08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b v="1"/>
    <n v="60"/>
    <b v="1"/>
    <s v="theater/plays"/>
    <x v="2356"/>
    <x v="2316"/>
    <x v="1"/>
    <x v="6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b v="1"/>
    <n v="55"/>
    <b v="1"/>
    <s v="theater/plays"/>
    <x v="2357"/>
    <x v="2317"/>
    <x v="1"/>
    <x v="6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b v="1"/>
    <n v="51"/>
    <b v="1"/>
    <s v="theater/plays"/>
    <x v="2358"/>
    <x v="2318"/>
    <x v="1"/>
    <x v="6"/>
    <x v="3177"/>
    <d v="2014-06-21T11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b v="1"/>
    <n v="78"/>
    <b v="1"/>
    <s v="theater/plays"/>
    <x v="2359"/>
    <x v="2319"/>
    <x v="1"/>
    <x v="6"/>
    <x v="3178"/>
    <d v="2014-07-16T09:31:15"/>
  </r>
  <r>
    <x v="3179"/>
    <s v="I Do Wonder"/>
    <s v="A Sci-fi play in several vignettes that will narrate an alternate history in the mid-20th century."/>
    <x v="285"/>
    <n v="4794.82"/>
    <x v="0"/>
    <x v="0"/>
    <x v="0"/>
    <n v="1367859071"/>
    <n v="1365699071"/>
    <b v="1"/>
    <n v="62"/>
    <b v="1"/>
    <s v="theater/plays"/>
    <x v="2360"/>
    <x v="2320"/>
    <x v="1"/>
    <x v="6"/>
    <x v="3179"/>
    <d v="2013-05-06T11:51:11"/>
  </r>
  <r>
    <x v="3180"/>
    <s v="Glass Mountain: An Original Fairytale"/>
    <s v="A new tale of witches, fairies, cat-hunters and and bone-boilers from London theatre company Broken Glass."/>
    <x v="38"/>
    <n v="1437"/>
    <x v="0"/>
    <x v="1"/>
    <x v="1"/>
    <n v="1403258049"/>
    <n v="1400666049"/>
    <b v="1"/>
    <n v="45"/>
    <b v="1"/>
    <s v="theater/plays"/>
    <x v="2361"/>
    <x v="2321"/>
    <x v="1"/>
    <x v="6"/>
    <x v="3180"/>
    <d v="2014-06-20T04:54:09"/>
  </r>
  <r>
    <x v="3181"/>
    <s v="ENDURING SONG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b v="1"/>
    <n v="15"/>
    <b v="1"/>
    <s v="theater/plays"/>
    <x v="2206"/>
    <x v="828"/>
    <x v="1"/>
    <x v="6"/>
    <x v="3181"/>
    <d v="2014-06-15T11:00:00"/>
  </r>
  <r>
    <x v="3182"/>
    <s v="A Thought in Three Parts"/>
    <s v="FRANK, a newborn company, presents Wallace Shawn's famously unproduced,&quot;A Thought in Three Parts.&quot;_x000d_Be FRANK with us!"/>
    <x v="39"/>
    <n v="7062"/>
    <x v="0"/>
    <x v="0"/>
    <x v="0"/>
    <n v="1328029200"/>
    <n v="1323211621"/>
    <b v="1"/>
    <n v="151"/>
    <b v="1"/>
    <s v="theater/plays"/>
    <x v="2191"/>
    <x v="2322"/>
    <x v="1"/>
    <x v="6"/>
    <x v="3182"/>
    <d v="2012-01-31T12:00:00"/>
  </r>
  <r>
    <x v="3183"/>
    <s v="The Seagull on The River"/>
    <s v="Anton Chekhov's The Seagull. An outdoor Amphitheater in Manhattan. Trees. A River. Daybreak."/>
    <x v="30"/>
    <n v="2725"/>
    <x v="0"/>
    <x v="0"/>
    <x v="0"/>
    <n v="1377284669"/>
    <n v="1375729469"/>
    <b v="1"/>
    <n v="68"/>
    <b v="1"/>
    <s v="theater/plays"/>
    <x v="2206"/>
    <x v="2323"/>
    <x v="1"/>
    <x v="6"/>
    <x v="3183"/>
    <d v="2013-08-23T14:04:29"/>
  </r>
  <r>
    <x v="3184"/>
    <s v="Equus at Frenetic Theatre"/>
    <s v="Equus is the story of a psychiatrist treating a teenaged boy who blinds six horses with a metal spike."/>
    <x v="270"/>
    <n v="4610"/>
    <x v="0"/>
    <x v="0"/>
    <x v="0"/>
    <n v="1404258631"/>
    <n v="1401666631"/>
    <b v="1"/>
    <n v="46"/>
    <b v="1"/>
    <s v="theater/plays"/>
    <x v="2362"/>
    <x v="2324"/>
    <x v="1"/>
    <x v="6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b v="1"/>
    <n v="24"/>
    <b v="1"/>
    <s v="theater/plays"/>
    <x v="31"/>
    <x v="694"/>
    <x v="1"/>
    <x v="6"/>
    <x v="3185"/>
    <d v="2014-07-16T18:27:21"/>
  </r>
  <r>
    <x v="3186"/>
    <s v="Honest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b v="1"/>
    <n v="70"/>
    <b v="1"/>
    <s v="theater/plays"/>
    <x v="2363"/>
    <x v="2325"/>
    <x v="1"/>
    <x v="6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b v="1"/>
    <n v="244"/>
    <b v="1"/>
    <s v="theater/plays"/>
    <x v="2364"/>
    <x v="2326"/>
    <x v="1"/>
    <x v="6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b v="0"/>
    <n v="9"/>
    <b v="0"/>
    <s v="theater/musical"/>
    <x v="2365"/>
    <x v="2327"/>
    <x v="1"/>
    <x v="40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b v="0"/>
    <n v="19"/>
    <b v="0"/>
    <s v="theater/musical"/>
    <x v="2366"/>
    <x v="2328"/>
    <x v="1"/>
    <x v="40"/>
    <x v="3189"/>
    <d v="2015-05-24T03:18:52"/>
  </r>
  <r>
    <x v="3190"/>
    <s v="Call It A Day Productions - THE LIFE"/>
    <s v="Call It A Day Productions is putting on their first full production in December and every little bit helps!"/>
    <x v="23"/>
    <n v="0"/>
    <x v="2"/>
    <x v="5"/>
    <x v="5"/>
    <n v="1481258275"/>
    <n v="1478662675"/>
    <b v="0"/>
    <n v="0"/>
    <b v="0"/>
    <s v="theater/musical"/>
    <x v="109"/>
    <x v="121"/>
    <x v="1"/>
    <x v="40"/>
    <x v="3190"/>
    <d v="2016-12-08T23:37:55"/>
  </r>
  <r>
    <x v="3191"/>
    <s v="Decree 770: Europa"/>
    <s v="A brand new musical about the ban of contraception and abortion in Romania and the revolution that ended it all in 1989."/>
    <x v="192"/>
    <n v="151"/>
    <x v="2"/>
    <x v="0"/>
    <x v="0"/>
    <n v="1471370869"/>
    <n v="1466186869"/>
    <b v="0"/>
    <n v="4"/>
    <b v="0"/>
    <s v="theater/musical"/>
    <x v="2367"/>
    <x v="2329"/>
    <x v="1"/>
    <x v="40"/>
    <x v="3191"/>
    <d v="2016-08-16T13:07:49"/>
  </r>
  <r>
    <x v="3192"/>
    <s v="Arts in Conflict"/>
    <s v="This project challenges social issues affecting young people in areas of deprivation within the Belfast area (Northern Ireland)."/>
    <x v="3"/>
    <n v="102"/>
    <x v="2"/>
    <x v="1"/>
    <x v="1"/>
    <n v="1425160800"/>
    <n v="1421274859"/>
    <b v="0"/>
    <n v="8"/>
    <b v="0"/>
    <s v="theater/musical"/>
    <x v="391"/>
    <x v="800"/>
    <x v="1"/>
    <x v="40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n v="1424474056"/>
    <n v="1420586056"/>
    <b v="0"/>
    <n v="24"/>
    <b v="0"/>
    <s v="theater/musical"/>
    <x v="2368"/>
    <x v="2330"/>
    <x v="1"/>
    <x v="40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b v="0"/>
    <n v="0"/>
    <b v="0"/>
    <s v="theater/musical"/>
    <x v="109"/>
    <x v="121"/>
    <x v="1"/>
    <x v="40"/>
    <x v="3194"/>
    <d v="2015-07-26T20:29:58"/>
  </r>
  <r>
    <x v="3195"/>
    <s v="Emerson Sings!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b v="0"/>
    <n v="39"/>
    <b v="0"/>
    <s v="theater/musical"/>
    <x v="2369"/>
    <x v="2331"/>
    <x v="1"/>
    <x v="40"/>
    <x v="3195"/>
    <d v="2015-02-12T09:15:42"/>
  </r>
  <r>
    <x v="3196"/>
    <s v="Our Modern Lives"/>
    <s v="Help five college students as they journey to bring their groundbreaking new musical &quot;Our Modern Lives&quot; to Broadway!"/>
    <x v="399"/>
    <n v="1800"/>
    <x v="2"/>
    <x v="0"/>
    <x v="0"/>
    <n v="1438437600"/>
    <n v="1433254875"/>
    <b v="0"/>
    <n v="6"/>
    <b v="0"/>
    <s v="theater/musical"/>
    <x v="1855"/>
    <x v="468"/>
    <x v="1"/>
    <x v="40"/>
    <x v="3196"/>
    <d v="2015-08-01T09:00:00"/>
  </r>
  <r>
    <x v="3197"/>
    <s v="Mirror, mirror on the wall"/>
    <s v="This years most important stage project for young artists in our region. www.ungespor.no"/>
    <x v="3"/>
    <n v="1145"/>
    <x v="2"/>
    <x v="10"/>
    <x v="8"/>
    <n v="1423050618"/>
    <n v="1420458618"/>
    <b v="0"/>
    <n v="4"/>
    <b v="0"/>
    <s v="theater/musical"/>
    <x v="2370"/>
    <x v="2332"/>
    <x v="1"/>
    <x v="40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b v="0"/>
    <n v="3"/>
    <b v="0"/>
    <s v="theater/musical"/>
    <x v="456"/>
    <x v="2333"/>
    <x v="1"/>
    <x v="40"/>
    <x v="3198"/>
    <d v="2015-02-16T05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n v="1410037200"/>
    <n v="1407435418"/>
    <b v="0"/>
    <n v="53"/>
    <b v="0"/>
    <s v="theater/musical"/>
    <x v="2371"/>
    <x v="2334"/>
    <x v="1"/>
    <x v="40"/>
    <x v="3199"/>
    <d v="2014-09-06T16:00:0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b v="0"/>
    <n v="1"/>
    <b v="0"/>
    <s v="theater/musical"/>
    <x v="133"/>
    <x v="120"/>
    <x v="1"/>
    <x v="40"/>
    <x v="3200"/>
    <d v="2016-04-30T00:34:0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b v="0"/>
    <n v="2"/>
    <b v="0"/>
    <s v="theater/musical"/>
    <x v="2372"/>
    <x v="385"/>
    <x v="1"/>
    <x v="40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n v="1450072740"/>
    <n v="1445027346"/>
    <b v="0"/>
    <n v="25"/>
    <b v="0"/>
    <s v="theater/musical"/>
    <x v="2373"/>
    <x v="2335"/>
    <x v="1"/>
    <x v="40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n v="1443224622"/>
    <n v="1440632622"/>
    <b v="0"/>
    <n v="6"/>
    <b v="0"/>
    <s v="theater/musical"/>
    <x v="180"/>
    <x v="694"/>
    <x v="1"/>
    <x v="40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b v="0"/>
    <n v="0"/>
    <b v="0"/>
    <s v="theater/musical"/>
    <x v="109"/>
    <x v="121"/>
    <x v="1"/>
    <x v="40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n v="1430470772"/>
    <n v="1427878772"/>
    <b v="0"/>
    <n v="12"/>
    <b v="0"/>
    <s v="theater/musical"/>
    <x v="2374"/>
    <x v="1965"/>
    <x v="1"/>
    <x v="40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n v="1442644651"/>
    <n v="1440052651"/>
    <b v="0"/>
    <n v="0"/>
    <b v="0"/>
    <s v="theater/musical"/>
    <x v="109"/>
    <x v="121"/>
    <x v="1"/>
    <x v="40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b v="0"/>
    <n v="36"/>
    <b v="0"/>
    <s v="theater/musical"/>
    <x v="2375"/>
    <x v="2336"/>
    <x v="1"/>
    <x v="40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b v="1"/>
    <n v="82"/>
    <b v="1"/>
    <s v="theater/plays"/>
    <x v="991"/>
    <x v="2337"/>
    <x v="1"/>
    <x v="6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b v="1"/>
    <n v="226"/>
    <b v="1"/>
    <s v="theater/plays"/>
    <x v="2376"/>
    <x v="2338"/>
    <x v="1"/>
    <x v="6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b v="1"/>
    <n v="60"/>
    <b v="1"/>
    <s v="theater/plays"/>
    <x v="2377"/>
    <x v="2339"/>
    <x v="1"/>
    <x v="6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b v="1"/>
    <n v="322"/>
    <b v="1"/>
    <s v="theater/plays"/>
    <x v="2378"/>
    <x v="2340"/>
    <x v="1"/>
    <x v="6"/>
    <x v="3211"/>
    <d v="2014-08-14T21:00:00"/>
  </r>
  <r>
    <x v="3212"/>
    <s v="Campo Maldito"/>
    <s v="Help us bring our production of Campo Maldito to New York AND San Francisco!"/>
    <x v="23"/>
    <n v="5050"/>
    <x v="0"/>
    <x v="0"/>
    <x v="0"/>
    <n v="1407524751"/>
    <n v="1404932751"/>
    <b v="1"/>
    <n v="94"/>
    <b v="1"/>
    <s v="theater/plays"/>
    <x v="2379"/>
    <x v="2341"/>
    <x v="1"/>
    <x v="6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n v="1437934759"/>
    <n v="1434478759"/>
    <b v="1"/>
    <n v="47"/>
    <b v="1"/>
    <s v="theater/plays"/>
    <x v="2380"/>
    <x v="2342"/>
    <x v="1"/>
    <x v="6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b v="1"/>
    <n v="115"/>
    <b v="1"/>
    <s v="theater/plays"/>
    <x v="2381"/>
    <x v="2343"/>
    <x v="1"/>
    <x v="6"/>
    <x v="3214"/>
    <d v="2016-01-05T18:55:00"/>
  </r>
  <r>
    <x v="3215"/>
    <s v="Colt Coeur's 6th Season"/>
    <s v="2 world premieres:_x000d_HOW TO LIVE ON EARTH by MJ Kaufman_x000d_ / CAL IN CAMO by William Francis Hoffman_x000d_+ workshops of 7 more plays!"/>
    <x v="19"/>
    <n v="35123"/>
    <x v="0"/>
    <x v="0"/>
    <x v="0"/>
    <n v="1441857540"/>
    <n v="1438617471"/>
    <b v="1"/>
    <n v="134"/>
    <b v="1"/>
    <s v="theater/plays"/>
    <x v="2382"/>
    <x v="2344"/>
    <x v="1"/>
    <x v="6"/>
    <x v="3215"/>
    <d v="2015-09-09T22:59:00"/>
  </r>
  <r>
    <x v="3216"/>
    <s v="BRUTE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b v="1"/>
    <n v="35"/>
    <b v="1"/>
    <s v="theater/plays"/>
    <x v="2383"/>
    <x v="2345"/>
    <x v="1"/>
    <x v="6"/>
    <x v="3216"/>
    <d v="2015-07-11T09:30:00"/>
  </r>
  <r>
    <x v="3217"/>
    <s v="Wake Up Call @ IRT Theater"/>
    <s v="Wake Up Call is a comedic play about a group of hotel employees working on Christmas Eve."/>
    <x v="37"/>
    <n v="5221"/>
    <x v="0"/>
    <x v="0"/>
    <x v="0"/>
    <n v="1478264784"/>
    <n v="1475672784"/>
    <b v="1"/>
    <n v="104"/>
    <b v="1"/>
    <s v="theater/plays"/>
    <x v="2251"/>
    <x v="2346"/>
    <x v="1"/>
    <x v="6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b v="1"/>
    <n v="184"/>
    <b v="1"/>
    <s v="theater/plays"/>
    <x v="426"/>
    <x v="2347"/>
    <x v="1"/>
    <x v="6"/>
    <x v="3218"/>
    <d v="2014-12-30T19:00:00"/>
  </r>
  <r>
    <x v="3219"/>
    <s v="Eyes Closed - The First In-Dream Theater Experience"/>
    <s v="Eyes Closed is a collaborative play and docudrama about New Yorkers and their dreams."/>
    <x v="22"/>
    <n v="20022"/>
    <x v="0"/>
    <x v="0"/>
    <x v="0"/>
    <n v="1427063747"/>
    <n v="1424043347"/>
    <b v="1"/>
    <n v="119"/>
    <b v="1"/>
    <s v="theater/plays"/>
    <x v="2384"/>
    <x v="2348"/>
    <x v="1"/>
    <x v="6"/>
    <x v="3219"/>
    <d v="2015-03-22T17:35:47"/>
  </r>
  <r>
    <x v="3220"/>
    <s v="Burners"/>
    <s v="A sci-fi thriller for the stage opening March 10 in Los Angeles."/>
    <x v="36"/>
    <n v="15126"/>
    <x v="0"/>
    <x v="0"/>
    <x v="0"/>
    <n v="1489352400"/>
    <n v="1486411204"/>
    <b v="1"/>
    <n v="59"/>
    <b v="1"/>
    <s v="theater/plays"/>
    <x v="2385"/>
    <x v="2349"/>
    <x v="1"/>
    <x v="6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b v="1"/>
    <n v="113"/>
    <b v="1"/>
    <s v="theater/plays"/>
    <x v="2386"/>
    <x v="2350"/>
    <x v="1"/>
    <x v="6"/>
    <x v="3221"/>
    <d v="2015-07-05T11:43:23"/>
  </r>
  <r>
    <x v="3222"/>
    <s v="Shakespeare in ASL - and FREE for everyone"/>
    <s v="Shakespeare's classic re-imagined as a spoken and signed production for deaf and hearing audiences"/>
    <x v="30"/>
    <n v="3120"/>
    <x v="0"/>
    <x v="0"/>
    <x v="0"/>
    <n v="1445722140"/>
    <n v="1443016697"/>
    <b v="1"/>
    <n v="84"/>
    <b v="1"/>
    <s v="theater/plays"/>
    <x v="2387"/>
    <x v="2351"/>
    <x v="1"/>
    <x v="6"/>
    <x v="3222"/>
    <d v="2015-10-24T16:29:00"/>
  </r>
  <r>
    <x v="3223"/>
    <s v="Good People by David Lindsay-Abaire at Waterfront Playhouse"/>
    <s v="Bringing David Lindsay-Abaire's award-winning story of our times to the East Bay."/>
    <x v="379"/>
    <n v="3395"/>
    <x v="0"/>
    <x v="0"/>
    <x v="0"/>
    <n v="1440100976"/>
    <n v="1437508976"/>
    <b v="1"/>
    <n v="74"/>
    <b v="1"/>
    <s v="theater/plays"/>
    <x v="2388"/>
    <x v="2352"/>
    <x v="1"/>
    <x v="6"/>
    <x v="3223"/>
    <d v="2015-08-20T15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b v="1"/>
    <n v="216"/>
    <b v="1"/>
    <s v="theater/plays"/>
    <x v="2389"/>
    <x v="2353"/>
    <x v="1"/>
    <x v="6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n v="1464987600"/>
    <n v="1463145938"/>
    <b v="1"/>
    <n v="39"/>
    <b v="1"/>
    <s v="theater/plays"/>
    <x v="1099"/>
    <x v="2354"/>
    <x v="1"/>
    <x v="6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n v="1446213612"/>
    <n v="1443621612"/>
    <b v="1"/>
    <n v="21"/>
    <b v="1"/>
    <s v="theater/plays"/>
    <x v="44"/>
    <x v="2355"/>
    <x v="1"/>
    <x v="6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b v="0"/>
    <n v="30"/>
    <b v="1"/>
    <s v="theater/plays"/>
    <x v="1054"/>
    <x v="73"/>
    <x v="1"/>
    <x v="6"/>
    <x v="3227"/>
    <d v="2017-01-17T16:10:36"/>
  </r>
  <r>
    <x v="3228"/>
    <s v="Hear Me Roar: A Season of Powerful Women"/>
    <s v="A Season of Powerful Women. A Season of Defiance."/>
    <x v="39"/>
    <n v="7164"/>
    <x v="0"/>
    <x v="0"/>
    <x v="0"/>
    <n v="1450328340"/>
    <n v="1447606884"/>
    <b v="1"/>
    <n v="37"/>
    <b v="1"/>
    <s v="theater/plays"/>
    <x v="2390"/>
    <x v="2356"/>
    <x v="1"/>
    <x v="6"/>
    <x v="3228"/>
    <d v="2015-12-16T23:59:00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x v="0"/>
    <n v="1416470398"/>
    <n v="1413874798"/>
    <b v="1"/>
    <n v="202"/>
    <b v="1"/>
    <s v="theater/plays"/>
    <x v="2391"/>
    <x v="2357"/>
    <x v="1"/>
    <x v="6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b v="1"/>
    <n v="37"/>
    <b v="1"/>
    <s v="theater/plays"/>
    <x v="2392"/>
    <x v="2358"/>
    <x v="1"/>
    <x v="6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b v="0"/>
    <n v="28"/>
    <b v="1"/>
    <s v="theater/plays"/>
    <x v="2393"/>
    <x v="405"/>
    <x v="1"/>
    <x v="6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n v="1462334340"/>
    <n v="1459711917"/>
    <b v="1"/>
    <n v="26"/>
    <b v="1"/>
    <s v="theater/plays"/>
    <x v="2394"/>
    <x v="2359"/>
    <x v="1"/>
    <x v="6"/>
    <x v="3232"/>
    <d v="2016-05-03T22:59:00"/>
  </r>
  <r>
    <x v="3233"/>
    <s v="64 Squares"/>
    <s v="64 Squares is an autobiographical one-man exploration of the internal chess game played to reconcile relationships."/>
    <x v="10"/>
    <n v="5940"/>
    <x v="0"/>
    <x v="0"/>
    <x v="0"/>
    <n v="1488482355"/>
    <n v="1485890355"/>
    <b v="0"/>
    <n v="61"/>
    <b v="1"/>
    <s v="theater/plays"/>
    <x v="2395"/>
    <x v="2360"/>
    <x v="1"/>
    <x v="6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b v="0"/>
    <n v="115"/>
    <b v="1"/>
    <s v="theater/plays"/>
    <x v="2396"/>
    <x v="2361"/>
    <x v="1"/>
    <x v="6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b v="1"/>
    <n v="181"/>
    <b v="1"/>
    <s v="theater/plays"/>
    <x v="2397"/>
    <x v="2362"/>
    <x v="1"/>
    <x v="6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b v="0"/>
    <n v="110"/>
    <b v="1"/>
    <s v="theater/plays"/>
    <x v="1794"/>
    <x v="2363"/>
    <x v="1"/>
    <x v="6"/>
    <x v="3236"/>
    <d v="2016-12-28T17:00:33"/>
  </r>
  <r>
    <x v="3237"/>
    <s v="Celebrating 20 years of The 24 Hour Plays around the world!"/>
    <s v="An annual campaign supporting our intensive for artists 25 and under."/>
    <x v="19"/>
    <n v="35275.64"/>
    <x v="0"/>
    <x v="0"/>
    <x v="0"/>
    <n v="1443499140"/>
    <n v="1441452184"/>
    <b v="1"/>
    <n v="269"/>
    <b v="1"/>
    <s v="theater/plays"/>
    <x v="2398"/>
    <x v="2364"/>
    <x v="1"/>
    <x v="6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b v="1"/>
    <n v="79"/>
    <b v="1"/>
    <s v="theater/plays"/>
    <x v="2399"/>
    <x v="2365"/>
    <x v="1"/>
    <x v="6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b v="1"/>
    <n v="104"/>
    <b v="1"/>
    <s v="theater/plays"/>
    <x v="2400"/>
    <x v="2366"/>
    <x v="1"/>
    <x v="6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b v="0"/>
    <n v="34"/>
    <b v="1"/>
    <s v="theater/plays"/>
    <x v="518"/>
    <x v="2367"/>
    <x v="1"/>
    <x v="6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b v="1"/>
    <n v="167"/>
    <b v="1"/>
    <s v="theater/plays"/>
    <x v="2401"/>
    <x v="2368"/>
    <x v="1"/>
    <x v="6"/>
    <x v="3241"/>
    <d v="2014-10-14T01:59:00"/>
  </r>
  <r>
    <x v="3242"/>
    <s v="First Day Off in a Long Time by Brian Finkelstein"/>
    <s v="First Day Off in a Long Time is a comedy show...            _x000d_About suicide."/>
    <x v="3"/>
    <n v="12730.42"/>
    <x v="0"/>
    <x v="0"/>
    <x v="0"/>
    <n v="1411150092"/>
    <n v="1408558092"/>
    <b v="1"/>
    <n v="183"/>
    <b v="1"/>
    <s v="theater/plays"/>
    <x v="2402"/>
    <x v="2369"/>
    <x v="1"/>
    <x v="6"/>
    <x v="3242"/>
    <d v="2014-09-19T13:08:12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x v="0"/>
    <n v="1444348800"/>
    <n v="1442283562"/>
    <b v="1"/>
    <n v="71"/>
    <b v="1"/>
    <s v="theater/plays"/>
    <x v="2403"/>
    <x v="2370"/>
    <x v="1"/>
    <x v="6"/>
    <x v="3243"/>
    <d v="2015-10-08T19:00:00"/>
  </r>
  <r>
    <x v="3244"/>
    <s v="'Time Please'"/>
    <s v="'Time Please' is a black comedy set in a failing public house in a run-down part of town, where things are about to get messy."/>
    <x v="183"/>
    <n v="1647"/>
    <x v="0"/>
    <x v="1"/>
    <x v="1"/>
    <n v="1480613982"/>
    <n v="1478018382"/>
    <b v="0"/>
    <n v="69"/>
    <b v="1"/>
    <s v="theater/plays"/>
    <x v="2404"/>
    <x v="2371"/>
    <x v="1"/>
    <x v="6"/>
    <x v="3244"/>
    <d v="2016-12-01T12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n v="1434074400"/>
    <n v="1431354258"/>
    <b v="0"/>
    <n v="270"/>
    <b v="1"/>
    <s v="theater/plays"/>
    <x v="2405"/>
    <x v="2372"/>
    <x v="1"/>
    <x v="6"/>
    <x v="3245"/>
    <d v="2015-06-11T21:00:00"/>
  </r>
  <r>
    <x v="3246"/>
    <s v="The Gray Man"/>
    <s v="The Gray Man isnâ€™t real. Heâ€™s a ghost story, a boogeyman, a tale mothers make up to keep their children safe."/>
    <x v="3"/>
    <n v="11122"/>
    <x v="0"/>
    <x v="0"/>
    <x v="0"/>
    <n v="1442030340"/>
    <n v="1439551200"/>
    <b v="1"/>
    <n v="193"/>
    <b v="1"/>
    <s v="theater/plays"/>
    <x v="2406"/>
    <x v="2373"/>
    <x v="1"/>
    <x v="6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b v="1"/>
    <n v="57"/>
    <b v="1"/>
    <s v="theater/plays"/>
    <x v="2407"/>
    <x v="2374"/>
    <x v="1"/>
    <x v="6"/>
    <x v="3247"/>
    <d v="2015-07-12T05:25:12"/>
  </r>
  <r>
    <x v="3248"/>
    <s v="Honest Accomplice Theatre 2015-16 Season"/>
    <s v="Honest Accomplice Theatre produces theatre for social change."/>
    <x v="14"/>
    <n v="12095"/>
    <x v="0"/>
    <x v="0"/>
    <x v="0"/>
    <n v="1428178757"/>
    <n v="1425590357"/>
    <b v="1"/>
    <n v="200"/>
    <b v="1"/>
    <s v="theater/plays"/>
    <x v="2408"/>
    <x v="2375"/>
    <x v="1"/>
    <x v="6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b v="1"/>
    <n v="88"/>
    <b v="1"/>
    <s v="theater/plays"/>
    <x v="2409"/>
    <x v="2376"/>
    <x v="1"/>
    <x v="6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b v="1"/>
    <n v="213"/>
    <b v="1"/>
    <s v="theater/plays"/>
    <x v="2410"/>
    <x v="2377"/>
    <x v="1"/>
    <x v="6"/>
    <x v="3250"/>
    <d v="2014-11-05T13:48:44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b v="1"/>
    <n v="20"/>
    <b v="1"/>
    <s v="theater/plays"/>
    <x v="1613"/>
    <x v="2378"/>
    <x v="1"/>
    <x v="6"/>
    <x v="3251"/>
    <d v="2015-06-21T12:32:46"/>
  </r>
  <r>
    <x v="3252"/>
    <s v="Modern Love"/>
    <s v="How do we navigate the boundaries between friendship, sexual intimacy and obsessive desire?"/>
    <x v="268"/>
    <n v="2876"/>
    <x v="0"/>
    <x v="1"/>
    <x v="1"/>
    <n v="1473247240"/>
    <n v="1470655240"/>
    <b v="1"/>
    <n v="50"/>
    <b v="1"/>
    <s v="theater/plays"/>
    <x v="2411"/>
    <x v="2379"/>
    <x v="1"/>
    <x v="6"/>
    <x v="3252"/>
    <d v="2016-09-07T06:20:40"/>
  </r>
  <r>
    <x v="3253"/>
    <s v="EMPATHITRAX, a new play by Ana Nogueira"/>
    <s v="Can you ever truly feel what someone else is feeling?_x000d_Do you want to?"/>
    <x v="22"/>
    <n v="20365"/>
    <x v="0"/>
    <x v="0"/>
    <x v="0"/>
    <n v="1473306300"/>
    <n v="1471701028"/>
    <b v="1"/>
    <n v="115"/>
    <b v="1"/>
    <s v="theater/plays"/>
    <x v="2412"/>
    <x v="2380"/>
    <x v="1"/>
    <x v="6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b v="1"/>
    <n v="186"/>
    <b v="1"/>
    <s v="theater/plays"/>
    <x v="2413"/>
    <x v="2381"/>
    <x v="1"/>
    <x v="6"/>
    <x v="3254"/>
    <d v="2015-03-25T20:03:29"/>
  </r>
  <r>
    <x v="3255"/>
    <s v="Henry V"/>
    <s v="5 Actors, 30 Characters, 90 Minutes._x000d_Let us transport you from London to the fields of Agincourt, using the power of your imagination."/>
    <x v="43"/>
    <n v="525"/>
    <x v="0"/>
    <x v="1"/>
    <x v="1"/>
    <n v="1412706375"/>
    <n v="1410114375"/>
    <b v="1"/>
    <n v="18"/>
    <b v="1"/>
    <s v="theater/plays"/>
    <x v="1290"/>
    <x v="2382"/>
    <x v="1"/>
    <x v="6"/>
    <x v="3255"/>
    <d v="2014-10-07T13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n v="1433995140"/>
    <n v="1432129577"/>
    <b v="1"/>
    <n v="176"/>
    <b v="1"/>
    <s v="theater/plays"/>
    <x v="2414"/>
    <x v="2383"/>
    <x v="1"/>
    <x v="6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b v="0"/>
    <n v="41"/>
    <b v="1"/>
    <s v="theater/plays"/>
    <x v="2415"/>
    <x v="2384"/>
    <x v="1"/>
    <x v="6"/>
    <x v="3257"/>
    <d v="2017-02-22T08:25:52"/>
  </r>
  <r>
    <x v="3258"/>
    <s v="Bluebirds by Joe Brondo"/>
    <s v="A guy named Walt steals a book and plans to sell it to get his life on track... until his wife finds out."/>
    <x v="39"/>
    <n v="7365"/>
    <x v="0"/>
    <x v="0"/>
    <x v="0"/>
    <n v="1420751861"/>
    <n v="1418159861"/>
    <b v="1"/>
    <n v="75"/>
    <b v="1"/>
    <s v="theater/plays"/>
    <x v="2416"/>
    <x v="2385"/>
    <x v="1"/>
    <x v="6"/>
    <x v="3258"/>
    <d v="2015-01-08T16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b v="1"/>
    <n v="97"/>
    <b v="1"/>
    <s v="theater/plays"/>
    <x v="2417"/>
    <x v="2386"/>
    <x v="1"/>
    <x v="6"/>
    <x v="3259"/>
    <d v="2016-09-30T22:59:00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n v="1448903318"/>
    <n v="1445875718"/>
    <b v="1"/>
    <n v="73"/>
    <b v="1"/>
    <s v="theater/plays"/>
    <x v="2418"/>
    <x v="2387"/>
    <x v="1"/>
    <x v="6"/>
    <x v="3260"/>
    <d v="2015-11-30T12:08:38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n v="1437067476"/>
    <n v="1434475476"/>
    <b v="1"/>
    <n v="49"/>
    <b v="1"/>
    <s v="theater/plays"/>
    <x v="2419"/>
    <x v="2388"/>
    <x v="1"/>
    <x v="6"/>
    <x v="3261"/>
    <d v="2015-07-16T12:24:36"/>
  </r>
  <r>
    <x v="3262"/>
    <s v="Prison Boxing: A New Play by Leah Joki"/>
    <s v="A one-woman theatrical exploration of the prison system and its inhabitants."/>
    <x v="401"/>
    <n v="12571"/>
    <x v="0"/>
    <x v="0"/>
    <x v="0"/>
    <n v="1419220800"/>
    <n v="1416555262"/>
    <b v="1"/>
    <n v="134"/>
    <b v="1"/>
    <s v="theater/plays"/>
    <x v="2420"/>
    <x v="2389"/>
    <x v="1"/>
    <x v="6"/>
    <x v="3262"/>
    <d v="2014-12-21T23:00:00"/>
  </r>
  <r>
    <x v="3263"/>
    <s v="Titus Andronicus (with an all-female cast &amp; crew)"/>
    <s v="Shakespeare's bloodiest tragedy, performed and produced exclusively by women."/>
    <x v="30"/>
    <n v="2804.16"/>
    <x v="0"/>
    <x v="0"/>
    <x v="0"/>
    <n v="1446238800"/>
    <n v="1444220588"/>
    <b v="1"/>
    <n v="68"/>
    <b v="1"/>
    <s v="theater/plays"/>
    <x v="2421"/>
    <x v="2390"/>
    <x v="1"/>
    <x v="6"/>
    <x v="3263"/>
    <d v="2015-10-30T16:00:00"/>
  </r>
  <r>
    <x v="3264"/>
    <s v="Kapow-i GoGo at The PIT"/>
    <s v="The three part comedic saga of Kapow-i GoGo, who saves the world.  Again.  And again."/>
    <x v="30"/>
    <n v="2575"/>
    <x v="0"/>
    <x v="0"/>
    <x v="0"/>
    <n v="1422482400"/>
    <n v="1421089938"/>
    <b v="1"/>
    <n v="49"/>
    <b v="1"/>
    <s v="theater/plays"/>
    <x v="288"/>
    <x v="2391"/>
    <x v="1"/>
    <x v="6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n v="1449162000"/>
    <n v="1446570315"/>
    <b v="1"/>
    <n v="63"/>
    <b v="1"/>
    <s v="theater/plays"/>
    <x v="2002"/>
    <x v="2392"/>
    <x v="1"/>
    <x v="6"/>
    <x v="3265"/>
    <d v="2015-12-03T12:00:00"/>
  </r>
  <r>
    <x v="3266"/>
    <s v="Macbeth"/>
    <s v="An original version of Shakespeare's masterpiece that emphasizes family and explores the destruction of blood ties"/>
    <x v="12"/>
    <n v="7877"/>
    <x v="0"/>
    <x v="0"/>
    <x v="0"/>
    <n v="1434142800"/>
    <n v="1431435122"/>
    <b v="1"/>
    <n v="163"/>
    <b v="1"/>
    <s v="theater/plays"/>
    <x v="2422"/>
    <x v="2393"/>
    <x v="1"/>
    <x v="6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b v="1"/>
    <n v="288"/>
    <b v="1"/>
    <s v="theater/plays"/>
    <x v="426"/>
    <x v="2394"/>
    <x v="1"/>
    <x v="6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n v="1472074928"/>
    <n v="1470692528"/>
    <b v="1"/>
    <n v="42"/>
    <b v="1"/>
    <s v="theater/plays"/>
    <x v="602"/>
    <x v="2395"/>
    <x v="1"/>
    <x v="6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n v="1434452400"/>
    <n v="1431509397"/>
    <b v="1"/>
    <n v="70"/>
    <b v="1"/>
    <s v="theater/plays"/>
    <x v="1240"/>
    <x v="2396"/>
    <x v="1"/>
    <x v="6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b v="1"/>
    <n v="30"/>
    <b v="1"/>
    <s v="theater/plays"/>
    <x v="658"/>
    <x v="2397"/>
    <x v="1"/>
    <x v="6"/>
    <x v="3270"/>
    <d v="2015-07-12T07:47:45"/>
  </r>
  <r>
    <x v="3271"/>
    <s v="Saxon Court at Southwark Playhouse"/>
    <s v="A razor sharp satire to darken your Christmas."/>
    <x v="15"/>
    <n v="1950"/>
    <x v="0"/>
    <x v="1"/>
    <x v="1"/>
    <n v="1414927775"/>
    <n v="1412332175"/>
    <b v="1"/>
    <n v="51"/>
    <b v="1"/>
    <s v="theater/plays"/>
    <x v="2129"/>
    <x v="2398"/>
    <x v="1"/>
    <x v="6"/>
    <x v="3271"/>
    <d v="2014-11-02T06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n v="1446814809"/>
    <n v="1444219209"/>
    <b v="1"/>
    <n v="145"/>
    <b v="1"/>
    <s v="theater/plays"/>
    <x v="2423"/>
    <x v="2399"/>
    <x v="1"/>
    <x v="6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b v="1"/>
    <n v="21"/>
    <b v="1"/>
    <s v="theater/plays"/>
    <x v="202"/>
    <x v="2400"/>
    <x v="1"/>
    <x v="6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n v="1458075600"/>
    <n v="1454259272"/>
    <b v="1"/>
    <n v="286"/>
    <b v="1"/>
    <s v="theater/plays"/>
    <x v="2424"/>
    <x v="2401"/>
    <x v="1"/>
    <x v="6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n v="1423456200"/>
    <n v="1421183271"/>
    <b v="1"/>
    <n v="12"/>
    <b v="1"/>
    <s v="theater/plays"/>
    <x v="2425"/>
    <x v="2402"/>
    <x v="1"/>
    <x v="6"/>
    <x v="3275"/>
    <d v="2015-02-08T23:30:00"/>
  </r>
  <r>
    <x v="3276"/>
    <s v="We The Astronomers"/>
    <s v="In 2016, KO Theatre presents a world premiere play in Toronto, ON about faith, home, and the secrets we keep from those we love."/>
    <x v="37"/>
    <n v="5258"/>
    <x v="0"/>
    <x v="5"/>
    <x v="5"/>
    <n v="1459483140"/>
    <n v="1456526879"/>
    <b v="1"/>
    <n v="100"/>
    <b v="1"/>
    <s v="theater/plays"/>
    <x v="2426"/>
    <x v="2403"/>
    <x v="1"/>
    <x v="6"/>
    <x v="3276"/>
    <d v="2016-03-31T22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b v="1"/>
    <n v="100"/>
    <b v="1"/>
    <s v="theater/plays"/>
    <x v="1878"/>
    <x v="2404"/>
    <x v="1"/>
    <x v="6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b v="1"/>
    <n v="34"/>
    <b v="1"/>
    <s v="theater/plays"/>
    <x v="1936"/>
    <x v="2405"/>
    <x v="1"/>
    <x v="6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b v="0"/>
    <n v="63"/>
    <b v="1"/>
    <s v="theater/plays"/>
    <x v="2427"/>
    <x v="2406"/>
    <x v="1"/>
    <x v="6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b v="0"/>
    <n v="30"/>
    <b v="1"/>
    <s v="theater/plays"/>
    <x v="288"/>
    <x v="2407"/>
    <x v="1"/>
    <x v="6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n v="1441153705"/>
    <n v="1438561705"/>
    <b v="0"/>
    <n v="47"/>
    <b v="1"/>
    <s v="theater/plays"/>
    <x v="2428"/>
    <x v="2408"/>
    <x v="1"/>
    <x v="6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b v="0"/>
    <n v="237"/>
    <b v="1"/>
    <s v="theater/plays"/>
    <x v="2429"/>
    <x v="2409"/>
    <x v="1"/>
    <x v="6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b v="0"/>
    <n v="47"/>
    <b v="1"/>
    <s v="theater/plays"/>
    <x v="2430"/>
    <x v="2410"/>
    <x v="1"/>
    <x v="6"/>
    <x v="3283"/>
    <d v="2016-02-10T16:00:00"/>
  </r>
  <r>
    <x v="3284"/>
    <s v="Help fund Black Enough!"/>
    <s v="Black Enough is an LSU student-staged performance exploring the effects of white supremacy on the black community."/>
    <x v="9"/>
    <n v="3048"/>
    <x v="0"/>
    <x v="0"/>
    <x v="0"/>
    <n v="1454047140"/>
    <n v="1452546853"/>
    <b v="0"/>
    <n v="15"/>
    <b v="1"/>
    <s v="theater/plays"/>
    <x v="264"/>
    <x v="2411"/>
    <x v="1"/>
    <x v="6"/>
    <x v="3284"/>
    <d v="2016-01-29T00:59:00"/>
  </r>
  <r>
    <x v="3285"/>
    <s v="By Morning"/>
    <s v="A new play by Matthew Gasda"/>
    <x v="402"/>
    <n v="5604"/>
    <x v="0"/>
    <x v="0"/>
    <x v="0"/>
    <n v="1488258000"/>
    <n v="1485556626"/>
    <b v="0"/>
    <n v="81"/>
    <b v="1"/>
    <s v="theater/plays"/>
    <x v="2431"/>
    <x v="2412"/>
    <x v="1"/>
    <x v="6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b v="0"/>
    <n v="122"/>
    <b v="1"/>
    <s v="theater/plays"/>
    <x v="2432"/>
    <x v="2413"/>
    <x v="1"/>
    <x v="6"/>
    <x v="3286"/>
    <d v="2016-08-15T15:09:42"/>
  </r>
  <r>
    <x v="3287"/>
    <s v="Three Things: Stories About Life"/>
    <s v="An inspirational one-man play about crisis, community, and the search for wholeness."/>
    <x v="30"/>
    <n v="2500"/>
    <x v="0"/>
    <x v="5"/>
    <x v="5"/>
    <n v="1448733628"/>
    <n v="1446573628"/>
    <b v="0"/>
    <n v="34"/>
    <b v="1"/>
    <s v="theater/plays"/>
    <x v="31"/>
    <x v="2414"/>
    <x v="1"/>
    <x v="6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b v="0"/>
    <n v="207"/>
    <b v="1"/>
    <s v="theater/plays"/>
    <x v="2433"/>
    <x v="2415"/>
    <x v="1"/>
    <x v="6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b v="0"/>
    <n v="25"/>
    <b v="1"/>
    <s v="theater/plays"/>
    <x v="2434"/>
    <x v="2416"/>
    <x v="1"/>
    <x v="6"/>
    <x v="3289"/>
    <d v="2017-02-20T03:50:02"/>
  </r>
  <r>
    <x v="3290"/>
    <s v="Get JunkBox Theatre To Edinburgh Fringe!"/>
    <s v="Pregnancy. Viagra. Murder. Nutella. What more could you want?_x000d__x000d_Help get JunkBox Theatre to Edinburgh Fringe 2017!"/>
    <x v="13"/>
    <n v="2424"/>
    <x v="0"/>
    <x v="1"/>
    <x v="1"/>
    <n v="1489234891"/>
    <n v="1486642891"/>
    <b v="0"/>
    <n v="72"/>
    <b v="1"/>
    <s v="theater/plays"/>
    <x v="1247"/>
    <x v="2417"/>
    <x v="1"/>
    <x v="6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b v="0"/>
    <n v="14"/>
    <b v="1"/>
    <s v="theater/plays"/>
    <x v="430"/>
    <x v="2418"/>
    <x v="1"/>
    <x v="6"/>
    <x v="3291"/>
    <d v="2015-09-16T22:59:00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x v="1"/>
    <n v="1449257348"/>
    <n v="1444069748"/>
    <b v="0"/>
    <n v="15"/>
    <b v="1"/>
    <s v="theater/plays"/>
    <x v="2435"/>
    <x v="2419"/>
    <x v="1"/>
    <x v="6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b v="0"/>
    <n v="91"/>
    <b v="1"/>
    <s v="theater/plays"/>
    <x v="2436"/>
    <x v="524"/>
    <x v="1"/>
    <x v="6"/>
    <x v="3293"/>
    <d v="2017-03-04T05:12:32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b v="0"/>
    <n v="24"/>
    <b v="1"/>
    <s v="theater/plays"/>
    <x v="1237"/>
    <x v="2420"/>
    <x v="1"/>
    <x v="6"/>
    <x v="3294"/>
    <d v="2015-06-16T07:59:14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x v="1"/>
    <n v="1474886229"/>
    <n v="1472294229"/>
    <b v="0"/>
    <n v="27"/>
    <b v="1"/>
    <s v="theater/plays"/>
    <x v="2437"/>
    <x v="2421"/>
    <x v="1"/>
    <x v="6"/>
    <x v="3295"/>
    <d v="2016-09-26T05:37:09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b v="0"/>
    <n v="47"/>
    <b v="1"/>
    <s v="theater/plays"/>
    <x v="2438"/>
    <x v="2422"/>
    <x v="1"/>
    <x v="6"/>
    <x v="3296"/>
    <d v="2015-11-22T17:00:00"/>
  </r>
  <r>
    <x v="3297"/>
    <s v="MY EYES WENT DARK"/>
    <s v="A father loses his family in a freak plane crash and goes on to murder the air traffic controller he holds responsible."/>
    <x v="62"/>
    <n v="5504"/>
    <x v="0"/>
    <x v="1"/>
    <x v="1"/>
    <n v="1438037940"/>
    <n v="1436380256"/>
    <b v="0"/>
    <n v="44"/>
    <b v="1"/>
    <s v="theater/plays"/>
    <x v="2439"/>
    <x v="2423"/>
    <x v="1"/>
    <x v="6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b v="0"/>
    <n v="72"/>
    <b v="1"/>
    <s v="theater/plays"/>
    <x v="2440"/>
    <x v="2424"/>
    <x v="1"/>
    <x v="6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n v="1444860063"/>
    <n v="1442268063"/>
    <b v="0"/>
    <n v="63"/>
    <b v="1"/>
    <s v="theater/plays"/>
    <x v="2441"/>
    <x v="2425"/>
    <x v="1"/>
    <x v="6"/>
    <x v="3299"/>
    <d v="2015-10-14T17:01:03"/>
  </r>
  <r>
    <x v="3300"/>
    <s v="MAX &amp; ELSA: NO MUSIC. NO CHILDREN."/>
    <s v="A subversive parody about the two people for whom the hills were NOT alive with THE SOUND OF MUSIC."/>
    <x v="9"/>
    <n v="4085"/>
    <x v="0"/>
    <x v="0"/>
    <x v="0"/>
    <n v="1430329862"/>
    <n v="1428515462"/>
    <b v="0"/>
    <n v="88"/>
    <b v="1"/>
    <s v="theater/plays"/>
    <x v="2442"/>
    <x v="2426"/>
    <x v="1"/>
    <x v="6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n v="1470034740"/>
    <n v="1466185176"/>
    <b v="0"/>
    <n v="70"/>
    <b v="1"/>
    <s v="theater/plays"/>
    <x v="1424"/>
    <x v="711"/>
    <x v="1"/>
    <x v="6"/>
    <x v="3301"/>
    <d v="2016-08-01T01:59:00"/>
  </r>
  <r>
    <x v="3302"/>
    <s v="El muro de BorÃ­s KiÃ©n"/>
    <s v="FilosofÃ­a de los anÃ³nimos"/>
    <x v="33"/>
    <n v="8685"/>
    <x v="0"/>
    <x v="3"/>
    <x v="3"/>
    <n v="1481099176"/>
    <n v="1478507176"/>
    <b v="0"/>
    <n v="50"/>
    <b v="1"/>
    <s v="theater/plays"/>
    <x v="2443"/>
    <x v="2427"/>
    <x v="1"/>
    <x v="6"/>
    <x v="3302"/>
    <d v="2016-12-07T03:26:1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x v="0"/>
    <n v="1427553484"/>
    <n v="1424533084"/>
    <b v="0"/>
    <n v="35"/>
    <b v="1"/>
    <s v="theater/plays"/>
    <x v="2444"/>
    <x v="2428"/>
    <x v="1"/>
    <x v="6"/>
    <x v="3303"/>
    <d v="2015-03-28T09:38:04"/>
  </r>
  <r>
    <x v="3304"/>
    <s v="I Can Ski Forever 3"/>
    <s v="A musical comedy production celebrating the unique, lovable, insufferable ski culture of the modern day mountain town."/>
    <x v="36"/>
    <n v="15677.5"/>
    <x v="0"/>
    <x v="0"/>
    <x v="0"/>
    <n v="1482418752"/>
    <n v="1479826752"/>
    <b v="0"/>
    <n v="175"/>
    <b v="1"/>
    <s v="theater/plays"/>
    <x v="2445"/>
    <x v="2429"/>
    <x v="1"/>
    <x v="6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b v="0"/>
    <n v="20"/>
    <b v="1"/>
    <s v="theater/plays"/>
    <x v="2446"/>
    <x v="2430"/>
    <x v="1"/>
    <x v="6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b v="0"/>
    <n v="54"/>
    <b v="1"/>
    <s v="theater/plays"/>
    <x v="2447"/>
    <x v="2431"/>
    <x v="1"/>
    <x v="6"/>
    <x v="3306"/>
    <d v="2016-06-09T22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b v="0"/>
    <n v="20"/>
    <b v="1"/>
    <s v="theater/plays"/>
    <x v="2448"/>
    <x v="2432"/>
    <x v="1"/>
    <x v="6"/>
    <x v="3307"/>
    <d v="2016-05-14T20:22:19"/>
  </r>
  <r>
    <x v="3308"/>
    <s v="A Hand of Talons"/>
    <s v="Descend into the dark world of steampunk noir in this thrilling new play, written by Maggie Lee and directed by Amy Poisson!"/>
    <x v="8"/>
    <n v="4280"/>
    <x v="0"/>
    <x v="0"/>
    <x v="0"/>
    <n v="1460581365"/>
    <n v="1458766965"/>
    <b v="0"/>
    <n v="57"/>
    <b v="1"/>
    <s v="theater/plays"/>
    <x v="2449"/>
    <x v="2433"/>
    <x v="1"/>
    <x v="6"/>
    <x v="3308"/>
    <d v="2016-04-13T16:02:45"/>
  </r>
  <r>
    <x v="3309"/>
    <s v="Collision Course"/>
    <s v="Two unlikely friends, a garage, tinned beans &amp; the end of the world."/>
    <x v="18"/>
    <n v="558"/>
    <x v="0"/>
    <x v="1"/>
    <x v="1"/>
    <n v="1476632178"/>
    <n v="1473953778"/>
    <b v="0"/>
    <n v="31"/>
    <b v="1"/>
    <s v="theater/plays"/>
    <x v="2450"/>
    <x v="666"/>
    <x v="1"/>
    <x v="6"/>
    <x v="3309"/>
    <d v="2016-10-16T10:36:18"/>
  </r>
  <r>
    <x v="3310"/>
    <s v="The Island Boys: A New Play"/>
    <s v="A new play about coming coming home, recovery, and trying to find God in the process."/>
    <x v="115"/>
    <n v="6505"/>
    <x v="0"/>
    <x v="0"/>
    <x v="0"/>
    <n v="1444169825"/>
    <n v="1441577825"/>
    <b v="0"/>
    <n v="31"/>
    <b v="1"/>
    <s v="theater/plays"/>
    <x v="1417"/>
    <x v="2434"/>
    <x v="1"/>
    <x v="6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b v="0"/>
    <n v="45"/>
    <b v="1"/>
    <s v="theater/plays"/>
    <x v="2451"/>
    <x v="2435"/>
    <x v="1"/>
    <x v="6"/>
    <x v="3311"/>
    <d v="2015-10-17T02:00:10"/>
  </r>
  <r>
    <x v="3312"/>
    <s v="Richard III"/>
    <s v="Bare Theatre presents one of Shakespeare's most notorious characters in the final chapter of the War of the Roses saga."/>
    <x v="30"/>
    <n v="2501"/>
    <x v="0"/>
    <x v="0"/>
    <x v="0"/>
    <n v="1478901600"/>
    <n v="1477077946"/>
    <b v="0"/>
    <n v="41"/>
    <b v="1"/>
    <s v="theater/plays"/>
    <x v="2452"/>
    <x v="2397"/>
    <x v="1"/>
    <x v="6"/>
    <x v="3312"/>
    <d v="2016-11-11T17:00:00"/>
  </r>
  <r>
    <x v="3313"/>
    <s v="Melbin the Accidental"/>
    <s v="A modern reworking of Shakespeare's histories and tragedies in iambic pentameter to talk of death, love, and race."/>
    <x v="13"/>
    <n v="2321"/>
    <x v="0"/>
    <x v="0"/>
    <x v="0"/>
    <n v="1453856400"/>
    <n v="1452664317"/>
    <b v="0"/>
    <n v="29"/>
    <b v="1"/>
    <s v="theater/plays"/>
    <x v="2453"/>
    <x v="2436"/>
    <x v="1"/>
    <x v="6"/>
    <x v="3313"/>
    <d v="2016-01-26T20:00:00"/>
  </r>
  <r>
    <x v="3314"/>
    <s v="The White Bike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b v="0"/>
    <n v="58"/>
    <b v="1"/>
    <s v="theater/plays"/>
    <x v="2454"/>
    <x v="2437"/>
    <x v="1"/>
    <x v="6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b v="0"/>
    <n v="89"/>
    <b v="1"/>
    <s v="theater/plays"/>
    <x v="1007"/>
    <x v="2438"/>
    <x v="1"/>
    <x v="6"/>
    <x v="3315"/>
    <d v="2016-05-06T02:17:21"/>
  </r>
  <r>
    <x v="3316"/>
    <s v="LOVENESS, the play @FringeNYC 2014"/>
    <s v="Gorgeousness that which sits in the root of Loveness._x000d_Other than this there is no endearment for or otherwise_x000d_to describe."/>
    <x v="404"/>
    <n v="11747.18"/>
    <x v="0"/>
    <x v="0"/>
    <x v="0"/>
    <n v="1407506040"/>
    <n v="1404680075"/>
    <b v="0"/>
    <n v="125"/>
    <b v="1"/>
    <s v="theater/plays"/>
    <x v="2455"/>
    <x v="2439"/>
    <x v="1"/>
    <x v="6"/>
    <x v="3316"/>
    <d v="2014-08-08T08:54:00"/>
  </r>
  <r>
    <x v="3317"/>
    <s v="Seven Minutes in Eternity"/>
    <s v="Andy Boyd's epic new satire about heroes and villains, humankind's search for glory, and fascism in America"/>
    <x v="405"/>
    <n v="1115"/>
    <x v="0"/>
    <x v="0"/>
    <x v="0"/>
    <n v="1465347424"/>
    <n v="1462755424"/>
    <b v="0"/>
    <n v="18"/>
    <b v="1"/>
    <s v="theater/plays"/>
    <x v="2456"/>
    <x v="2440"/>
    <x v="1"/>
    <x v="6"/>
    <x v="3317"/>
    <d v="2016-06-07T19:57:04"/>
  </r>
  <r>
    <x v="3318"/>
    <s v="ROOMIES - Atlantic Canada Tour 2016-17"/>
    <s v="Help us strengthen and inspire disability arts in Atlantic Canada"/>
    <x v="13"/>
    <n v="2512"/>
    <x v="0"/>
    <x v="5"/>
    <x v="5"/>
    <n v="1460341800"/>
    <n v="1456902893"/>
    <b v="0"/>
    <n v="32"/>
    <b v="1"/>
    <s v="theater/plays"/>
    <x v="2457"/>
    <x v="2441"/>
    <x v="1"/>
    <x v="6"/>
    <x v="3318"/>
    <d v="2016-04-10T21:30:00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x v="1"/>
    <n v="1422712986"/>
    <n v="1418824986"/>
    <b v="0"/>
    <n v="16"/>
    <b v="1"/>
    <s v="theater/plays"/>
    <x v="1277"/>
    <x v="1209"/>
    <x v="1"/>
    <x v="6"/>
    <x v="3319"/>
    <d v="2015-01-31T09:03:06"/>
  </r>
  <r>
    <x v="3320"/>
    <s v="Mama Threw Me So High &amp; He Who Speaks"/>
    <s v="Imaginary Theater Company presents two modern day tall tales about family, resilience and redemption."/>
    <x v="30"/>
    <n v="2525"/>
    <x v="0"/>
    <x v="0"/>
    <x v="0"/>
    <n v="1466557557"/>
    <n v="1463965557"/>
    <b v="0"/>
    <n v="38"/>
    <b v="1"/>
    <s v="theater/plays"/>
    <x v="50"/>
    <x v="2442"/>
    <x v="1"/>
    <x v="6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b v="0"/>
    <n v="15"/>
    <b v="1"/>
    <s v="theater/plays"/>
    <x v="202"/>
    <x v="1278"/>
    <x v="1"/>
    <x v="6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b v="0"/>
    <n v="23"/>
    <b v="1"/>
    <s v="theater/plays"/>
    <x v="2458"/>
    <x v="2443"/>
    <x v="1"/>
    <x v="6"/>
    <x v="3322"/>
    <d v="2016-06-21T22:55:00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b v="0"/>
    <n v="49"/>
    <b v="1"/>
    <s v="theater/plays"/>
    <x v="2459"/>
    <x v="2444"/>
    <x v="1"/>
    <x v="6"/>
    <x v="3323"/>
    <d v="2016-09-25T03:46:48"/>
  </r>
  <r>
    <x v="3324"/>
    <s v="At Swim, Two Boys"/>
    <s v="The play tells the story of Jim and Doyler and their friendship on the brink of Irish independence."/>
    <x v="15"/>
    <n v="1525"/>
    <x v="0"/>
    <x v="17"/>
    <x v="3"/>
    <n v="1465135190"/>
    <n v="1463925590"/>
    <b v="0"/>
    <n v="10"/>
    <b v="1"/>
    <s v="theater/plays"/>
    <x v="658"/>
    <x v="2445"/>
    <x v="1"/>
    <x v="6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n v="1428256277"/>
    <n v="1425235877"/>
    <b v="0"/>
    <n v="15"/>
    <b v="1"/>
    <s v="theater/plays"/>
    <x v="2460"/>
    <x v="180"/>
    <x v="1"/>
    <x v="6"/>
    <x v="3325"/>
    <d v="2015-04-05T12:51:17"/>
  </r>
  <r>
    <x v="3326"/>
    <s v="Me? A Caregiver?"/>
    <s v="An edgy, hilarious, compassionate and honest show to help caregivers find courage, trust their instincts and above all, to laugh."/>
    <x v="6"/>
    <n v="8110"/>
    <x v="0"/>
    <x v="0"/>
    <x v="0"/>
    <n v="1425830905"/>
    <n v="1423242505"/>
    <b v="0"/>
    <n v="57"/>
    <b v="1"/>
    <s v="theater/plays"/>
    <x v="300"/>
    <x v="2446"/>
    <x v="1"/>
    <x v="6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b v="0"/>
    <n v="33"/>
    <b v="1"/>
    <s v="theater/plays"/>
    <x v="982"/>
    <x v="2447"/>
    <x v="1"/>
    <x v="6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b v="0"/>
    <n v="9"/>
    <b v="1"/>
    <s v="theater/plays"/>
    <x v="2461"/>
    <x v="2448"/>
    <x v="1"/>
    <x v="6"/>
    <x v="3328"/>
    <d v="2014-07-04T20:00:00"/>
  </r>
  <r>
    <x v="3329"/>
    <s v="Jestia and Raedon"/>
    <s v="Jestia and Raedon is a brand new romantic comedy play going to the Edinburgh Fringe Festival this summer."/>
    <x v="28"/>
    <n v="1168"/>
    <x v="0"/>
    <x v="1"/>
    <x v="1"/>
    <n v="1406502000"/>
    <n v="1405583108"/>
    <b v="0"/>
    <n v="26"/>
    <b v="1"/>
    <s v="theater/plays"/>
    <x v="2462"/>
    <x v="2449"/>
    <x v="1"/>
    <x v="6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n v="1427919468"/>
    <n v="1425331068"/>
    <b v="0"/>
    <n v="69"/>
    <b v="1"/>
    <s v="theater/plays"/>
    <x v="2463"/>
    <x v="2450"/>
    <x v="1"/>
    <x v="6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b v="0"/>
    <n v="65"/>
    <b v="1"/>
    <s v="theater/plays"/>
    <x v="2464"/>
    <x v="2451"/>
    <x v="1"/>
    <x v="6"/>
    <x v="3331"/>
    <d v="2015-10-06T11:44:46"/>
  </r>
  <r>
    <x v="3332"/>
    <s v="Cortez"/>
    <s v="Two marine biologists are at odds during an important expedition. When a stranded shark refuses to die, things get weird."/>
    <x v="12"/>
    <n v="6000"/>
    <x v="0"/>
    <x v="0"/>
    <x v="0"/>
    <n v="1405802330"/>
    <n v="1403210330"/>
    <b v="0"/>
    <n v="83"/>
    <b v="1"/>
    <s v="theater/plays"/>
    <x v="31"/>
    <x v="2452"/>
    <x v="1"/>
    <x v="6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b v="0"/>
    <n v="111"/>
    <b v="1"/>
    <s v="theater/plays"/>
    <x v="2465"/>
    <x v="2453"/>
    <x v="1"/>
    <x v="6"/>
    <x v="3333"/>
    <d v="2015-06-15T11:14:40"/>
  </r>
  <r>
    <x v="3334"/>
    <s v="The Saltbox Theatre Collective Seed Money Project"/>
    <s v="The Saltbox Theatre Collective is a brand new not-for-profit theatre company in Illinois."/>
    <x v="406"/>
    <n v="5366"/>
    <x v="0"/>
    <x v="0"/>
    <x v="0"/>
    <n v="1438259422"/>
    <n v="1435667422"/>
    <b v="0"/>
    <n v="46"/>
    <b v="1"/>
    <s v="theater/plays"/>
    <x v="2466"/>
    <x v="2454"/>
    <x v="1"/>
    <x v="6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b v="0"/>
    <n v="63"/>
    <b v="1"/>
    <s v="theater/plays"/>
    <x v="2467"/>
    <x v="2455"/>
    <x v="1"/>
    <x v="6"/>
    <x v="3335"/>
    <d v="2014-08-03T18:00:00"/>
  </r>
  <r>
    <x v="3336"/>
    <s v="WILDE TALES"/>
    <s v="A theatrical adaptation of Oscar Wilde's short stories, presented by Suitcase Civilians at The Space, April 5-10 2016."/>
    <x v="49"/>
    <n v="250"/>
    <x v="0"/>
    <x v="1"/>
    <x v="1"/>
    <n v="1459845246"/>
    <n v="1457429646"/>
    <b v="0"/>
    <n v="9"/>
    <b v="1"/>
    <s v="theater/plays"/>
    <x v="31"/>
    <x v="1848"/>
    <x v="1"/>
    <x v="6"/>
    <x v="3336"/>
    <d v="2016-04-05T03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n v="1412974800"/>
    <n v="1411109167"/>
    <b v="0"/>
    <n v="34"/>
    <b v="1"/>
    <s v="theater/plays"/>
    <x v="1097"/>
    <x v="2456"/>
    <x v="1"/>
    <x v="6"/>
    <x v="3337"/>
    <d v="2014-10-10T16:00:00"/>
  </r>
  <r>
    <x v="3338"/>
    <s v="The Last Days of Judas Iscariot"/>
    <s v="Join Estelle Parsons in support of Theater That Looks and Sounds Like America"/>
    <x v="36"/>
    <n v="15327"/>
    <x v="0"/>
    <x v="0"/>
    <x v="0"/>
    <n v="1487944080"/>
    <n v="1486129680"/>
    <b v="0"/>
    <n v="112"/>
    <b v="1"/>
    <s v="theater/plays"/>
    <x v="2468"/>
    <x v="2457"/>
    <x v="1"/>
    <x v="6"/>
    <x v="3338"/>
    <d v="2017-02-24T08:48:00"/>
  </r>
  <r>
    <x v="3339"/>
    <s v="FRESH PRODUCE'd LA presents: Friends in Transient Places"/>
    <s v="FPLA presents FRIENDS IN TRANSIENT PLACES by Jonathan Caren: a magical story of modern life."/>
    <x v="6"/>
    <n v="8348"/>
    <x v="0"/>
    <x v="0"/>
    <x v="0"/>
    <n v="1469721518"/>
    <n v="1467129518"/>
    <b v="0"/>
    <n v="47"/>
    <b v="1"/>
    <s v="theater/plays"/>
    <x v="2469"/>
    <x v="2458"/>
    <x v="1"/>
    <x v="6"/>
    <x v="3339"/>
    <d v="2016-07-28T10:58:38"/>
  </r>
  <r>
    <x v="3340"/>
    <s v="King Lear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b v="0"/>
    <n v="38"/>
    <b v="1"/>
    <s v="theater/plays"/>
    <x v="2470"/>
    <x v="2459"/>
    <x v="1"/>
    <x v="6"/>
    <x v="3340"/>
    <d v="2016-12-06T18:22:34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b v="0"/>
    <n v="28"/>
    <b v="1"/>
    <s v="theater/plays"/>
    <x v="31"/>
    <x v="2460"/>
    <x v="1"/>
    <x v="6"/>
    <x v="3341"/>
    <d v="2016-06-12T12:00:00"/>
  </r>
  <r>
    <x v="3342"/>
    <s v="Uprising Theatre Company's First Production"/>
    <s v="We believe in the power of stories to change the world. Theatre that inspires transformation."/>
    <x v="12"/>
    <n v="6100"/>
    <x v="0"/>
    <x v="0"/>
    <x v="0"/>
    <n v="1427864340"/>
    <n v="1425020810"/>
    <b v="0"/>
    <n v="78"/>
    <b v="1"/>
    <s v="theater/plays"/>
    <x v="658"/>
    <x v="2461"/>
    <x v="1"/>
    <x v="6"/>
    <x v="3342"/>
    <d v="2015-03-31T23:59:00"/>
  </r>
  <r>
    <x v="3343"/>
    <s v="The Girl Who Touched the Stars"/>
    <s v="Two sisters make a set of paper dolls which take them on a journey across lands, creating memories along the way."/>
    <x v="176"/>
    <n v="1200"/>
    <x v="0"/>
    <x v="1"/>
    <x v="1"/>
    <n v="1460553480"/>
    <n v="1458770384"/>
    <b v="0"/>
    <n v="23"/>
    <b v="1"/>
    <s v="theater/plays"/>
    <x v="2214"/>
    <x v="953"/>
    <x v="1"/>
    <x v="6"/>
    <x v="3343"/>
    <d v="2016-04-13T08:18:00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b v="0"/>
    <n v="40"/>
    <b v="1"/>
    <s v="theater/plays"/>
    <x v="2471"/>
    <x v="2462"/>
    <x v="1"/>
    <x v="6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b v="0"/>
    <n v="13"/>
    <b v="1"/>
    <s v="theater/plays"/>
    <x v="2129"/>
    <x v="73"/>
    <x v="1"/>
    <x v="6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n v="1424910910"/>
    <n v="1424306110"/>
    <b v="0"/>
    <n v="18"/>
    <b v="1"/>
    <s v="theater/plays"/>
    <x v="1007"/>
    <x v="2463"/>
    <x v="1"/>
    <x v="6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b v="0"/>
    <n v="22"/>
    <b v="1"/>
    <s v="theater/plays"/>
    <x v="2472"/>
    <x v="2464"/>
    <x v="1"/>
    <x v="6"/>
    <x v="3347"/>
    <d v="2016-05-08T16:00:00"/>
  </r>
  <r>
    <x v="3348"/>
    <s v="Macbeth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b v="0"/>
    <n v="79"/>
    <b v="1"/>
    <s v="theater/plays"/>
    <x v="2473"/>
    <x v="2465"/>
    <x v="1"/>
    <x v="6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b v="0"/>
    <n v="14"/>
    <b v="1"/>
    <s v="theater/plays"/>
    <x v="2474"/>
    <x v="2466"/>
    <x v="1"/>
    <x v="6"/>
    <x v="3349"/>
    <d v="2016-06-13T12:00:00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b v="0"/>
    <n v="51"/>
    <b v="1"/>
    <s v="theater/plays"/>
    <x v="2475"/>
    <x v="400"/>
    <x v="1"/>
    <x v="6"/>
    <x v="3350"/>
    <d v="2015-11-29T18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b v="0"/>
    <n v="54"/>
    <b v="1"/>
    <s v="theater/plays"/>
    <x v="940"/>
    <x v="2467"/>
    <x v="1"/>
    <x v="6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b v="0"/>
    <n v="70"/>
    <b v="1"/>
    <s v="theater/plays"/>
    <x v="2476"/>
    <x v="2468"/>
    <x v="1"/>
    <x v="6"/>
    <x v="3352"/>
    <d v="2016-07-01T18:00:00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x v="1"/>
    <n v="1462230000"/>
    <n v="1461061350"/>
    <b v="0"/>
    <n v="44"/>
    <b v="1"/>
    <s v="theater/plays"/>
    <x v="2477"/>
    <x v="2469"/>
    <x v="1"/>
    <x v="6"/>
    <x v="3353"/>
    <d v="2016-05-02T18:00:00"/>
  </r>
  <r>
    <x v="3354"/>
    <s v="Strangeloop Theatre - A Focus on New Works"/>
    <s v="Help Strangeloop Theatre create and support new work by sponsoring our 2015-2016 season."/>
    <x v="9"/>
    <n v="3058"/>
    <x v="0"/>
    <x v="0"/>
    <x v="0"/>
    <n v="1446091260"/>
    <n v="1443029206"/>
    <b v="0"/>
    <n v="55"/>
    <b v="1"/>
    <s v="theater/plays"/>
    <x v="2478"/>
    <x v="2265"/>
    <x v="1"/>
    <x v="6"/>
    <x v="3354"/>
    <d v="2015-10-28T23:01:00"/>
  </r>
  <r>
    <x v="3355"/>
    <s v="Jelly Beans at Theatre503"/>
    <s v="Help get Jelly Beans to the Theatre503 stage. An important piece of new writing by Dan Pick, produced by Kuleshov Theatre"/>
    <x v="257"/>
    <n v="2210"/>
    <x v="0"/>
    <x v="1"/>
    <x v="1"/>
    <n v="1462879020"/>
    <n v="1461941527"/>
    <b v="0"/>
    <n v="15"/>
    <b v="1"/>
    <s v="theater/plays"/>
    <x v="2479"/>
    <x v="2470"/>
    <x v="1"/>
    <x v="6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n v="1468611272"/>
    <n v="1466019272"/>
    <b v="0"/>
    <n v="27"/>
    <b v="1"/>
    <s v="theater/plays"/>
    <x v="578"/>
    <x v="2471"/>
    <x v="1"/>
    <x v="6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b v="0"/>
    <n v="21"/>
    <b v="1"/>
    <s v="theater/plays"/>
    <x v="50"/>
    <x v="2472"/>
    <x v="1"/>
    <x v="6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n v="1416385679"/>
    <n v="1413790079"/>
    <b v="0"/>
    <n v="162"/>
    <b v="1"/>
    <s v="theater/plays"/>
    <x v="2480"/>
    <x v="2473"/>
    <x v="1"/>
    <x v="6"/>
    <x v="3358"/>
    <d v="2014-11-19T03:27:59"/>
  </r>
  <r>
    <x v="3359"/>
    <s v="BEIRUT, LADY OF LEBANON"/>
    <s v="A Theatrical Production Celebrating the Lebanese Culture and the Human Spirit in Time of War."/>
    <x v="23"/>
    <n v="4250"/>
    <x v="0"/>
    <x v="0"/>
    <x v="0"/>
    <n v="1487985734"/>
    <n v="1484097734"/>
    <b v="0"/>
    <n v="23"/>
    <b v="1"/>
    <s v="theater/plays"/>
    <x v="90"/>
    <x v="2474"/>
    <x v="1"/>
    <x v="6"/>
    <x v="3359"/>
    <d v="2017-02-24T20:22:14"/>
  </r>
  <r>
    <x v="3360"/>
    <s v="Pretty Butch"/>
    <s v="World Premiere, an M1 Singapore Fringe Festival 2017 commission."/>
    <x v="7"/>
    <n v="9124"/>
    <x v="0"/>
    <x v="20"/>
    <x v="12"/>
    <n v="1481731140"/>
    <n v="1479866343"/>
    <b v="0"/>
    <n v="72"/>
    <b v="1"/>
    <s v="theater/plays"/>
    <x v="2481"/>
    <x v="2475"/>
    <x v="1"/>
    <x v="6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n v="1409587140"/>
    <n v="1408062990"/>
    <b v="0"/>
    <n v="68"/>
    <b v="1"/>
    <s v="theater/plays"/>
    <x v="2482"/>
    <x v="2476"/>
    <x v="1"/>
    <x v="6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n v="1425704100"/>
    <n v="1424484717"/>
    <b v="0"/>
    <n v="20"/>
    <b v="1"/>
    <s v="theater/plays"/>
    <x v="678"/>
    <x v="2477"/>
    <x v="1"/>
    <x v="6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b v="0"/>
    <n v="26"/>
    <b v="1"/>
    <s v="theater/plays"/>
    <x v="2483"/>
    <x v="2478"/>
    <x v="1"/>
    <x v="6"/>
    <x v="3363"/>
    <d v="2014-08-19T11:00:00"/>
  </r>
  <r>
    <x v="3364"/>
    <s v="Cancel The Sunshine"/>
    <s v="Cancel The SunshineÂ is a new play that explores living with a mental health condition in an honest, witty and articulate way."/>
    <x v="9"/>
    <n v="3178"/>
    <x v="0"/>
    <x v="1"/>
    <x v="1"/>
    <n v="1458075600"/>
    <n v="1456183649"/>
    <b v="0"/>
    <n v="72"/>
    <b v="1"/>
    <s v="theater/plays"/>
    <x v="2484"/>
    <x v="2479"/>
    <x v="1"/>
    <x v="6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b v="0"/>
    <n v="3"/>
    <b v="1"/>
    <s v="theater/plays"/>
    <x v="87"/>
    <x v="2480"/>
    <x v="1"/>
    <x v="6"/>
    <x v="3365"/>
    <d v="2015-12-12T21:26:32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x v="0"/>
    <n v="1431481037"/>
    <n v="1428889037"/>
    <b v="0"/>
    <n v="18"/>
    <b v="1"/>
    <s v="theater/plays"/>
    <x v="2485"/>
    <x v="2481"/>
    <x v="1"/>
    <x v="6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b v="0"/>
    <n v="30"/>
    <b v="1"/>
    <s v="theater/plays"/>
    <x v="2486"/>
    <x v="2482"/>
    <x v="1"/>
    <x v="6"/>
    <x v="3367"/>
    <d v="2015-08-01T17:24:54"/>
  </r>
  <r>
    <x v="3368"/>
    <s v="Peter Pan by J.M. Barrie @ Open Space Arts"/>
    <s v="Help a non-profit community theatre create an unforgettable production of J.M. Barrie's classic play."/>
    <x v="28"/>
    <n v="1046"/>
    <x v="0"/>
    <x v="0"/>
    <x v="0"/>
    <n v="1420088400"/>
    <n v="1416977259"/>
    <b v="0"/>
    <n v="23"/>
    <b v="1"/>
    <s v="theater/plays"/>
    <x v="81"/>
    <x v="2483"/>
    <x v="1"/>
    <x v="6"/>
    <x v="3368"/>
    <d v="2015-01-01T00:00:00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x v="3"/>
    <n v="1484441980"/>
    <n v="1479257980"/>
    <b v="0"/>
    <n v="54"/>
    <b v="1"/>
    <s v="theater/plays"/>
    <x v="3"/>
    <x v="2484"/>
    <x v="1"/>
    <x v="6"/>
    <x v="3369"/>
    <d v="2017-01-14T19:59:40"/>
  </r>
  <r>
    <x v="3370"/>
    <s v="&quot;I'm Alright&quot;...an Enso Theatre Education production."/>
    <s v="I'm Alright. A story of young women, told by young women, for the world."/>
    <x v="15"/>
    <n v="1766"/>
    <x v="0"/>
    <x v="0"/>
    <x v="0"/>
    <n v="1481961600"/>
    <n v="1479283285"/>
    <b v="0"/>
    <n v="26"/>
    <b v="1"/>
    <s v="theater/plays"/>
    <x v="2487"/>
    <x v="2485"/>
    <x v="1"/>
    <x v="6"/>
    <x v="3370"/>
    <d v="2016-12-17T03:00:00"/>
  </r>
  <r>
    <x v="3371"/>
    <s v="Red Planet (or One Way Ticket) Staged Reading"/>
    <s v="Help support Red Planet, a new science fiction play based off the Mars One exploration."/>
    <x v="48"/>
    <n v="277"/>
    <x v="0"/>
    <x v="0"/>
    <x v="0"/>
    <n v="1449089965"/>
    <n v="1446670765"/>
    <b v="0"/>
    <n v="9"/>
    <b v="1"/>
    <s v="theater/plays"/>
    <x v="2488"/>
    <x v="2486"/>
    <x v="1"/>
    <x v="6"/>
    <x v="3371"/>
    <d v="2015-12-02T15:59:25"/>
  </r>
  <r>
    <x v="3372"/>
    <s v="All the Best, Jack"/>
    <s v="This play tells the story of the toxicity of sensationalism shown through one man's struggle with notoriety."/>
    <x v="28"/>
    <n v="1035"/>
    <x v="0"/>
    <x v="0"/>
    <x v="0"/>
    <n v="1408942740"/>
    <n v="1407157756"/>
    <b v="0"/>
    <n v="27"/>
    <b v="1"/>
    <s v="theater/plays"/>
    <x v="991"/>
    <x v="134"/>
    <x v="1"/>
    <x v="6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n v="1437235200"/>
    <n v="1435177840"/>
    <b v="0"/>
    <n v="30"/>
    <b v="1"/>
    <s v="theater/plays"/>
    <x v="598"/>
    <x v="2487"/>
    <x v="1"/>
    <x v="6"/>
    <x v="3373"/>
    <d v="2015-07-18T11:00:00"/>
  </r>
  <r>
    <x v="3374"/>
    <s v="HELP BUILD &quot;THE CASTLE&quot;"/>
    <s v="A rare  production of World acclaimed playwright Howard Barker's groundbreaking &amp; provocative 'The Castle'."/>
    <x v="8"/>
    <n v="3730"/>
    <x v="0"/>
    <x v="5"/>
    <x v="5"/>
    <n v="1446053616"/>
    <n v="1443461616"/>
    <b v="0"/>
    <n v="52"/>
    <b v="1"/>
    <s v="theater/plays"/>
    <x v="2489"/>
    <x v="2488"/>
    <x v="1"/>
    <x v="6"/>
    <x v="3374"/>
    <d v="2015-10-28T12:33:3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x v="1"/>
    <n v="1400423973"/>
    <n v="1399387173"/>
    <b v="0"/>
    <n v="17"/>
    <b v="1"/>
    <s v="theater/plays"/>
    <x v="31"/>
    <x v="2489"/>
    <x v="1"/>
    <x v="6"/>
    <x v="3375"/>
    <d v="2014-05-18T09:39:33"/>
  </r>
  <r>
    <x v="3376"/>
    <s v="The Tutors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b v="0"/>
    <n v="19"/>
    <b v="1"/>
    <s v="theater/plays"/>
    <x v="77"/>
    <x v="2490"/>
    <x v="1"/>
    <x v="6"/>
    <x v="3376"/>
    <d v="2015-04-25T10:49:54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b v="0"/>
    <n v="77"/>
    <b v="1"/>
    <s v="theater/plays"/>
    <x v="348"/>
    <x v="2491"/>
    <x v="1"/>
    <x v="6"/>
    <x v="3377"/>
    <d v="2015-03-20T11:56:00"/>
  </r>
  <r>
    <x v="3378"/>
    <s v="Rose of June"/>
    <s v="'Can you ever find acceptance in death?' _x000d_Rose of June is a piece of theatre exploring the stages of grief. Unity Theatre - September"/>
    <x v="131"/>
    <n v="592"/>
    <x v="0"/>
    <x v="1"/>
    <x v="1"/>
    <n v="1409490480"/>
    <n v="1407400306"/>
    <b v="0"/>
    <n v="21"/>
    <b v="1"/>
    <s v="theater/plays"/>
    <x v="2490"/>
    <x v="2492"/>
    <x v="1"/>
    <x v="6"/>
    <x v="3378"/>
    <d v="2014-08-31T08:08:00"/>
  </r>
  <r>
    <x v="3379"/>
    <s v="The Promise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b v="0"/>
    <n v="38"/>
    <b v="1"/>
    <s v="theater/plays"/>
    <x v="2491"/>
    <x v="2493"/>
    <x v="1"/>
    <x v="6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b v="0"/>
    <n v="28"/>
    <b v="1"/>
    <s v="theater/plays"/>
    <x v="2492"/>
    <x v="2494"/>
    <x v="1"/>
    <x v="6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b v="0"/>
    <n v="48"/>
    <b v="1"/>
    <s v="theater/plays"/>
    <x v="1891"/>
    <x v="2495"/>
    <x v="1"/>
    <x v="6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b v="0"/>
    <n v="46"/>
    <b v="1"/>
    <s v="theater/plays"/>
    <x v="2493"/>
    <x v="2496"/>
    <x v="1"/>
    <x v="6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b v="0"/>
    <n v="30"/>
    <b v="1"/>
    <s v="theater/plays"/>
    <x v="1942"/>
    <x v="2497"/>
    <x v="1"/>
    <x v="6"/>
    <x v="3383"/>
    <d v="2016-06-23T13:47:00"/>
  </r>
  <r>
    <x v="3384"/>
    <s v="The Hat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b v="0"/>
    <n v="64"/>
    <b v="1"/>
    <s v="theater/plays"/>
    <x v="2494"/>
    <x v="2498"/>
    <x v="1"/>
    <x v="6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n v="1418244552"/>
    <n v="1415652552"/>
    <b v="0"/>
    <n v="15"/>
    <b v="1"/>
    <s v="theater/plays"/>
    <x v="31"/>
    <x v="44"/>
    <x v="1"/>
    <x v="6"/>
    <x v="3385"/>
    <d v="2014-12-10T15:49:12"/>
  </r>
  <r>
    <x v="3386"/>
    <s v="Going To Market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b v="0"/>
    <n v="41"/>
    <b v="1"/>
    <s v="theater/plays"/>
    <x v="2"/>
    <x v="2499"/>
    <x v="1"/>
    <x v="6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b v="0"/>
    <n v="35"/>
    <b v="1"/>
    <s v="theater/plays"/>
    <x v="2495"/>
    <x v="2500"/>
    <x v="1"/>
    <x v="6"/>
    <x v="3387"/>
    <d v="2014-12-14T13:18:08"/>
  </r>
  <r>
    <x v="3388"/>
    <s v="ICONS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b v="0"/>
    <n v="45"/>
    <b v="1"/>
    <s v="theater/plays"/>
    <x v="965"/>
    <x v="1184"/>
    <x v="1"/>
    <x v="6"/>
    <x v="3388"/>
    <d v="2015-06-18T06:04:01"/>
  </r>
  <r>
    <x v="3389"/>
    <s v="Chimera Ensemble Productions Fund"/>
    <s v="Chimera Ensemble is launching 2 inaugural theater productions, and we need support to do high quality work!"/>
    <x v="3"/>
    <n v="11450"/>
    <x v="0"/>
    <x v="0"/>
    <x v="0"/>
    <n v="1464960682"/>
    <n v="1462368682"/>
    <b v="0"/>
    <n v="62"/>
    <b v="1"/>
    <s v="theater/plays"/>
    <x v="1444"/>
    <x v="2501"/>
    <x v="1"/>
    <x v="6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b v="0"/>
    <n v="22"/>
    <b v="1"/>
    <s v="theater/plays"/>
    <x v="2122"/>
    <x v="2502"/>
    <x v="1"/>
    <x v="6"/>
    <x v="3390"/>
    <d v="2014-07-10T13:35:45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x v="0"/>
    <n v="1407536880"/>
    <n v="1404997548"/>
    <b v="0"/>
    <n v="18"/>
    <b v="1"/>
    <s v="theater/plays"/>
    <x v="2496"/>
    <x v="2440"/>
    <x v="1"/>
    <x v="6"/>
    <x v="3391"/>
    <d v="2014-08-08T17:28:00"/>
  </r>
  <r>
    <x v="3392"/>
    <s v="1 in 3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b v="0"/>
    <n v="12"/>
    <b v="1"/>
    <s v="theater/plays"/>
    <x v="31"/>
    <x v="694"/>
    <x v="1"/>
    <x v="6"/>
    <x v="3392"/>
    <d v="2016-05-06T15:17:35"/>
  </r>
  <r>
    <x v="3393"/>
    <s v="The Maltese Bodkin"/>
    <s v="hiSTORYstage presents a film noir-style comedy mystery with a Shakespearean twist performed as a 1944 radio drama."/>
    <x v="15"/>
    <n v="1587"/>
    <x v="0"/>
    <x v="0"/>
    <x v="0"/>
    <n v="1415234760"/>
    <n v="1413065230"/>
    <b v="0"/>
    <n v="44"/>
    <b v="1"/>
    <s v="theater/plays"/>
    <x v="1725"/>
    <x v="2503"/>
    <x v="1"/>
    <x v="6"/>
    <x v="3393"/>
    <d v="2014-11-05T19:46:00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x v="1"/>
    <n v="1406470645"/>
    <n v="1403878645"/>
    <b v="0"/>
    <n v="27"/>
    <b v="1"/>
    <s v="theater/plays"/>
    <x v="2497"/>
    <x v="2109"/>
    <x v="1"/>
    <x v="6"/>
    <x v="3394"/>
    <d v="2014-07-27T09:17:25"/>
  </r>
  <r>
    <x v="3395"/>
    <s v="MIRAMAR"/>
    <s v="Miramar is a a darkly funny play exploring what it is we call â€˜homeâ€™."/>
    <x v="2"/>
    <n v="920"/>
    <x v="0"/>
    <x v="1"/>
    <x v="1"/>
    <n v="1433009400"/>
    <n v="1431795944"/>
    <b v="0"/>
    <n v="38"/>
    <b v="1"/>
    <s v="theater/plays"/>
    <x v="2498"/>
    <x v="2504"/>
    <x v="1"/>
    <x v="6"/>
    <x v="3395"/>
    <d v="2015-05-30T13:10:00"/>
  </r>
  <r>
    <x v="3396"/>
    <s v="Rainbowtown"/>
    <s v="&quot;Rainbowtown&quot; is a new play for kids. Help us bring it to the Main Line during the 2014 Philadelphia Fringe Festival!"/>
    <x v="15"/>
    <n v="1565"/>
    <x v="0"/>
    <x v="0"/>
    <x v="0"/>
    <n v="1401595140"/>
    <n v="1399286589"/>
    <b v="0"/>
    <n v="28"/>
    <b v="1"/>
    <s v="theater/plays"/>
    <x v="2499"/>
    <x v="2505"/>
    <x v="1"/>
    <x v="6"/>
    <x v="3396"/>
    <d v="2014-05-31T22:59:00"/>
  </r>
  <r>
    <x v="3397"/>
    <s v="Waiting for Godot - Blue Sky Theatre &amp; Arts"/>
    <s v="Help a group of recovering alcoholics bring Samuel Beckett's classic to a seaside town!"/>
    <x v="49"/>
    <n v="280"/>
    <x v="0"/>
    <x v="1"/>
    <x v="1"/>
    <n v="1455832800"/>
    <n v="1452338929"/>
    <b v="0"/>
    <n v="24"/>
    <b v="1"/>
    <s v="theater/plays"/>
    <x v="1990"/>
    <x v="123"/>
    <x v="1"/>
    <x v="6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b v="0"/>
    <n v="65"/>
    <b v="1"/>
    <s v="theater/plays"/>
    <x v="2500"/>
    <x v="2506"/>
    <x v="1"/>
    <x v="6"/>
    <x v="3398"/>
    <d v="2014-11-21T12:00:00"/>
  </r>
  <r>
    <x v="3399"/>
    <s v="Spinning Wheel Youth Takeover"/>
    <s v="13 young people have taken over Spinning Wheel Theatre to choose, produce and create their own show from scratch."/>
    <x v="38"/>
    <n v="1245"/>
    <x v="0"/>
    <x v="1"/>
    <x v="1"/>
    <n v="1424556325"/>
    <n v="1421964325"/>
    <b v="0"/>
    <n v="46"/>
    <b v="1"/>
    <s v="theater/plays"/>
    <x v="603"/>
    <x v="2507"/>
    <x v="1"/>
    <x v="6"/>
    <x v="3399"/>
    <d v="2015-02-21T17:05:25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b v="0"/>
    <n v="85"/>
    <b v="1"/>
    <s v="theater/plays"/>
    <x v="2501"/>
    <x v="2508"/>
    <x v="1"/>
    <x v="6"/>
    <x v="3400"/>
    <d v="2014-08-28T17:53:34"/>
  </r>
  <r>
    <x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x v="1"/>
    <x v="1"/>
    <n v="1438968146"/>
    <n v="1436376146"/>
    <b v="0"/>
    <n v="66"/>
    <b v="1"/>
    <s v="theater/plays"/>
    <x v="2502"/>
    <x v="2509"/>
    <x v="1"/>
    <x v="6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b v="0"/>
    <n v="165"/>
    <b v="1"/>
    <s v="theater/plays"/>
    <x v="2503"/>
    <x v="2510"/>
    <x v="1"/>
    <x v="6"/>
    <x v="3402"/>
    <d v="2015-11-11T21:31:00"/>
  </r>
  <r>
    <x v="3403"/>
    <s v="'Fats and Tanya' - a play by Lucy Gallagher"/>
    <s v="Two worlds, one bond - no turning back._x000d_A dark comedy about domestic abuse and the power of an unlikely friendship"/>
    <x v="13"/>
    <n v="2000"/>
    <x v="0"/>
    <x v="1"/>
    <x v="1"/>
    <n v="1435230324"/>
    <n v="1432638324"/>
    <b v="0"/>
    <n v="17"/>
    <b v="1"/>
    <s v="theater/plays"/>
    <x v="31"/>
    <x v="2511"/>
    <x v="1"/>
    <x v="6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b v="0"/>
    <n v="3"/>
    <b v="1"/>
    <s v="theater/plays"/>
    <x v="1009"/>
    <x v="2512"/>
    <x v="1"/>
    <x v="6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n v="1456876740"/>
    <n v="1455063886"/>
    <b v="0"/>
    <n v="17"/>
    <b v="1"/>
    <s v="theater/plays"/>
    <x v="2504"/>
    <x v="2513"/>
    <x v="1"/>
    <x v="6"/>
    <x v="3405"/>
    <d v="2016-03-01T18:59:00"/>
  </r>
  <r>
    <x v="3406"/>
    <s v="Voices of Swords"/>
    <s v="A funny and moving new play about two families dealing with aging parents in very different ways!"/>
    <x v="3"/>
    <n v="10031"/>
    <x v="0"/>
    <x v="0"/>
    <x v="0"/>
    <n v="1405511376"/>
    <n v="1401623376"/>
    <b v="0"/>
    <n v="91"/>
    <b v="1"/>
    <s v="theater/plays"/>
    <x v="2505"/>
    <x v="2514"/>
    <x v="1"/>
    <x v="6"/>
    <x v="3406"/>
    <d v="2014-07-16T06:49:36"/>
  </r>
  <r>
    <x v="3407"/>
    <s v="Chlorine Edinburgh 2014"/>
    <s v="Biddy is 24. Biddy is a hopeless romantic. Biddy always wanted to be a vegan. Find out what happens_x000d_when Biddy gets sectioned."/>
    <x v="13"/>
    <n v="2142"/>
    <x v="0"/>
    <x v="1"/>
    <x v="1"/>
    <n v="1404641289"/>
    <n v="1402049289"/>
    <b v="0"/>
    <n v="67"/>
    <b v="1"/>
    <s v="theater/plays"/>
    <x v="1088"/>
    <x v="2515"/>
    <x v="1"/>
    <x v="6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b v="0"/>
    <n v="18"/>
    <b v="1"/>
    <s v="theater/plays"/>
    <x v="2506"/>
    <x v="2516"/>
    <x v="1"/>
    <x v="6"/>
    <x v="3408"/>
    <d v="2014-07-18T18:48:24"/>
  </r>
  <r>
    <x v="3409"/>
    <s v="Who Said Theatre Presents: The Calm"/>
    <s v="Exciting and visceral new-writing that challenges the way we view the fine line between war and terror..."/>
    <x v="2"/>
    <n v="618"/>
    <x v="0"/>
    <x v="1"/>
    <x v="1"/>
    <n v="1469998680"/>
    <n v="1466710358"/>
    <b v="0"/>
    <n v="21"/>
    <b v="1"/>
    <s v="theater/plays"/>
    <x v="2507"/>
    <x v="2517"/>
    <x v="1"/>
    <x v="6"/>
    <x v="3409"/>
    <d v="2016-07-31T15:58:00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x v="0"/>
    <n v="1465196400"/>
    <n v="1462841990"/>
    <b v="0"/>
    <n v="40"/>
    <b v="1"/>
    <s v="theater/plays"/>
    <x v="2508"/>
    <x v="2518"/>
    <x v="1"/>
    <x v="6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b v="0"/>
    <n v="78"/>
    <b v="1"/>
    <s v="theater/plays"/>
    <x v="2509"/>
    <x v="2519"/>
    <x v="1"/>
    <x v="6"/>
    <x v="3411"/>
    <d v="2015-10-07T19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b v="0"/>
    <n v="26"/>
    <b v="1"/>
    <s v="theater/plays"/>
    <x v="31"/>
    <x v="2520"/>
    <x v="1"/>
    <x v="6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b v="0"/>
    <n v="14"/>
    <b v="1"/>
    <s v="theater/plays"/>
    <x v="2129"/>
    <x v="2521"/>
    <x v="1"/>
    <x v="6"/>
    <x v="3413"/>
    <d v="2015-02-27T23:59:00"/>
  </r>
  <r>
    <x v="3414"/>
    <s v="PCSF PlayOffs 2016"/>
    <s v="A new twist on our annual festival of fully-produced plays by member playwrights, performed by a talented ensemble cast!"/>
    <x v="9"/>
    <n v="3105"/>
    <x v="0"/>
    <x v="0"/>
    <x v="0"/>
    <n v="1480579140"/>
    <n v="1478030325"/>
    <b v="0"/>
    <n v="44"/>
    <b v="1"/>
    <s v="theater/plays"/>
    <x v="991"/>
    <x v="2522"/>
    <x v="1"/>
    <x v="6"/>
    <x v="3414"/>
    <d v="2016-12-01T02:59:00"/>
  </r>
  <r>
    <x v="3415"/>
    <s v="Balm in Gilead at Columbia"/>
    <s v="We are raising funds to allow for enhanced scenic, costume, and lighting design. Every dollar helps!"/>
    <x v="48"/>
    <n v="200"/>
    <x v="0"/>
    <x v="0"/>
    <x v="0"/>
    <n v="1460935800"/>
    <n v="1459999656"/>
    <b v="0"/>
    <n v="9"/>
    <b v="1"/>
    <s v="theater/plays"/>
    <x v="31"/>
    <x v="2523"/>
    <x v="1"/>
    <x v="6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b v="0"/>
    <n v="30"/>
    <b v="1"/>
    <s v="theater/plays"/>
    <x v="1774"/>
    <x v="2524"/>
    <x v="1"/>
    <x v="6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b v="0"/>
    <n v="45"/>
    <b v="1"/>
    <s v="theater/plays"/>
    <x v="2510"/>
    <x v="2525"/>
    <x v="1"/>
    <x v="6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b v="0"/>
    <n v="56"/>
    <b v="1"/>
    <s v="theater/plays"/>
    <x v="2511"/>
    <x v="2526"/>
    <x v="1"/>
    <x v="6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b v="0"/>
    <n v="46"/>
    <b v="1"/>
    <s v="theater/plays"/>
    <x v="2512"/>
    <x v="2527"/>
    <x v="1"/>
    <x v="6"/>
    <x v="3419"/>
    <d v="2016-04-06T16:30:00"/>
  </r>
  <r>
    <x v="3420"/>
    <s v="Rounds. Set design campaign."/>
    <s v="A powerful and urgent tale of the first line of defence for the NHS. Based on true stories from junior doctors."/>
    <x v="176"/>
    <n v="966"/>
    <x v="0"/>
    <x v="1"/>
    <x v="1"/>
    <n v="1455408000"/>
    <n v="1454638202"/>
    <b v="0"/>
    <n v="34"/>
    <b v="1"/>
    <s v="theater/plays"/>
    <x v="2513"/>
    <x v="2528"/>
    <x v="1"/>
    <x v="6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n v="1425495563"/>
    <n v="1422903563"/>
    <b v="0"/>
    <n v="98"/>
    <b v="1"/>
    <s v="theater/plays"/>
    <x v="2514"/>
    <x v="2529"/>
    <x v="1"/>
    <x v="6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b v="0"/>
    <n v="46"/>
    <b v="1"/>
    <s v="theater/plays"/>
    <x v="1071"/>
    <x v="2530"/>
    <x v="1"/>
    <x v="6"/>
    <x v="3422"/>
    <d v="2015-12-13T19:00:00"/>
  </r>
  <r>
    <x v="3423"/>
    <s v="And That's How The Story Goes"/>
    <s v="Forest Hills Eastern's Student Run Show 2015. Our goal is to present a professional quality show on a budget."/>
    <x v="49"/>
    <n v="350"/>
    <x v="0"/>
    <x v="0"/>
    <x v="0"/>
    <n v="1429912341"/>
    <n v="1427320341"/>
    <b v="0"/>
    <n v="10"/>
    <b v="1"/>
    <s v="theater/plays"/>
    <x v="2515"/>
    <x v="436"/>
    <x v="1"/>
    <x v="6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b v="0"/>
    <n v="76"/>
    <b v="1"/>
    <s v="theater/plays"/>
    <x v="2062"/>
    <x v="2531"/>
    <x v="1"/>
    <x v="6"/>
    <x v="3424"/>
    <d v="2015-02-05T01:59:00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b v="0"/>
    <n v="104"/>
    <b v="1"/>
    <s v="theater/plays"/>
    <x v="2516"/>
    <x v="2532"/>
    <x v="1"/>
    <x v="6"/>
    <x v="3425"/>
    <d v="2014-10-04T09:48:56"/>
  </r>
  <r>
    <x v="3426"/>
    <s v="Holocene"/>
    <s v="Part ghost story, part cautionary tale, Holocene is a play about the end of our world, and the beginning of another."/>
    <x v="192"/>
    <n v="4055"/>
    <x v="0"/>
    <x v="0"/>
    <x v="0"/>
    <n v="1411264800"/>
    <n v="1409620903"/>
    <b v="0"/>
    <n v="87"/>
    <b v="1"/>
    <s v="theater/plays"/>
    <x v="2517"/>
    <x v="2533"/>
    <x v="1"/>
    <x v="6"/>
    <x v="3426"/>
    <d v="2014-09-20T21:00:00"/>
  </r>
  <r>
    <x v="3427"/>
    <s v="We Were Kings"/>
    <s v="A new play developed in collaboration with graduating theatre makers, premiering at the Edinburgh Fringe Festival 2014."/>
    <x v="15"/>
    <n v="1500"/>
    <x v="0"/>
    <x v="1"/>
    <x v="1"/>
    <n v="1404314952"/>
    <n v="1401722952"/>
    <b v="0"/>
    <n v="29"/>
    <b v="1"/>
    <s v="theater/plays"/>
    <x v="31"/>
    <x v="2218"/>
    <x v="1"/>
    <x v="6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n v="1425142800"/>
    <n v="1422983847"/>
    <b v="0"/>
    <n v="51"/>
    <b v="1"/>
    <s v="theater/plays"/>
    <x v="1015"/>
    <x v="2534"/>
    <x v="1"/>
    <x v="6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b v="0"/>
    <n v="12"/>
    <b v="1"/>
    <s v="theater/plays"/>
    <x v="2129"/>
    <x v="1862"/>
    <x v="1"/>
    <x v="6"/>
    <x v="3429"/>
    <d v="2016-11-01T19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b v="0"/>
    <n v="72"/>
    <b v="1"/>
    <s v="theater/plays"/>
    <x v="2518"/>
    <x v="2535"/>
    <x v="1"/>
    <x v="6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n v="1408383153"/>
    <n v="1405791153"/>
    <b v="0"/>
    <n v="21"/>
    <b v="1"/>
    <s v="theater/plays"/>
    <x v="31"/>
    <x v="2536"/>
    <x v="1"/>
    <x v="6"/>
    <x v="3431"/>
    <d v="2014-08-18T12:32:33"/>
  </r>
  <r>
    <x v="3432"/>
    <s v="Love Letters"/>
    <s v="Bare Theatre stages A.R. Gurney's Pulitzer Finalist script about a relationship spanning a lifetime and long distance."/>
    <x v="13"/>
    <n v="2193"/>
    <x v="0"/>
    <x v="0"/>
    <x v="0"/>
    <n v="1454709600"/>
    <n v="1452520614"/>
    <b v="0"/>
    <n v="42"/>
    <b v="1"/>
    <s v="theater/plays"/>
    <x v="2519"/>
    <x v="2537"/>
    <x v="1"/>
    <x v="6"/>
    <x v="3432"/>
    <d v="2016-02-05T17:00:00"/>
  </r>
  <r>
    <x v="3433"/>
    <s v="The Dybbuk"/>
    <s v="death&amp;pretzels presents their first Chicago based project:_x000d_The Dybbuk by S. Ansky"/>
    <x v="196"/>
    <n v="9525"/>
    <x v="0"/>
    <x v="0"/>
    <x v="0"/>
    <n v="1402974000"/>
    <n v="1400290255"/>
    <b v="0"/>
    <n v="71"/>
    <b v="1"/>
    <s v="theater/plays"/>
    <x v="2520"/>
    <x v="2538"/>
    <x v="1"/>
    <x v="6"/>
    <x v="3433"/>
    <d v="2014-06-16T22:00:00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b v="0"/>
    <n v="168"/>
    <b v="1"/>
    <s v="theater/plays"/>
    <x v="1442"/>
    <x v="2539"/>
    <x v="1"/>
    <x v="6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b v="0"/>
    <n v="19"/>
    <b v="1"/>
    <s v="theater/plays"/>
    <x v="1990"/>
    <x v="2540"/>
    <x v="1"/>
    <x v="6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b v="0"/>
    <n v="37"/>
    <b v="1"/>
    <s v="theater/plays"/>
    <x v="2521"/>
    <x v="2541"/>
    <x v="1"/>
    <x v="6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b v="0"/>
    <n v="36"/>
    <b v="1"/>
    <s v="theater/plays"/>
    <x v="50"/>
    <x v="2542"/>
    <x v="1"/>
    <x v="6"/>
    <x v="3437"/>
    <d v="2015-08-19T12:03:40"/>
  </r>
  <r>
    <x v="3438"/>
    <s v="KLIPPIES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b v="0"/>
    <n v="14"/>
    <b v="1"/>
    <s v="theater/plays"/>
    <x v="1243"/>
    <x v="2543"/>
    <x v="1"/>
    <x v="6"/>
    <x v="3438"/>
    <d v="2015-05-02T16:00:00"/>
  </r>
  <r>
    <x v="3439"/>
    <s v="Cirque Inspired Alice's Adventures in Wonderland"/>
    <s v="Help a small theater produce an original adaptation of Lewis Carroll's classic story."/>
    <x v="38"/>
    <n v="1616.14"/>
    <x v="0"/>
    <x v="0"/>
    <x v="0"/>
    <n v="1453179540"/>
    <n v="1452030730"/>
    <b v="0"/>
    <n v="18"/>
    <b v="1"/>
    <s v="theater/plays"/>
    <x v="2522"/>
    <x v="2544"/>
    <x v="1"/>
    <x v="6"/>
    <x v="3439"/>
    <d v="2016-01-18T23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n v="1405095300"/>
    <n v="1403146628"/>
    <b v="0"/>
    <n v="82"/>
    <b v="1"/>
    <s v="theater/plays"/>
    <x v="2523"/>
    <x v="2545"/>
    <x v="1"/>
    <x v="6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b v="0"/>
    <n v="43"/>
    <b v="1"/>
    <s v="theater/plays"/>
    <x v="946"/>
    <x v="2546"/>
    <x v="1"/>
    <x v="6"/>
    <x v="3441"/>
    <d v="2015-11-13T15:17:00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b v="0"/>
    <n v="8"/>
    <b v="1"/>
    <s v="theater/plays"/>
    <x v="31"/>
    <x v="683"/>
    <x v="1"/>
    <x v="6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n v="1410266146"/>
    <n v="1407674146"/>
    <b v="0"/>
    <n v="45"/>
    <b v="1"/>
    <s v="theater/plays"/>
    <x v="2524"/>
    <x v="2547"/>
    <x v="1"/>
    <x v="6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n v="1465394340"/>
    <n v="1464677986"/>
    <b v="0"/>
    <n v="20"/>
    <b v="1"/>
    <s v="theater/plays"/>
    <x v="2525"/>
    <x v="2548"/>
    <x v="1"/>
    <x v="6"/>
    <x v="3444"/>
    <d v="2016-06-08T08:59:00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x v="1"/>
    <n v="1445604236"/>
    <n v="1443185036"/>
    <b v="0"/>
    <n v="31"/>
    <b v="1"/>
    <s v="theater/plays"/>
    <x v="31"/>
    <x v="2549"/>
    <x v="1"/>
    <x v="6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b v="0"/>
    <n v="25"/>
    <b v="1"/>
    <s v="theater/plays"/>
    <x v="2123"/>
    <x v="2550"/>
    <x v="1"/>
    <x v="6"/>
    <x v="3446"/>
    <d v="2015-02-05T07:20:00"/>
  </r>
  <r>
    <x v="3447"/>
    <s v="The Vagabond Halfback"/>
    <s v="&quot;He was a poet, a vagrant, a philosopher, a lady's man and a hard drinker&quot;"/>
    <x v="28"/>
    <n v="1078"/>
    <x v="0"/>
    <x v="0"/>
    <x v="0"/>
    <n v="1458332412"/>
    <n v="1454448012"/>
    <b v="0"/>
    <n v="14"/>
    <b v="1"/>
    <s v="theater/plays"/>
    <x v="2526"/>
    <x v="2551"/>
    <x v="1"/>
    <x v="6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n v="1418784689"/>
    <n v="1416192689"/>
    <b v="0"/>
    <n v="45"/>
    <b v="1"/>
    <s v="theater/plays"/>
    <x v="2527"/>
    <x v="2552"/>
    <x v="1"/>
    <x v="6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n v="1468036800"/>
    <n v="1465607738"/>
    <b v="0"/>
    <n v="20"/>
    <b v="1"/>
    <s v="theater/plays"/>
    <x v="2528"/>
    <x v="2553"/>
    <x v="1"/>
    <x v="6"/>
    <x v="3449"/>
    <d v="2016-07-08T23:00:00"/>
  </r>
  <r>
    <x v="3450"/>
    <s v="The Beautiful House"/>
    <s v="The Beautiful House' is a story of modern mummification and the present day post-humanist crisis in our relationship with death."/>
    <x v="2"/>
    <n v="760"/>
    <x v="0"/>
    <x v="1"/>
    <x v="1"/>
    <n v="1427990071"/>
    <n v="1422809671"/>
    <b v="0"/>
    <n v="39"/>
    <b v="1"/>
    <s v="theater/plays"/>
    <x v="1710"/>
    <x v="2554"/>
    <x v="1"/>
    <x v="6"/>
    <x v="3450"/>
    <d v="2015-04-02T10:54:31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b v="0"/>
    <n v="16"/>
    <b v="1"/>
    <s v="theater/plays"/>
    <x v="2529"/>
    <x v="2555"/>
    <x v="1"/>
    <x v="6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b v="0"/>
    <n v="37"/>
    <b v="1"/>
    <s v="theater/plays"/>
    <x v="2530"/>
    <x v="2556"/>
    <x v="1"/>
    <x v="6"/>
    <x v="3452"/>
    <d v="2014-07-22T22:59:00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x v="1"/>
    <n v="1471130956"/>
    <n v="1465946956"/>
    <b v="0"/>
    <n v="14"/>
    <b v="1"/>
    <s v="theater/plays"/>
    <x v="2531"/>
    <x v="446"/>
    <x v="1"/>
    <x v="6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b v="0"/>
    <n v="21"/>
    <b v="1"/>
    <s v="theater/plays"/>
    <x v="2248"/>
    <x v="2557"/>
    <x v="1"/>
    <x v="6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b v="0"/>
    <n v="69"/>
    <b v="1"/>
    <s v="theater/plays"/>
    <x v="2532"/>
    <x v="2558"/>
    <x v="1"/>
    <x v="6"/>
    <x v="3455"/>
    <d v="2016-10-13T13:00:27"/>
  </r>
  <r>
    <x v="3456"/>
    <s v="THIEF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b v="0"/>
    <n v="16"/>
    <b v="1"/>
    <s v="theater/plays"/>
    <x v="2533"/>
    <x v="2559"/>
    <x v="1"/>
    <x v="6"/>
    <x v="3456"/>
    <d v="2014-08-01T01:59:00"/>
  </r>
  <r>
    <x v="3457"/>
    <s v="The Impossible Adventures Of Supernova Jones"/>
    <s v="Robots, Space Battles, Mystery, and Intrigue. Nothing is Impossible..."/>
    <x v="13"/>
    <n v="2804"/>
    <x v="0"/>
    <x v="0"/>
    <x v="0"/>
    <n v="1423720740"/>
    <n v="1421081857"/>
    <b v="0"/>
    <n v="55"/>
    <b v="1"/>
    <s v="theater/plays"/>
    <x v="2534"/>
    <x v="2560"/>
    <x v="1"/>
    <x v="6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n v="1422937620"/>
    <n v="1420606303"/>
    <b v="0"/>
    <n v="27"/>
    <b v="1"/>
    <s v="theater/plays"/>
    <x v="2535"/>
    <x v="2561"/>
    <x v="1"/>
    <x v="6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n v="1463743860"/>
    <n v="1461151860"/>
    <b v="0"/>
    <n v="36"/>
    <b v="1"/>
    <s v="theater/plays"/>
    <x v="2536"/>
    <x v="2562"/>
    <x v="1"/>
    <x v="6"/>
    <x v="3459"/>
    <d v="2016-05-20T06:31:00"/>
  </r>
  <r>
    <x v="3460"/>
    <s v="Pushers"/>
    <s v="'Pushers' is an exciting new play and the first project for brand new theatre company, Ain't Got No Home Productions."/>
    <x v="2"/>
    <n v="950"/>
    <x v="0"/>
    <x v="1"/>
    <x v="1"/>
    <n v="1408106352"/>
    <n v="1406896752"/>
    <b v="0"/>
    <n v="19"/>
    <b v="1"/>
    <s v="theater/plays"/>
    <x v="2537"/>
    <x v="73"/>
    <x v="1"/>
    <x v="6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b v="0"/>
    <n v="12"/>
    <b v="1"/>
    <s v="theater/plays"/>
    <x v="2538"/>
    <x v="2563"/>
    <x v="1"/>
    <x v="6"/>
    <x v="3461"/>
    <d v="2016-10-28T22:00:00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x v="0"/>
    <n v="1436551200"/>
    <n v="1435181628"/>
    <b v="0"/>
    <n v="17"/>
    <b v="1"/>
    <s v="theater/plays"/>
    <x v="2539"/>
    <x v="2564"/>
    <x v="1"/>
    <x v="6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n v="1476158340"/>
    <n v="1472594585"/>
    <b v="0"/>
    <n v="114"/>
    <b v="1"/>
    <s v="theater/plays"/>
    <x v="2540"/>
    <x v="2565"/>
    <x v="1"/>
    <x v="6"/>
    <x v="3463"/>
    <d v="2016-10-10T22:59:00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b v="0"/>
    <n v="93"/>
    <b v="1"/>
    <s v="theater/plays"/>
    <x v="2541"/>
    <x v="2566"/>
    <x v="1"/>
    <x v="6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n v="1439136000"/>
    <n v="1436972472"/>
    <b v="0"/>
    <n v="36"/>
    <b v="1"/>
    <s v="theater/plays"/>
    <x v="288"/>
    <x v="2567"/>
    <x v="1"/>
    <x v="6"/>
    <x v="3465"/>
    <d v="2015-08-09T11:00:00"/>
  </r>
  <r>
    <x v="3466"/>
    <s v="Spotlight Youth Theater Production of Wizard"/>
    <s v="The Spotlight Youth Theater is a program where every participant has a moment in the spotlight."/>
    <x v="8"/>
    <n v="4450"/>
    <x v="0"/>
    <x v="0"/>
    <x v="0"/>
    <n v="1461108450"/>
    <n v="1455928050"/>
    <b v="0"/>
    <n v="61"/>
    <b v="1"/>
    <s v="theater/plays"/>
    <x v="2542"/>
    <x v="2568"/>
    <x v="1"/>
    <x v="6"/>
    <x v="3466"/>
    <d v="2016-04-19T18:27:30"/>
  </r>
  <r>
    <x v="3467"/>
    <s v="Venus in Fur, Los Angeles."/>
    <s v="Venus in Fur, By David Ives."/>
    <x v="9"/>
    <n v="3030"/>
    <x v="0"/>
    <x v="0"/>
    <x v="0"/>
    <n v="1426864032"/>
    <n v="1424275632"/>
    <b v="0"/>
    <n v="47"/>
    <b v="1"/>
    <s v="theater/plays"/>
    <x v="50"/>
    <x v="2569"/>
    <x v="1"/>
    <x v="6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n v="1474426800"/>
    <n v="1471976529"/>
    <b v="0"/>
    <n v="17"/>
    <b v="1"/>
    <s v="theater/plays"/>
    <x v="2543"/>
    <x v="2570"/>
    <x v="1"/>
    <x v="6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b v="0"/>
    <n v="63"/>
    <b v="1"/>
    <s v="theater/plays"/>
    <x v="2544"/>
    <x v="2571"/>
    <x v="1"/>
    <x v="6"/>
    <x v="3469"/>
    <d v="2016-04-28T10:24:05"/>
  </r>
  <r>
    <x v="3470"/>
    <s v="She Kills Monsters"/>
    <s v="The New Artist's Circle is a theatre company dedicated to bringing the arts to young people."/>
    <x v="49"/>
    <n v="375"/>
    <x v="0"/>
    <x v="0"/>
    <x v="0"/>
    <n v="1468618680"/>
    <n v="1465345902"/>
    <b v="0"/>
    <n v="9"/>
    <b v="1"/>
    <s v="theater/plays"/>
    <x v="2111"/>
    <x v="694"/>
    <x v="1"/>
    <x v="6"/>
    <x v="3470"/>
    <d v="2016-07-15T16:38:00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x v="1"/>
    <n v="1409515200"/>
    <n v="1405971690"/>
    <b v="0"/>
    <n v="30"/>
    <b v="1"/>
    <s v="theater/plays"/>
    <x v="2545"/>
    <x v="2572"/>
    <x v="1"/>
    <x v="6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b v="0"/>
    <n v="23"/>
    <b v="1"/>
    <s v="theater/plays"/>
    <x v="2546"/>
    <x v="2573"/>
    <x v="1"/>
    <x v="6"/>
    <x v="3472"/>
    <d v="2014-11-06T00:59:00"/>
  </r>
  <r>
    <x v="3473"/>
    <s v="King Sisyphus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b v="0"/>
    <n v="33"/>
    <b v="1"/>
    <s v="theater/plays"/>
    <x v="31"/>
    <x v="2574"/>
    <x v="1"/>
    <x v="6"/>
    <x v="3473"/>
    <d v="2015-03-20T15:27:00"/>
  </r>
  <r>
    <x v="3474"/>
    <s v="Be Prepared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b v="0"/>
    <n v="39"/>
    <b v="1"/>
    <s v="theater/plays"/>
    <x v="50"/>
    <x v="2575"/>
    <x v="1"/>
    <x v="6"/>
    <x v="3474"/>
    <d v="2016-07-20T07:02:11"/>
  </r>
  <r>
    <x v="3475"/>
    <s v="Score"/>
    <s v="Score is a musical play inspired by true stories of parents who have recovered from addiction and regained their children."/>
    <x v="43"/>
    <n v="340"/>
    <x v="0"/>
    <x v="1"/>
    <x v="1"/>
    <n v="1414972800"/>
    <n v="1412629704"/>
    <b v="0"/>
    <n v="17"/>
    <b v="1"/>
    <s v="theater/plays"/>
    <x v="1614"/>
    <x v="135"/>
    <x v="1"/>
    <x v="6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b v="0"/>
    <n v="6"/>
    <b v="1"/>
    <s v="theater/plays"/>
    <x v="87"/>
    <x v="368"/>
    <x v="1"/>
    <x v="6"/>
    <x v="3476"/>
    <d v="2014-10-26T22:00:00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x v="0"/>
    <n v="1431831600"/>
    <n v="1430761243"/>
    <b v="0"/>
    <n v="39"/>
    <b v="1"/>
    <s v="theater/plays"/>
    <x v="1288"/>
    <x v="2576"/>
    <x v="1"/>
    <x v="6"/>
    <x v="3477"/>
    <d v="2015-05-16T22:00:00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b v="0"/>
    <n v="57"/>
    <b v="1"/>
    <s v="theater/plays"/>
    <x v="2547"/>
    <x v="2577"/>
    <x v="1"/>
    <x v="6"/>
    <x v="3478"/>
    <d v="2015-03-16T16:00:00"/>
  </r>
  <r>
    <x v="3479"/>
    <s v="Civil Rogues"/>
    <s v="A new comedy about what happened to a band of foolhardy actors when the Puritans closed the theatres in the 1640s."/>
    <x v="15"/>
    <n v="1918"/>
    <x v="0"/>
    <x v="1"/>
    <x v="1"/>
    <n v="1403382680"/>
    <n v="1400790680"/>
    <b v="0"/>
    <n v="56"/>
    <b v="1"/>
    <s v="theater/plays"/>
    <x v="2548"/>
    <x v="2578"/>
    <x v="1"/>
    <x v="6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b v="0"/>
    <n v="13"/>
    <b v="1"/>
    <s v="theater/plays"/>
    <x v="2549"/>
    <x v="2579"/>
    <x v="1"/>
    <x v="6"/>
    <x v="3480"/>
    <d v="2015-07-10T16:00:00"/>
  </r>
  <r>
    <x v="3481"/>
    <s v="FIX THE FITZ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b v="0"/>
    <n v="95"/>
    <b v="1"/>
    <s v="theater/plays"/>
    <x v="2395"/>
    <x v="2580"/>
    <x v="1"/>
    <x v="6"/>
    <x v="3481"/>
    <d v="2015-01-02T00:56:28"/>
  </r>
  <r>
    <x v="3482"/>
    <s v="Old Trunk - Edinburgh 2014"/>
    <s v="Critically-acclaimed new-writing company Old Trunk make their Edinburgh debut alternating their two darkly comic plays."/>
    <x v="9"/>
    <n v="4150"/>
    <x v="0"/>
    <x v="1"/>
    <x v="1"/>
    <n v="1404671466"/>
    <n v="1402079466"/>
    <b v="0"/>
    <n v="80"/>
    <b v="1"/>
    <s v="theater/plays"/>
    <x v="2550"/>
    <x v="370"/>
    <x v="1"/>
    <x v="6"/>
    <x v="3482"/>
    <d v="2014-07-06T13:31:06"/>
  </r>
  <r>
    <x v="3483"/>
    <s v="The Faculty Lounge"/>
    <s v="Join 5 high school teachers in the lounge of every high school in America.  Hear what they never say in the classroom."/>
    <x v="295"/>
    <n v="5358"/>
    <x v="0"/>
    <x v="0"/>
    <x v="0"/>
    <n v="1404403381"/>
    <n v="1401811381"/>
    <b v="0"/>
    <n v="133"/>
    <b v="1"/>
    <s v="theater/plays"/>
    <x v="2551"/>
    <x v="2581"/>
    <x v="1"/>
    <x v="6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b v="0"/>
    <n v="44"/>
    <b v="1"/>
    <s v="theater/plays"/>
    <x v="2552"/>
    <x v="2582"/>
    <x v="1"/>
    <x v="6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b v="0"/>
    <n v="30"/>
    <b v="1"/>
    <s v="theater/plays"/>
    <x v="2553"/>
    <x v="2425"/>
    <x v="1"/>
    <x v="6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b v="0"/>
    <n v="56"/>
    <b v="1"/>
    <s v="theater/plays"/>
    <x v="26"/>
    <x v="2583"/>
    <x v="1"/>
    <x v="6"/>
    <x v="3486"/>
    <d v="2015-06-03T01:59:00"/>
  </r>
  <r>
    <x v="3487"/>
    <s v="Jericho Creek"/>
    <s v="Jericho Creek is an original production by Fledgling Theatre Company which will be performed at The Cockpit Theatre in July 2015"/>
    <x v="13"/>
    <n v="2555"/>
    <x v="0"/>
    <x v="1"/>
    <x v="1"/>
    <n v="1435185252"/>
    <n v="1432593252"/>
    <b v="0"/>
    <n v="66"/>
    <b v="1"/>
    <s v="theater/plays"/>
    <x v="92"/>
    <x v="2584"/>
    <x v="1"/>
    <x v="6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n v="1429286400"/>
    <n v="1427221560"/>
    <b v="0"/>
    <n v="29"/>
    <b v="1"/>
    <s v="theater/plays"/>
    <x v="1247"/>
    <x v="2585"/>
    <x v="1"/>
    <x v="6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b v="0"/>
    <n v="72"/>
    <b v="1"/>
    <s v="theater/plays"/>
    <x v="2554"/>
    <x v="2586"/>
    <x v="1"/>
    <x v="6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b v="0"/>
    <n v="27"/>
    <b v="1"/>
    <s v="theater/plays"/>
    <x v="1901"/>
    <x v="1655"/>
    <x v="1"/>
    <x v="6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n v="1431928784"/>
    <n v="1430114384"/>
    <b v="0"/>
    <n v="10"/>
    <b v="1"/>
    <s v="theater/plays"/>
    <x v="2555"/>
    <x v="2587"/>
    <x v="1"/>
    <x v="6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n v="1445818397"/>
    <n v="1442794397"/>
    <b v="0"/>
    <n v="35"/>
    <b v="1"/>
    <s v="theater/plays"/>
    <x v="2556"/>
    <x v="2588"/>
    <x v="1"/>
    <x v="6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b v="0"/>
    <n v="29"/>
    <b v="1"/>
    <s v="theater/plays"/>
    <x v="31"/>
    <x v="2218"/>
    <x v="1"/>
    <x v="6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b v="0"/>
    <n v="13"/>
    <b v="1"/>
    <s v="theater/plays"/>
    <x v="31"/>
    <x v="2589"/>
    <x v="1"/>
    <x v="6"/>
    <x v="3494"/>
    <d v="2016-11-26T01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b v="0"/>
    <n v="72"/>
    <b v="1"/>
    <s v="theater/plays"/>
    <x v="2557"/>
    <x v="2590"/>
    <x v="1"/>
    <x v="6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b v="0"/>
    <n v="78"/>
    <b v="1"/>
    <s v="theater/plays"/>
    <x v="2558"/>
    <x v="2591"/>
    <x v="1"/>
    <x v="6"/>
    <x v="3496"/>
    <d v="2016-09-11T15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b v="0"/>
    <n v="49"/>
    <b v="1"/>
    <s v="theater/plays"/>
    <x v="2559"/>
    <x v="2592"/>
    <x v="1"/>
    <x v="6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b v="0"/>
    <n v="42"/>
    <b v="1"/>
    <s v="theater/plays"/>
    <x v="2560"/>
    <x v="2593"/>
    <x v="1"/>
    <x v="6"/>
    <x v="3498"/>
    <d v="2016-05-28T16:44:00"/>
  </r>
  <r>
    <x v="3499"/>
    <s v="Fefu and Her Friends"/>
    <s v="Figure 8 Troupe's debut performance! A stunning piece of theatre written by premier female playwright Maria Irene Fornes."/>
    <x v="13"/>
    <n v="2110"/>
    <x v="0"/>
    <x v="0"/>
    <x v="0"/>
    <n v="1435733940"/>
    <n v="1431046325"/>
    <b v="0"/>
    <n v="35"/>
    <b v="1"/>
    <s v="theater/plays"/>
    <x v="269"/>
    <x v="2594"/>
    <x v="1"/>
    <x v="6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b v="0"/>
    <n v="42"/>
    <b v="1"/>
    <s v="theater/plays"/>
    <x v="2561"/>
    <x v="2595"/>
    <x v="1"/>
    <x v="6"/>
    <x v="3500"/>
    <d v="2016-03-06T23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n v="1441995595"/>
    <n v="1439835595"/>
    <b v="0"/>
    <n v="42"/>
    <b v="1"/>
    <s v="theater/plays"/>
    <x v="17"/>
    <x v="2596"/>
    <x v="1"/>
    <x v="6"/>
    <x v="3501"/>
    <d v="2015-09-11T13:19:55"/>
  </r>
  <r>
    <x v="3502"/>
    <s v="Dickhead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b v="0"/>
    <n v="31"/>
    <b v="1"/>
    <s v="theater/plays"/>
    <x v="2562"/>
    <x v="2597"/>
    <x v="1"/>
    <x v="6"/>
    <x v="3502"/>
    <d v="2016-03-15T22:59:00"/>
  </r>
  <r>
    <x v="3503"/>
    <s v="Tarantella"/>
    <s v="A group of Sicilian immigrants in New York struggle to deal with conflict from both within the family and from without."/>
    <x v="30"/>
    <n v="2689"/>
    <x v="0"/>
    <x v="1"/>
    <x v="1"/>
    <n v="1469359728"/>
    <n v="1466767728"/>
    <b v="0"/>
    <n v="38"/>
    <b v="1"/>
    <s v="theater/plays"/>
    <x v="2563"/>
    <x v="2598"/>
    <x v="1"/>
    <x v="6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b v="0"/>
    <n v="8"/>
    <b v="1"/>
    <s v="theater/plays"/>
    <x v="31"/>
    <x v="179"/>
    <x v="1"/>
    <x v="6"/>
    <x v="3504"/>
    <d v="2015-11-19T13:58:11"/>
  </r>
  <r>
    <x v="3505"/>
    <s v="Second Act: The Four Disgracers"/>
    <s v="Four myths._x000d_Four writers._x000d_Four new takes._x000d__x000d_The Four Disgracers comes to the stage to launch a new theatre group, Ixion."/>
    <x v="30"/>
    <n v="2594"/>
    <x v="0"/>
    <x v="0"/>
    <x v="0"/>
    <n v="1399953600"/>
    <n v="1398983245"/>
    <b v="0"/>
    <n v="39"/>
    <b v="1"/>
    <s v="theater/plays"/>
    <x v="2564"/>
    <x v="2599"/>
    <x v="1"/>
    <x v="6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b v="0"/>
    <n v="29"/>
    <b v="1"/>
    <s v="theater/plays"/>
    <x v="1240"/>
    <x v="2600"/>
    <x v="1"/>
    <x v="6"/>
    <x v="3506"/>
    <d v="2014-08-23T12:37:20"/>
  </r>
  <r>
    <x v="3507"/>
    <s v="The Chameleon Fools Theatre Troupe Project"/>
    <s v="Please help our troupe bring our first project from planning to reality! Join us on one exciting ride!"/>
    <x v="3"/>
    <n v="10440"/>
    <x v="0"/>
    <x v="0"/>
    <x v="0"/>
    <n v="1464732537"/>
    <n v="1462140537"/>
    <b v="0"/>
    <n v="72"/>
    <b v="1"/>
    <s v="theater/plays"/>
    <x v="2565"/>
    <x v="1784"/>
    <x v="1"/>
    <x v="6"/>
    <x v="3507"/>
    <d v="2016-05-31T17:08:57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x v="1"/>
    <n v="1462914000"/>
    <n v="1460914253"/>
    <b v="0"/>
    <n v="15"/>
    <b v="1"/>
    <s v="theater/plays"/>
    <x v="2238"/>
    <x v="1053"/>
    <x v="1"/>
    <x v="6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b v="0"/>
    <n v="33"/>
    <b v="1"/>
    <s v="theater/plays"/>
    <x v="2566"/>
    <x v="2601"/>
    <x v="1"/>
    <x v="6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n v="1404312846"/>
    <n v="1402584846"/>
    <b v="0"/>
    <n v="15"/>
    <b v="1"/>
    <s v="theater/plays"/>
    <x v="2567"/>
    <x v="2602"/>
    <x v="1"/>
    <x v="6"/>
    <x v="3510"/>
    <d v="2014-07-02T09:54:06"/>
  </r>
  <r>
    <x v="3511"/>
    <s v="Silent Planet"/>
    <s v="The world premiere of the first full-length play by Eve Leigh, at the intimate Finborough Theatre in London."/>
    <x v="15"/>
    <n v="1518"/>
    <x v="0"/>
    <x v="1"/>
    <x v="1"/>
    <n v="1415385000"/>
    <n v="1413406695"/>
    <b v="0"/>
    <n v="19"/>
    <b v="1"/>
    <s v="theater/plays"/>
    <x v="2568"/>
    <x v="2603"/>
    <x v="1"/>
    <x v="6"/>
    <x v="3511"/>
    <d v="2014-11-07T13:30:00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b v="0"/>
    <n v="17"/>
    <b v="1"/>
    <s v="theater/plays"/>
    <x v="31"/>
    <x v="2604"/>
    <x v="1"/>
    <x v="6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n v="1401857940"/>
    <n v="1400725112"/>
    <b v="0"/>
    <n v="44"/>
    <b v="1"/>
    <s v="theater/plays"/>
    <x v="2569"/>
    <x v="2605"/>
    <x v="1"/>
    <x v="6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b v="0"/>
    <n v="10"/>
    <b v="1"/>
    <s v="theater/plays"/>
    <x v="1007"/>
    <x v="698"/>
    <x v="1"/>
    <x v="6"/>
    <x v="3514"/>
    <d v="2015-02-01T23:59:00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x v="0"/>
    <n v="1433097171"/>
    <n v="1430505171"/>
    <b v="0"/>
    <n v="46"/>
    <b v="1"/>
    <s v="theater/plays"/>
    <x v="2570"/>
    <x v="2606"/>
    <x v="1"/>
    <x v="6"/>
    <x v="3515"/>
    <d v="2015-05-31T13:32:51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x v="0"/>
    <n v="1410145200"/>
    <n v="1407197670"/>
    <b v="0"/>
    <n v="11"/>
    <b v="1"/>
    <s v="theater/plays"/>
    <x v="31"/>
    <x v="2607"/>
    <x v="1"/>
    <x v="6"/>
    <x v="3516"/>
    <d v="2014-09-07T22:00:00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x v="1"/>
    <n v="1404471600"/>
    <n v="1401910634"/>
    <b v="0"/>
    <n v="13"/>
    <b v="1"/>
    <s v="theater/plays"/>
    <x v="31"/>
    <x v="2608"/>
    <x v="1"/>
    <x v="6"/>
    <x v="3517"/>
    <d v="2014-07-04T06:00:00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x v="0"/>
    <n v="1412259660"/>
    <n v="1410461299"/>
    <b v="0"/>
    <n v="33"/>
    <b v="1"/>
    <s v="theater/plays"/>
    <x v="2571"/>
    <x v="2609"/>
    <x v="1"/>
    <x v="6"/>
    <x v="3518"/>
    <d v="2014-10-02T09:21:00"/>
  </r>
  <r>
    <x v="3519"/>
    <s v="Bookstory"/>
    <s v="Bookstory is a tiny puppet musical with some very big ideas that tells the story of the story in the digital age"/>
    <x v="13"/>
    <n v="2027"/>
    <x v="0"/>
    <x v="1"/>
    <x v="1"/>
    <n v="1425478950"/>
    <n v="1422886950"/>
    <b v="0"/>
    <n v="28"/>
    <b v="1"/>
    <s v="theater/plays"/>
    <x v="40"/>
    <x v="2610"/>
    <x v="1"/>
    <x v="6"/>
    <x v="3519"/>
    <d v="2015-03-04T09:22:30"/>
  </r>
  <r>
    <x v="3520"/>
    <s v="Protocols"/>
    <s v="Help us to bring &quot;Protocols&quot; at the 2015 Camden Fringe. The most controversial play of the year."/>
    <x v="13"/>
    <n v="2015"/>
    <x v="0"/>
    <x v="1"/>
    <x v="1"/>
    <n v="1441547220"/>
    <n v="1439322412"/>
    <b v="0"/>
    <n v="21"/>
    <b v="1"/>
    <s v="theater/plays"/>
    <x v="1266"/>
    <x v="2611"/>
    <x v="1"/>
    <x v="6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b v="0"/>
    <n v="13"/>
    <b v="1"/>
    <s v="theater/plays"/>
    <x v="2572"/>
    <x v="2612"/>
    <x v="1"/>
    <x v="6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b v="0"/>
    <n v="34"/>
    <b v="1"/>
    <s v="theater/plays"/>
    <x v="31"/>
    <x v="2613"/>
    <x v="1"/>
    <x v="6"/>
    <x v="3522"/>
    <d v="2015-09-15T05:06:00"/>
  </r>
  <r>
    <x v="3523"/>
    <s v="Magnificence"/>
    <s v="An old play about our world. Set in 1970s England, Magnificence is a gut-wrenching story of radicalisation, idealism and pity."/>
    <x v="23"/>
    <n v="4546"/>
    <x v="0"/>
    <x v="1"/>
    <x v="1"/>
    <n v="1474844400"/>
    <n v="1469871148"/>
    <b v="0"/>
    <n v="80"/>
    <b v="1"/>
    <s v="theater/plays"/>
    <x v="2573"/>
    <x v="2614"/>
    <x v="1"/>
    <x v="6"/>
    <x v="3523"/>
    <d v="2016-09-25T18:00:00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b v="0"/>
    <n v="74"/>
    <b v="1"/>
    <s v="theater/plays"/>
    <x v="2574"/>
    <x v="2615"/>
    <x v="1"/>
    <x v="6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b v="0"/>
    <n v="7"/>
    <b v="1"/>
    <s v="theater/plays"/>
    <x v="938"/>
    <x v="2616"/>
    <x v="1"/>
    <x v="6"/>
    <x v="3525"/>
    <d v="2015-08-09T11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b v="0"/>
    <n v="34"/>
    <b v="1"/>
    <s v="theater/plays"/>
    <x v="607"/>
    <x v="2617"/>
    <x v="1"/>
    <x v="6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b v="0"/>
    <n v="86"/>
    <b v="1"/>
    <s v="theater/plays"/>
    <x v="2575"/>
    <x v="2618"/>
    <x v="1"/>
    <x v="6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n v="1484740918"/>
    <n v="1483012918"/>
    <b v="0"/>
    <n v="37"/>
    <b v="1"/>
    <s v="theater/plays"/>
    <x v="2576"/>
    <x v="2619"/>
    <x v="1"/>
    <x v="6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b v="0"/>
    <n v="18"/>
    <b v="1"/>
    <s v="theater/plays"/>
    <x v="2577"/>
    <x v="2333"/>
    <x v="1"/>
    <x v="6"/>
    <x v="3529"/>
    <d v="2015-07-12T20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b v="0"/>
    <n v="22"/>
    <b v="1"/>
    <s v="theater/plays"/>
    <x v="31"/>
    <x v="179"/>
    <x v="1"/>
    <x v="6"/>
    <x v="3530"/>
    <d v="2016-04-10T15:00:00"/>
  </r>
  <r>
    <x v="3531"/>
    <s v="The Reinvention of Lily Johnson"/>
    <s v="A political comedy for a crazy election year"/>
    <x v="28"/>
    <n v="1280"/>
    <x v="0"/>
    <x v="0"/>
    <x v="0"/>
    <n v="1467301334"/>
    <n v="1464709334"/>
    <b v="0"/>
    <n v="26"/>
    <b v="1"/>
    <s v="theater/plays"/>
    <x v="602"/>
    <x v="2620"/>
    <x v="1"/>
    <x v="6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b v="0"/>
    <n v="27"/>
    <b v="1"/>
    <s v="theater/plays"/>
    <x v="2578"/>
    <x v="2621"/>
    <x v="1"/>
    <x v="6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b v="0"/>
    <n v="8"/>
    <b v="1"/>
    <s v="theater/plays"/>
    <x v="2536"/>
    <x v="2622"/>
    <x v="1"/>
    <x v="6"/>
    <x v="3533"/>
    <d v="2015-11-11T14:16:07"/>
  </r>
  <r>
    <x v="3534"/>
    <s v="Night of Ashes"/>
    <s v="A Theatrical Prequel to Hell's Rebels, the current Pathfinder Adventure Path from Paizo Publishing"/>
    <x v="10"/>
    <n v="7810"/>
    <x v="0"/>
    <x v="0"/>
    <x v="0"/>
    <n v="1443711623"/>
    <n v="1440687623"/>
    <b v="0"/>
    <n v="204"/>
    <b v="1"/>
    <s v="theater/plays"/>
    <x v="2579"/>
    <x v="2623"/>
    <x v="1"/>
    <x v="6"/>
    <x v="3534"/>
    <d v="2015-10-01T10:00:23"/>
  </r>
  <r>
    <x v="3535"/>
    <s v="Twelve Angry Women"/>
    <s v="On the 60th anniversary of Twelve Angry Men, 12 female writers create 12 short pieces about what makes them angry."/>
    <x v="13"/>
    <n v="2063"/>
    <x v="0"/>
    <x v="1"/>
    <x v="1"/>
    <n v="1443808800"/>
    <n v="1441120910"/>
    <b v="0"/>
    <n v="46"/>
    <b v="1"/>
    <s v="theater/plays"/>
    <x v="2580"/>
    <x v="2624"/>
    <x v="1"/>
    <x v="6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b v="0"/>
    <n v="17"/>
    <b v="1"/>
    <s v="theater/plays"/>
    <x v="71"/>
    <x v="2625"/>
    <x v="1"/>
    <x v="6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b v="0"/>
    <n v="28"/>
    <b v="1"/>
    <s v="theater/plays"/>
    <x v="2581"/>
    <x v="145"/>
    <x v="1"/>
    <x v="6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b v="0"/>
    <n v="83"/>
    <b v="1"/>
    <s v="theater/plays"/>
    <x v="2582"/>
    <x v="2626"/>
    <x v="1"/>
    <x v="6"/>
    <x v="3538"/>
    <d v="2016-08-17T05:05:40"/>
  </r>
  <r>
    <x v="3539"/>
    <s v="Chokehold"/>
    <s v="A searing new play that takes  an unflinching look at the terrible costs of police shootings in the African American community."/>
    <x v="20"/>
    <n v="718"/>
    <x v="0"/>
    <x v="0"/>
    <x v="0"/>
    <n v="1473358122"/>
    <n v="1471543722"/>
    <b v="0"/>
    <n v="13"/>
    <b v="1"/>
    <s v="theater/plays"/>
    <x v="2583"/>
    <x v="2627"/>
    <x v="1"/>
    <x v="6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b v="0"/>
    <n v="8"/>
    <b v="1"/>
    <s v="theater/plays"/>
    <x v="2584"/>
    <x v="2628"/>
    <x v="1"/>
    <x v="6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b v="0"/>
    <n v="32"/>
    <b v="1"/>
    <s v="theater/plays"/>
    <x v="2"/>
    <x v="2629"/>
    <x v="1"/>
    <x v="6"/>
    <x v="3541"/>
    <d v="2015-08-31T12:31:15"/>
  </r>
  <r>
    <x v="3542"/>
    <s v="Gifts of War"/>
    <s v="Ancient Greece. Giddy, champagne soaked debauchery celebrating the Trojan War's end leads to a shocking and deadly surprise."/>
    <x v="62"/>
    <n v="5623"/>
    <x v="0"/>
    <x v="0"/>
    <x v="0"/>
    <n v="1410099822"/>
    <n v="1404915822"/>
    <b v="0"/>
    <n v="85"/>
    <b v="1"/>
    <s v="theater/plays"/>
    <x v="2585"/>
    <x v="2630"/>
    <x v="1"/>
    <x v="6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n v="1435255659"/>
    <n v="1432663659"/>
    <b v="0"/>
    <n v="29"/>
    <b v="1"/>
    <s v="theater/plays"/>
    <x v="436"/>
    <x v="2631"/>
    <x v="1"/>
    <x v="6"/>
    <x v="3543"/>
    <d v="2015-06-25T13:07:39"/>
  </r>
  <r>
    <x v="3544"/>
    <s v="Gruoch, or Lady Macbeth"/>
    <s v="Death &amp; Pretzels presents the world premiere of Paul Pasulka's Gruoch, or Lady Macbeth"/>
    <x v="30"/>
    <n v="2500"/>
    <x v="0"/>
    <x v="0"/>
    <x v="0"/>
    <n v="1425758257"/>
    <n v="1423166257"/>
    <b v="0"/>
    <n v="24"/>
    <b v="1"/>
    <s v="theater/plays"/>
    <x v="31"/>
    <x v="2632"/>
    <x v="1"/>
    <x v="6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b v="0"/>
    <n v="8"/>
    <b v="1"/>
    <s v="theater/plays"/>
    <x v="84"/>
    <x v="90"/>
    <x v="1"/>
    <x v="6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b v="0"/>
    <n v="19"/>
    <b v="1"/>
    <s v="theater/plays"/>
    <x v="2586"/>
    <x v="2633"/>
    <x v="1"/>
    <x v="6"/>
    <x v="3546"/>
    <d v="2015-03-31T22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n v="1463198340"/>
    <n v="1461117201"/>
    <b v="0"/>
    <n v="336"/>
    <b v="1"/>
    <s v="theater/plays"/>
    <x v="2587"/>
    <x v="2634"/>
    <x v="1"/>
    <x v="6"/>
    <x v="3547"/>
    <d v="2016-05-13T22:59:00"/>
  </r>
  <r>
    <x v="3548"/>
    <s v="THE UNDERSTUDY @ WORKING STAGE"/>
    <s v="We're putting together a production of THE UNDERSTUDY by Theresa Rebeck and hope you'll help us share this story."/>
    <x v="190"/>
    <n v="2140"/>
    <x v="0"/>
    <x v="0"/>
    <x v="0"/>
    <n v="1457139600"/>
    <n v="1455230214"/>
    <b v="0"/>
    <n v="13"/>
    <b v="1"/>
    <s v="theater/plays"/>
    <x v="2588"/>
    <x v="2579"/>
    <x v="1"/>
    <x v="6"/>
    <x v="3548"/>
    <d v="2016-03-04T20:00:00"/>
  </r>
  <r>
    <x v="3549"/>
    <s v="The Munitionettes"/>
    <s v="Help us bring to life tales of hardship, danger and community of extraordinary women working in WW1 munitions factories."/>
    <x v="28"/>
    <n v="1020"/>
    <x v="0"/>
    <x v="1"/>
    <x v="1"/>
    <n v="1441358873"/>
    <n v="1438939673"/>
    <b v="0"/>
    <n v="42"/>
    <b v="1"/>
    <s v="theater/plays"/>
    <x v="607"/>
    <x v="2635"/>
    <x v="1"/>
    <x v="6"/>
    <x v="3549"/>
    <d v="2015-09-04T04:27:53"/>
  </r>
  <r>
    <x v="3550"/>
    <s v="MOONFACE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b v="0"/>
    <n v="64"/>
    <b v="1"/>
    <s v="theater/plays"/>
    <x v="2131"/>
    <x v="2636"/>
    <x v="1"/>
    <x v="6"/>
    <x v="3550"/>
    <d v="2016-05-02T16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b v="0"/>
    <n v="25"/>
    <b v="1"/>
    <s v="theater/plays"/>
    <x v="2118"/>
    <x v="2637"/>
    <x v="1"/>
    <x v="6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b v="0"/>
    <n v="20"/>
    <b v="1"/>
    <s v="theater/plays"/>
    <x v="31"/>
    <x v="2638"/>
    <x v="1"/>
    <x v="6"/>
    <x v="3552"/>
    <d v="2014-06-28T09:05:24"/>
  </r>
  <r>
    <x v="3553"/>
    <s v="Coming Home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b v="0"/>
    <n v="104"/>
    <b v="1"/>
    <s v="theater/plays"/>
    <x v="2589"/>
    <x v="2639"/>
    <x v="1"/>
    <x v="6"/>
    <x v="3553"/>
    <d v="2015-08-11T19:00:00"/>
  </r>
  <r>
    <x v="3554"/>
    <s v="MASKS: Off-Broadway Debut"/>
    <s v="MASKS is a dramedy dealing with what it means to be alive, the reliability of identity, and what it means to suffer."/>
    <x v="10"/>
    <n v="5671.11"/>
    <x v="0"/>
    <x v="0"/>
    <x v="0"/>
    <n v="1423674000"/>
    <n v="1421025159"/>
    <b v="0"/>
    <n v="53"/>
    <b v="1"/>
    <s v="theater/plays"/>
    <x v="2590"/>
    <x v="2640"/>
    <x v="1"/>
    <x v="6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b v="0"/>
    <n v="14"/>
    <b v="1"/>
    <s v="theater/plays"/>
    <x v="31"/>
    <x v="1231"/>
    <x v="1"/>
    <x v="6"/>
    <x v="3555"/>
    <d v="2016-11-17T06:36:34"/>
  </r>
  <r>
    <x v="3556"/>
    <s v="Immortal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b v="0"/>
    <n v="20"/>
    <b v="1"/>
    <s v="theater/plays"/>
    <x v="2419"/>
    <x v="2641"/>
    <x v="1"/>
    <x v="6"/>
    <x v="3556"/>
    <d v="2014-08-17T10:35:24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b v="0"/>
    <n v="558"/>
    <b v="1"/>
    <s v="theater/plays"/>
    <x v="2591"/>
    <x v="2642"/>
    <x v="1"/>
    <x v="6"/>
    <x v="3557"/>
    <d v="2014-05-05T01:38:31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x v="1"/>
    <n v="1435352400"/>
    <n v="1431718575"/>
    <b v="0"/>
    <n v="22"/>
    <b v="1"/>
    <s v="theater/plays"/>
    <x v="2592"/>
    <x v="2643"/>
    <x v="1"/>
    <x v="6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b v="0"/>
    <n v="24"/>
    <b v="1"/>
    <s v="theater/plays"/>
    <x v="991"/>
    <x v="2644"/>
    <x v="1"/>
    <x v="6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b v="0"/>
    <n v="74"/>
    <b v="1"/>
    <s v="theater/plays"/>
    <x v="2593"/>
    <x v="2645"/>
    <x v="1"/>
    <x v="6"/>
    <x v="3560"/>
    <d v="2015-05-26T21:45:00"/>
  </r>
  <r>
    <x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x v="0"/>
    <x v="0"/>
    <n v="1438799760"/>
    <n v="1437236378"/>
    <b v="0"/>
    <n v="54"/>
    <b v="1"/>
    <s v="theater/plays"/>
    <x v="2122"/>
    <x v="2646"/>
    <x v="1"/>
    <x v="6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b v="0"/>
    <n v="31"/>
    <b v="1"/>
    <s v="theater/plays"/>
    <x v="2594"/>
    <x v="2647"/>
    <x v="1"/>
    <x v="6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b v="0"/>
    <n v="25"/>
    <b v="1"/>
    <s v="theater/plays"/>
    <x v="2595"/>
    <x v="2648"/>
    <x v="1"/>
    <x v="6"/>
    <x v="3563"/>
    <d v="2016-08-01T14:00:00"/>
  </r>
  <r>
    <x v="3564"/>
    <s v="The Pillowman Aberdeen"/>
    <s v="Multi Award-Winng play THE PILLOWMAN coming to the Arts Centre Theatre, Aberdeen"/>
    <x v="28"/>
    <n v="1005"/>
    <x v="0"/>
    <x v="1"/>
    <x v="1"/>
    <n v="1444060800"/>
    <n v="1440082649"/>
    <b v="0"/>
    <n v="17"/>
    <b v="1"/>
    <s v="theater/plays"/>
    <x v="10"/>
    <x v="2649"/>
    <x v="1"/>
    <x v="6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b v="0"/>
    <n v="12"/>
    <b v="1"/>
    <s v="theater/plays"/>
    <x v="2596"/>
    <x v="2650"/>
    <x v="1"/>
    <x v="6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b v="0"/>
    <n v="38"/>
    <b v="1"/>
    <s v="theater/plays"/>
    <x v="2430"/>
    <x v="2651"/>
    <x v="1"/>
    <x v="6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n v="1433964444"/>
    <n v="1431372444"/>
    <b v="0"/>
    <n v="41"/>
    <b v="1"/>
    <s v="theater/plays"/>
    <x v="2597"/>
    <x v="2652"/>
    <x v="1"/>
    <x v="6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b v="0"/>
    <n v="19"/>
    <b v="1"/>
    <s v="theater/plays"/>
    <x v="2598"/>
    <x v="2653"/>
    <x v="1"/>
    <x v="6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n v="1420734696"/>
    <n v="1418142696"/>
    <b v="0"/>
    <n v="41"/>
    <b v="1"/>
    <s v="theater/plays"/>
    <x v="2599"/>
    <x v="2654"/>
    <x v="1"/>
    <x v="6"/>
    <x v="3569"/>
    <d v="2015-01-08T11:31:36"/>
  </r>
  <r>
    <x v="3570"/>
    <s v="The Lower Depths"/>
    <s v="Theatre Machine presents an all-new adaptation of Maxim Gorky's classic of Russian theatre, The Lower Depths."/>
    <x v="13"/>
    <n v="2287"/>
    <x v="0"/>
    <x v="0"/>
    <x v="0"/>
    <n v="1420009200"/>
    <n v="1417593483"/>
    <b v="0"/>
    <n v="26"/>
    <b v="1"/>
    <s v="theater/plays"/>
    <x v="2600"/>
    <x v="2655"/>
    <x v="1"/>
    <x v="6"/>
    <x v="3570"/>
    <d v="2014-12-31T02:00:00"/>
  </r>
  <r>
    <x v="3571"/>
    <s v="Cans at Theatre503"/>
    <s v="Support Kuleshovâ€™s first full length production; help to build the set and bring a fierce and important new play to life"/>
    <x v="15"/>
    <n v="1831"/>
    <x v="0"/>
    <x v="1"/>
    <x v="1"/>
    <n v="1414701413"/>
    <n v="1412109413"/>
    <b v="0"/>
    <n v="25"/>
    <b v="1"/>
    <s v="theater/plays"/>
    <x v="2601"/>
    <x v="2656"/>
    <x v="1"/>
    <x v="6"/>
    <x v="3571"/>
    <d v="2014-10-30T15:36:53"/>
  </r>
  <r>
    <x v="3572"/>
    <s v="Monster"/>
    <s v="A darkly comic one woman show by Abram Rooney as part of The Camden Fringe 2015."/>
    <x v="2"/>
    <n v="500"/>
    <x v="0"/>
    <x v="1"/>
    <x v="1"/>
    <n v="1434894082"/>
    <n v="1432302082"/>
    <b v="0"/>
    <n v="9"/>
    <b v="1"/>
    <s v="theater/plays"/>
    <x v="31"/>
    <x v="2657"/>
    <x v="1"/>
    <x v="6"/>
    <x v="3572"/>
    <d v="2015-06-21T08:41:22"/>
  </r>
  <r>
    <x v="3573"/>
    <s v="Licensed To Ill"/>
    <s v="London based theatre makers collaborating to create a new show about the history of HipHop."/>
    <x v="9"/>
    <n v="3084"/>
    <x v="0"/>
    <x v="1"/>
    <x v="1"/>
    <n v="1415440846"/>
    <n v="1412845246"/>
    <b v="0"/>
    <n v="78"/>
    <b v="1"/>
    <s v="theater/plays"/>
    <x v="2602"/>
    <x v="2658"/>
    <x v="1"/>
    <x v="6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b v="0"/>
    <n v="45"/>
    <b v="1"/>
    <s v="theater/plays"/>
    <x v="2603"/>
    <x v="2659"/>
    <x v="1"/>
    <x v="6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b v="0"/>
    <n v="102"/>
    <b v="1"/>
    <s v="theater/plays"/>
    <x v="2604"/>
    <x v="2660"/>
    <x v="1"/>
    <x v="6"/>
    <x v="3575"/>
    <d v="2016-08-10T22:59:00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x v="0"/>
    <n v="1480947054"/>
    <n v="1475759454"/>
    <b v="0"/>
    <n v="5"/>
    <b v="1"/>
    <s v="theater/plays"/>
    <x v="31"/>
    <x v="135"/>
    <x v="1"/>
    <x v="6"/>
    <x v="3576"/>
    <d v="2016-12-05T09:10:54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x v="0"/>
    <n v="1430029680"/>
    <n v="1427741583"/>
    <b v="0"/>
    <n v="27"/>
    <b v="1"/>
    <s v="theater/plays"/>
    <x v="2129"/>
    <x v="684"/>
    <x v="1"/>
    <x v="6"/>
    <x v="3577"/>
    <d v="2015-04-26T01:28:00"/>
  </r>
  <r>
    <x v="3578"/>
    <s v="Home"/>
    <s v="An unsparing, slightly surreal look at the effects of the private rented sector on two young women. Based on real events."/>
    <x v="15"/>
    <n v="1500.2"/>
    <x v="0"/>
    <x v="1"/>
    <x v="1"/>
    <n v="1462037777"/>
    <n v="1459445777"/>
    <b v="0"/>
    <n v="37"/>
    <b v="1"/>
    <s v="theater/plays"/>
    <x v="2605"/>
    <x v="2661"/>
    <x v="1"/>
    <x v="6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b v="0"/>
    <n v="14"/>
    <b v="1"/>
    <s v="theater/plays"/>
    <x v="31"/>
    <x v="680"/>
    <x v="1"/>
    <x v="6"/>
    <x v="3579"/>
    <d v="2016-03-31T12:17:36"/>
  </r>
  <r>
    <x v="3580"/>
    <s v="Annabel Lost"/>
    <s v="Annabel Lost combines visual art and performance poetry to tell the story of two orphaned refugees, Quetzal and Rhime."/>
    <x v="42"/>
    <n v="1025"/>
    <x v="0"/>
    <x v="0"/>
    <x v="0"/>
    <n v="1425185940"/>
    <n v="1421900022"/>
    <b v="0"/>
    <n v="27"/>
    <b v="1"/>
    <s v="theater/plays"/>
    <x v="2606"/>
    <x v="2662"/>
    <x v="1"/>
    <x v="6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b v="0"/>
    <n v="45"/>
    <b v="1"/>
    <s v="theater/plays"/>
    <x v="31"/>
    <x v="853"/>
    <x v="1"/>
    <x v="6"/>
    <x v="3581"/>
    <d v="2014-07-30T06:18:30"/>
  </r>
  <r>
    <x v="3582"/>
    <s v="REALLY REALLY"/>
    <s v="A contemporary American play touching on the scorching realities of growing up in the Millennial generation."/>
    <x v="28"/>
    <n v="2870"/>
    <x v="0"/>
    <x v="0"/>
    <x v="0"/>
    <n v="1459822682"/>
    <n v="1458613082"/>
    <b v="0"/>
    <n v="49"/>
    <b v="1"/>
    <s v="theater/plays"/>
    <x v="2607"/>
    <x v="2663"/>
    <x v="1"/>
    <x v="6"/>
    <x v="3582"/>
    <d v="2016-04-04T21:18:02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n v="1460970805"/>
    <n v="1455790405"/>
    <b v="0"/>
    <n v="24"/>
    <b v="1"/>
    <s v="theater/plays"/>
    <x v="2508"/>
    <x v="956"/>
    <x v="1"/>
    <x v="6"/>
    <x v="3583"/>
    <d v="2016-04-18T04:13:25"/>
  </r>
  <r>
    <x v="3584"/>
    <s v="Pramkicker - Edinburgh and Beyond"/>
    <s v="Critically-acclaimed Old Trunk are back with their new play. _x000d_PRAMKICKER. _x000d__x000d_Written by Sadie Hasler &amp; directed by Sarah Mayhew."/>
    <x v="9"/>
    <n v="3465"/>
    <x v="0"/>
    <x v="1"/>
    <x v="1"/>
    <n v="1436772944"/>
    <n v="1434180944"/>
    <b v="0"/>
    <n v="112"/>
    <b v="1"/>
    <s v="theater/plays"/>
    <x v="2113"/>
    <x v="2664"/>
    <x v="1"/>
    <x v="6"/>
    <x v="3584"/>
    <d v="2015-07-13T02:35:44"/>
  </r>
  <r>
    <x v="3585"/>
    <s v="The Lost Boy (a play)"/>
    <s v="The world premiere of a play, a true story about love, loss, and a man reaching back in time as the only way to move forward."/>
    <x v="104"/>
    <n v="4050"/>
    <x v="0"/>
    <x v="0"/>
    <x v="0"/>
    <n v="1419181890"/>
    <n v="1416589890"/>
    <b v="0"/>
    <n v="23"/>
    <b v="1"/>
    <s v="theater/plays"/>
    <x v="2608"/>
    <x v="2665"/>
    <x v="1"/>
    <x v="6"/>
    <x v="3585"/>
    <d v="2014-12-21T12:11:30"/>
  </r>
  <r>
    <x v="3586"/>
    <s v="Actors &amp; Musicians who are Blind or Autistic"/>
    <s v="See Theatre In A New Light"/>
    <x v="51"/>
    <n v="8207"/>
    <x v="0"/>
    <x v="0"/>
    <x v="0"/>
    <n v="1474649070"/>
    <n v="1469465070"/>
    <b v="0"/>
    <n v="54"/>
    <b v="1"/>
    <s v="theater/plays"/>
    <x v="2609"/>
    <x v="2666"/>
    <x v="1"/>
    <x v="6"/>
    <x v="3586"/>
    <d v="2016-09-23T11:44:30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x v="1"/>
    <n v="1467054000"/>
    <n v="1463144254"/>
    <b v="0"/>
    <n v="28"/>
    <b v="1"/>
    <s v="theater/plays"/>
    <x v="2610"/>
    <x v="2667"/>
    <x v="1"/>
    <x v="6"/>
    <x v="3587"/>
    <d v="2016-06-27T14:00:00"/>
  </r>
  <r>
    <x v="3588"/>
    <s v="MENTAL Play short-tour 2015!"/>
    <s v="Touring the fast-paced, playful and poignant story of three twenty-somethings in a mental-health support group."/>
    <x v="48"/>
    <n v="201"/>
    <x v="0"/>
    <x v="1"/>
    <x v="1"/>
    <n v="1430348400"/>
    <n v="1428436410"/>
    <b v="0"/>
    <n v="11"/>
    <b v="1"/>
    <s v="theater/plays"/>
    <x v="10"/>
    <x v="2668"/>
    <x v="1"/>
    <x v="6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b v="0"/>
    <n v="62"/>
    <b v="1"/>
    <s v="theater/plays"/>
    <x v="1901"/>
    <x v="2669"/>
    <x v="1"/>
    <x v="6"/>
    <x v="3589"/>
    <d v="2015-05-26T10:32:27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b v="0"/>
    <n v="73"/>
    <b v="1"/>
    <s v="theater/plays"/>
    <x v="2611"/>
    <x v="2670"/>
    <x v="1"/>
    <x v="6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b v="0"/>
    <n v="18"/>
    <b v="1"/>
    <s v="theater/plays"/>
    <x v="1290"/>
    <x v="2671"/>
    <x v="1"/>
    <x v="6"/>
    <x v="3591"/>
    <d v="2015-01-23T23:59:00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x v="0"/>
    <n v="1423630740"/>
    <n v="1418673307"/>
    <b v="0"/>
    <n v="35"/>
    <b v="1"/>
    <s v="theater/plays"/>
    <x v="2612"/>
    <x v="2672"/>
    <x v="1"/>
    <x v="6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b v="0"/>
    <n v="43"/>
    <b v="1"/>
    <s v="theater/plays"/>
    <x v="2613"/>
    <x v="2673"/>
    <x v="1"/>
    <x v="6"/>
    <x v="3593"/>
    <d v="2015-01-05T15:26:00"/>
  </r>
  <r>
    <x v="3594"/>
    <s v="HEDDA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b v="0"/>
    <n v="36"/>
    <b v="1"/>
    <s v="theater/plays"/>
    <x v="2614"/>
    <x v="2674"/>
    <x v="1"/>
    <x v="6"/>
    <x v="3594"/>
    <d v="2016-09-03T20:36:22"/>
  </r>
  <r>
    <x v="3595"/>
    <s v="The Flu Season"/>
    <s v="A new theatre company staging Will Eno's The Flu Season in Seattle"/>
    <x v="27"/>
    <n v="3081"/>
    <x v="0"/>
    <x v="0"/>
    <x v="0"/>
    <n v="1426229940"/>
    <n v="1423959123"/>
    <b v="0"/>
    <n v="62"/>
    <b v="1"/>
    <s v="theater/plays"/>
    <x v="23"/>
    <x v="2675"/>
    <x v="1"/>
    <x v="6"/>
    <x v="3595"/>
    <d v="2015-03-13T01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n v="1409072982"/>
    <n v="1407258582"/>
    <b v="0"/>
    <n v="15"/>
    <b v="1"/>
    <s v="theater/plays"/>
    <x v="2615"/>
    <x v="2676"/>
    <x v="1"/>
    <x v="6"/>
    <x v="3596"/>
    <d v="2014-08-26T12:09:42"/>
  </r>
  <r>
    <x v="3597"/>
    <s v="Akvavit Theatre presents NOTHING OF ME by Arne Lygre"/>
    <s v="&quot;I think that I have my own will. I can stop this, I tell myself. But it's not true.&quot;"/>
    <x v="30"/>
    <n v="2565"/>
    <x v="0"/>
    <x v="0"/>
    <x v="0"/>
    <n v="1456984740"/>
    <n v="1455717790"/>
    <b v="0"/>
    <n v="33"/>
    <b v="1"/>
    <s v="theater/plays"/>
    <x v="946"/>
    <x v="2677"/>
    <x v="1"/>
    <x v="6"/>
    <x v="3597"/>
    <d v="2016-03-03T00:59:00"/>
  </r>
  <r>
    <x v="3598"/>
    <s v="Cinderella"/>
    <s v="River City Theatre Company needs your support as we embark on our thirteenth production, CINDERELLA!"/>
    <x v="28"/>
    <n v="1101"/>
    <x v="0"/>
    <x v="0"/>
    <x v="0"/>
    <n v="1409720340"/>
    <n v="1408129822"/>
    <b v="0"/>
    <n v="27"/>
    <b v="1"/>
    <s v="theater/plays"/>
    <x v="2616"/>
    <x v="1148"/>
    <x v="1"/>
    <x v="6"/>
    <x v="3598"/>
    <d v="2014-09-02T23:59:00"/>
  </r>
  <r>
    <x v="3599"/>
    <s v="Promised Land"/>
    <s v="Help Chrysalis get this production off the ground!  An original play, we only need $500 to get this production on its feet!"/>
    <x v="2"/>
    <n v="1010"/>
    <x v="0"/>
    <x v="0"/>
    <x v="0"/>
    <n v="1440892800"/>
    <n v="1438715077"/>
    <b v="0"/>
    <n v="17"/>
    <b v="1"/>
    <s v="theater/plays"/>
    <x v="2539"/>
    <x v="2678"/>
    <x v="1"/>
    <x v="6"/>
    <x v="3599"/>
    <d v="2015-08-29T19:00:00"/>
  </r>
  <r>
    <x v="3600"/>
    <s v="Pariah"/>
    <s v="The First Play From The Man Who Brought You The Black James Bond!"/>
    <x v="185"/>
    <n v="13"/>
    <x v="0"/>
    <x v="0"/>
    <x v="0"/>
    <n v="1476390164"/>
    <n v="1473970964"/>
    <b v="0"/>
    <n v="4"/>
    <b v="1"/>
    <s v="theater/plays"/>
    <x v="2129"/>
    <x v="2679"/>
    <x v="1"/>
    <x v="6"/>
    <x v="3600"/>
    <d v="2016-10-13T15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n v="1421452682"/>
    <n v="1418860682"/>
    <b v="0"/>
    <n v="53"/>
    <b v="1"/>
    <s v="theater/plays"/>
    <x v="2469"/>
    <x v="2680"/>
    <x v="1"/>
    <x v="6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b v="0"/>
    <n v="49"/>
    <b v="1"/>
    <s v="theater/plays"/>
    <x v="2383"/>
    <x v="2681"/>
    <x v="1"/>
    <x v="6"/>
    <x v="3602"/>
    <d v="2016-05-17T16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b v="0"/>
    <n v="57"/>
    <b v="1"/>
    <s v="theater/plays"/>
    <x v="2617"/>
    <x v="2682"/>
    <x v="1"/>
    <x v="6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b v="0"/>
    <n v="69"/>
    <b v="1"/>
    <s v="theater/plays"/>
    <x v="2618"/>
    <x v="2683"/>
    <x v="1"/>
    <x v="6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b v="0"/>
    <n v="15"/>
    <b v="1"/>
    <s v="theater/plays"/>
    <x v="2498"/>
    <x v="76"/>
    <x v="1"/>
    <x v="6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n v="1471185057"/>
    <n v="1468593057"/>
    <b v="0"/>
    <n v="64"/>
    <b v="1"/>
    <s v="theater/plays"/>
    <x v="2619"/>
    <x v="2684"/>
    <x v="1"/>
    <x v="6"/>
    <x v="3606"/>
    <d v="2016-08-14T09:30:57"/>
  </r>
  <r>
    <x v="3607"/>
    <s v="E15 at The Pleasance and CPT"/>
    <s v="'E15' is a verbatim project that looks at the story of the Focus E15 Campaign"/>
    <x v="131"/>
    <n v="580"/>
    <x v="0"/>
    <x v="1"/>
    <x v="1"/>
    <n v="1450137600"/>
    <n v="1448924882"/>
    <b v="0"/>
    <n v="20"/>
    <b v="1"/>
    <s v="theater/plays"/>
    <x v="2620"/>
    <x v="2109"/>
    <x v="1"/>
    <x v="6"/>
    <x v="3607"/>
    <d v="2015-12-14T19:00:00"/>
  </r>
  <r>
    <x v="3608"/>
    <s v="Petrification"/>
    <s v="Help us get the show on the road! Petrification is a new play about home, memory and identity and we need your help to tour."/>
    <x v="134"/>
    <n v="800"/>
    <x v="0"/>
    <x v="1"/>
    <x v="1"/>
    <n v="1466172000"/>
    <n v="1463418090"/>
    <b v="0"/>
    <n v="27"/>
    <b v="1"/>
    <s v="theater/plays"/>
    <x v="31"/>
    <x v="2685"/>
    <x v="1"/>
    <x v="6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b v="0"/>
    <n v="21"/>
    <b v="1"/>
    <s v="theater/plays"/>
    <x v="2621"/>
    <x v="2686"/>
    <x v="1"/>
    <x v="6"/>
    <x v="3609"/>
    <d v="2016-03-30T17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n v="1439806936"/>
    <n v="1437214936"/>
    <b v="0"/>
    <n v="31"/>
    <b v="1"/>
    <s v="theater/plays"/>
    <x v="2622"/>
    <x v="2687"/>
    <x v="1"/>
    <x v="6"/>
    <x v="3610"/>
    <d v="2015-08-17T05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b v="0"/>
    <n v="51"/>
    <b v="1"/>
    <s v="theater/plays"/>
    <x v="1627"/>
    <x v="590"/>
    <x v="1"/>
    <x v="6"/>
    <x v="3611"/>
    <d v="2015-04-08T03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n v="1402334811"/>
    <n v="1401470811"/>
    <b v="0"/>
    <n v="57"/>
    <b v="1"/>
    <s v="theater/plays"/>
    <x v="2623"/>
    <x v="2688"/>
    <x v="1"/>
    <x v="6"/>
    <x v="3612"/>
    <d v="2014-06-09T12:26:51"/>
  </r>
  <r>
    <x v="3613"/>
    <s v="HIS NAME IS ARTHUR HOLMBERG"/>
    <s v="a woman walks into a bar except she looks like a man and no one's serving drinks. one night only"/>
    <x v="21"/>
    <n v="1250"/>
    <x v="0"/>
    <x v="0"/>
    <x v="0"/>
    <n v="1403964574"/>
    <n v="1401372574"/>
    <b v="0"/>
    <n v="20"/>
    <b v="1"/>
    <s v="theater/plays"/>
    <x v="31"/>
    <x v="372"/>
    <x v="1"/>
    <x v="6"/>
    <x v="3613"/>
    <d v="2014-06-28T09:09:34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x v="0"/>
    <n v="1434675616"/>
    <n v="1432083616"/>
    <b v="0"/>
    <n v="71"/>
    <b v="1"/>
    <s v="theater/plays"/>
    <x v="2624"/>
    <x v="2689"/>
    <x v="1"/>
    <x v="6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b v="0"/>
    <n v="72"/>
    <b v="1"/>
    <s v="theater/plays"/>
    <x v="2020"/>
    <x v="2690"/>
    <x v="1"/>
    <x v="6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b v="0"/>
    <n v="45"/>
    <b v="1"/>
    <s v="theater/plays"/>
    <x v="2387"/>
    <x v="2691"/>
    <x v="1"/>
    <x v="6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b v="0"/>
    <n v="51"/>
    <b v="1"/>
    <s v="theater/plays"/>
    <x v="2625"/>
    <x v="2692"/>
    <x v="1"/>
    <x v="6"/>
    <x v="3617"/>
    <d v="2017-02-27T19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b v="0"/>
    <n v="56"/>
    <b v="1"/>
    <s v="theater/plays"/>
    <x v="50"/>
    <x v="2693"/>
    <x v="1"/>
    <x v="6"/>
    <x v="3618"/>
    <d v="2015-06-03T10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n v="1479592800"/>
    <n v="1476760226"/>
    <b v="0"/>
    <n v="17"/>
    <b v="1"/>
    <s v="theater/plays"/>
    <x v="1246"/>
    <x v="1167"/>
    <x v="1"/>
    <x v="6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b v="0"/>
    <n v="197"/>
    <b v="1"/>
    <s v="theater/plays"/>
    <x v="2626"/>
    <x v="2694"/>
    <x v="1"/>
    <x v="6"/>
    <x v="3620"/>
    <d v="2015-03-04T23:00:00"/>
  </r>
  <r>
    <x v="3621"/>
    <s v="EverScape"/>
    <s v="Bare Theatre and Sonorous Road collaborate on the NC debut of  Allan Maule's gamer fantasy play that was extended in New York."/>
    <x v="9"/>
    <n v="3292"/>
    <x v="0"/>
    <x v="0"/>
    <x v="0"/>
    <n v="1475269200"/>
    <n v="1473200844"/>
    <b v="0"/>
    <n v="70"/>
    <b v="1"/>
    <s v="theater/plays"/>
    <x v="2627"/>
    <x v="2695"/>
    <x v="1"/>
    <x v="6"/>
    <x v="3621"/>
    <d v="2016-09-30T16:00:00"/>
  </r>
  <r>
    <x v="3622"/>
    <s v="Shakespeare's Pericles, Prince of Tyre"/>
    <s v="5 actors. 39 characters. 1 epic adventure. Presented by the Cradle Theatre Company."/>
    <x v="28"/>
    <n v="1000.99"/>
    <x v="0"/>
    <x v="0"/>
    <x v="0"/>
    <n v="1411874580"/>
    <n v="1409030371"/>
    <b v="0"/>
    <n v="21"/>
    <b v="1"/>
    <s v="theater/plays"/>
    <x v="2628"/>
    <x v="2696"/>
    <x v="1"/>
    <x v="6"/>
    <x v="3622"/>
    <d v="2014-09-27T22:23:00"/>
  </r>
  <r>
    <x v="3623"/>
    <s v="Since I've Been Here"/>
    <s v="An original play exploring the complications of romantic relationships in all forms."/>
    <x v="30"/>
    <n v="3000"/>
    <x v="0"/>
    <x v="0"/>
    <x v="0"/>
    <n v="1406358000"/>
    <n v="1404841270"/>
    <b v="0"/>
    <n v="34"/>
    <b v="1"/>
    <s v="theater/plays"/>
    <x v="43"/>
    <x v="2697"/>
    <x v="1"/>
    <x v="6"/>
    <x v="3623"/>
    <d v="2014-07-26T02:00:00"/>
  </r>
  <r>
    <x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x v="0"/>
    <x v="0"/>
    <n v="1471977290"/>
    <n v="1466793290"/>
    <b v="0"/>
    <n v="39"/>
    <b v="1"/>
    <s v="theater/plays"/>
    <x v="2629"/>
    <x v="2698"/>
    <x v="1"/>
    <x v="6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b v="0"/>
    <n v="78"/>
    <b v="1"/>
    <s v="theater/plays"/>
    <x v="2570"/>
    <x v="2699"/>
    <x v="1"/>
    <x v="6"/>
    <x v="3625"/>
    <d v="2015-07-02T10:39:37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b v="0"/>
    <n v="48"/>
    <b v="1"/>
    <s v="theater/plays"/>
    <x v="2412"/>
    <x v="2700"/>
    <x v="1"/>
    <x v="6"/>
    <x v="3626"/>
    <d v="2014-08-16T11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b v="0"/>
    <n v="29"/>
    <b v="1"/>
    <s v="theater/plays"/>
    <x v="31"/>
    <x v="2701"/>
    <x v="1"/>
    <x v="6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b v="0"/>
    <n v="0"/>
    <b v="0"/>
    <s v="theater/musical"/>
    <x v="109"/>
    <x v="121"/>
    <x v="1"/>
    <x v="40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b v="0"/>
    <n v="2"/>
    <b v="0"/>
    <s v="theater/musical"/>
    <x v="2630"/>
    <x v="120"/>
    <x v="1"/>
    <x v="40"/>
    <x v="3629"/>
    <d v="2016-05-05T12:00:0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b v="0"/>
    <n v="1"/>
    <b v="0"/>
    <s v="theater/musical"/>
    <x v="108"/>
    <x v="120"/>
    <x v="1"/>
    <x v="40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b v="0"/>
    <n v="59"/>
    <b v="0"/>
    <s v="theater/musical"/>
    <x v="2631"/>
    <x v="2702"/>
    <x v="1"/>
    <x v="40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n v="1416781749"/>
    <n v="1415053749"/>
    <b v="0"/>
    <n v="1"/>
    <b v="0"/>
    <s v="theater/musical"/>
    <x v="143"/>
    <x v="101"/>
    <x v="1"/>
    <x v="40"/>
    <x v="3632"/>
    <d v="2014-11-23T17:29:09"/>
  </r>
  <r>
    <x v="3633"/>
    <s v="SMOKEY AND THE BANDIT: THE MUSICAL"/>
    <s v="SMOKEY AND THE BANDIT: THE MUSICAL_x000d_The classic film, characters and music you love, on stage, LIVE!"/>
    <x v="10"/>
    <n v="1762"/>
    <x v="2"/>
    <x v="0"/>
    <x v="0"/>
    <n v="1479517200"/>
    <n v="1475765867"/>
    <b v="0"/>
    <n v="31"/>
    <b v="0"/>
    <s v="theater/musical"/>
    <x v="2632"/>
    <x v="2703"/>
    <x v="1"/>
    <x v="40"/>
    <x v="3633"/>
    <d v="2016-11-18T20:00:0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b v="0"/>
    <n v="18"/>
    <b v="0"/>
    <s v="theater/musical"/>
    <x v="2633"/>
    <x v="2704"/>
    <x v="1"/>
    <x v="40"/>
    <x v="3634"/>
    <d v="2017-01-13T22:59:00"/>
  </r>
  <r>
    <x v="3635"/>
    <s v="Mary's Son"/>
    <s v="Mary's Son is a pop opera about Jesus and the hope he brings to all people."/>
    <x v="8"/>
    <n v="1276"/>
    <x v="2"/>
    <x v="0"/>
    <x v="0"/>
    <n v="1461186676"/>
    <n v="1458594676"/>
    <b v="0"/>
    <n v="10"/>
    <b v="0"/>
    <s v="theater/musical"/>
    <x v="2634"/>
    <x v="2705"/>
    <x v="1"/>
    <x v="40"/>
    <x v="3635"/>
    <d v="2016-04-20T16:11:16"/>
  </r>
  <r>
    <x v="3636"/>
    <s v="The Brother's of B-Block"/>
    <s v="The Brotherâ€™s of B-block is a musical play. A new take on &quot;OZ&quot; _x000d_The Wizard of OZ meets HBO's OZ."/>
    <x v="60"/>
    <n v="0"/>
    <x v="2"/>
    <x v="0"/>
    <x v="0"/>
    <n v="1442248829"/>
    <n v="1439224829"/>
    <b v="0"/>
    <n v="0"/>
    <b v="0"/>
    <s v="theater/musical"/>
    <x v="109"/>
    <x v="121"/>
    <x v="1"/>
    <x v="40"/>
    <x v="3636"/>
    <d v="2015-09-14T11:40:29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x v="0"/>
    <n v="1420130935"/>
    <n v="1417538935"/>
    <b v="0"/>
    <n v="14"/>
    <b v="0"/>
    <s v="theater/musical"/>
    <x v="2635"/>
    <x v="2706"/>
    <x v="1"/>
    <x v="40"/>
    <x v="3637"/>
    <d v="2015-01-01T11:48:55"/>
  </r>
  <r>
    <x v="3638"/>
    <s v="Project Hedwig and the Angry Inch"/>
    <s v="A rock and roll journey that explores love, loss, redemption, duality and ascension."/>
    <x v="126"/>
    <n v="216"/>
    <x v="2"/>
    <x v="5"/>
    <x v="5"/>
    <n v="1429456132"/>
    <n v="1424275732"/>
    <b v="0"/>
    <n v="2"/>
    <b v="0"/>
    <s v="theater/musical"/>
    <x v="2636"/>
    <x v="1762"/>
    <x v="1"/>
    <x v="40"/>
    <x v="3638"/>
    <d v="2015-04-19T10:08:52"/>
  </r>
  <r>
    <x v="3639"/>
    <s v="POE!"/>
    <s v="POE is a tragicomic musical about the life and works of Edgar Poe, with Death as his therapist helping him find peace in the beyond."/>
    <x v="31"/>
    <n v="1"/>
    <x v="2"/>
    <x v="0"/>
    <x v="0"/>
    <n v="1475853060"/>
    <n v="1470672906"/>
    <b v="0"/>
    <n v="1"/>
    <b v="0"/>
    <s v="theater/musical"/>
    <x v="524"/>
    <x v="120"/>
    <x v="1"/>
    <x v="40"/>
    <x v="3639"/>
    <d v="2016-10-07T10:11:00"/>
  </r>
  <r>
    <x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x v="0"/>
    <x v="0"/>
    <n v="1431283530"/>
    <n v="1428691530"/>
    <b v="0"/>
    <n v="3"/>
    <b v="0"/>
    <s v="theater/musical"/>
    <x v="148"/>
    <x v="1782"/>
    <x v="1"/>
    <x v="40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b v="0"/>
    <n v="0"/>
    <b v="0"/>
    <s v="theater/musical"/>
    <x v="109"/>
    <x v="121"/>
    <x v="1"/>
    <x v="40"/>
    <x v="3641"/>
    <d v="2014-10-05T00:00:00"/>
  </r>
  <r>
    <x v="3642"/>
    <s v="My own musical"/>
    <s v="All the world's a stage..._x000d_It is my biggest dream to perform my own, selfcreated musical with lots of kids as big as I am able to."/>
    <x v="176"/>
    <n v="15"/>
    <x v="2"/>
    <x v="12"/>
    <x v="3"/>
    <n v="1448902800"/>
    <n v="1445369727"/>
    <b v="0"/>
    <n v="2"/>
    <b v="0"/>
    <s v="theater/musical"/>
    <x v="2637"/>
    <x v="507"/>
    <x v="1"/>
    <x v="40"/>
    <x v="3642"/>
    <d v="2015-11-30T12:00:0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x v="0"/>
    <n v="1447734439"/>
    <n v="1444274839"/>
    <b v="0"/>
    <n v="0"/>
    <b v="0"/>
    <s v="theater/musical"/>
    <x v="109"/>
    <x v="121"/>
    <x v="1"/>
    <x v="40"/>
    <x v="3643"/>
    <d v="2015-11-16T23:27:19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x v="0"/>
    <n v="1457413140"/>
    <n v="1454996887"/>
    <b v="0"/>
    <n v="12"/>
    <b v="0"/>
    <s v="theater/musical"/>
    <x v="2638"/>
    <x v="2707"/>
    <x v="1"/>
    <x v="40"/>
    <x v="3644"/>
    <d v="2016-03-07T23:59:00"/>
  </r>
  <r>
    <x v="3645"/>
    <s v="If the Shoe Fits"/>
    <s v="This new musical comedy empowers women and girls of all ages to be themselves in their shoes, whatever shoes they choose."/>
    <x v="28"/>
    <n v="1"/>
    <x v="2"/>
    <x v="5"/>
    <x v="5"/>
    <n v="1479773838"/>
    <n v="1477178238"/>
    <b v="0"/>
    <n v="1"/>
    <b v="0"/>
    <s v="theater/musical"/>
    <x v="370"/>
    <x v="120"/>
    <x v="1"/>
    <x v="40"/>
    <x v="3645"/>
    <d v="2016-11-21T19:17:18"/>
  </r>
  <r>
    <x v="3646"/>
    <s v="Our Sacred Honor"/>
    <s v="Develop demo materials for new, true story of teen Revolutionary War heroes - for hybrid film/live stage musical"/>
    <x v="3"/>
    <n v="481"/>
    <x v="2"/>
    <x v="0"/>
    <x v="0"/>
    <n v="1434497400"/>
    <n v="1431770802"/>
    <b v="0"/>
    <n v="8"/>
    <b v="0"/>
    <s v="theater/musical"/>
    <x v="2639"/>
    <x v="2708"/>
    <x v="1"/>
    <x v="40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n v="1475258327"/>
    <n v="1471370327"/>
    <b v="0"/>
    <n v="2"/>
    <b v="0"/>
    <s v="theater/musical"/>
    <x v="733"/>
    <x v="2"/>
    <x v="1"/>
    <x v="40"/>
    <x v="3647"/>
    <d v="2016-09-30T12:58:47"/>
  </r>
  <r>
    <x v="3648"/>
    <s v="Moth Theater Lives"/>
    <s v="Help Moth Live! Support Moth and its artist collective to achieve its 2014/15 season."/>
    <x v="79"/>
    <n v="40153"/>
    <x v="0"/>
    <x v="0"/>
    <x v="0"/>
    <n v="1412492445"/>
    <n v="1409900445"/>
    <b v="0"/>
    <n v="73"/>
    <b v="1"/>
    <s v="theater/plays"/>
    <x v="2640"/>
    <x v="2709"/>
    <x v="1"/>
    <x v="6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n v="1402938394"/>
    <n v="1400691994"/>
    <b v="0"/>
    <n v="8"/>
    <b v="1"/>
    <s v="theater/plays"/>
    <x v="87"/>
    <x v="1188"/>
    <x v="1"/>
    <x v="6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n v="1454412584"/>
    <n v="1452598184"/>
    <b v="0"/>
    <n v="17"/>
    <b v="1"/>
    <s v="theater/plays"/>
    <x v="31"/>
    <x v="2116"/>
    <x v="1"/>
    <x v="6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n v="1407686340"/>
    <n v="1404833442"/>
    <b v="0"/>
    <n v="9"/>
    <b v="1"/>
    <s v="theater/plays"/>
    <x v="87"/>
    <x v="1377"/>
    <x v="1"/>
    <x v="6"/>
    <x v="3651"/>
    <d v="2014-08-10T10:59:00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b v="0"/>
    <n v="17"/>
    <b v="1"/>
    <s v="theater/plays"/>
    <x v="2641"/>
    <x v="2710"/>
    <x v="1"/>
    <x v="6"/>
    <x v="3652"/>
    <d v="2016-08-24T22:59:00"/>
  </r>
  <r>
    <x v="3653"/>
    <s v="ALLIE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b v="0"/>
    <n v="33"/>
    <b v="1"/>
    <s v="theater/plays"/>
    <x v="10"/>
    <x v="2711"/>
    <x v="1"/>
    <x v="6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b v="0"/>
    <n v="38"/>
    <b v="1"/>
    <s v="theater/plays"/>
    <x v="2642"/>
    <x v="2712"/>
    <x v="1"/>
    <x v="6"/>
    <x v="3654"/>
    <d v="2016-04-03T12:00:00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b v="0"/>
    <n v="79"/>
    <b v="1"/>
    <s v="theater/plays"/>
    <x v="2643"/>
    <x v="2713"/>
    <x v="1"/>
    <x v="6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b v="0"/>
    <n v="46"/>
    <b v="1"/>
    <s v="theater/plays"/>
    <x v="2644"/>
    <x v="2714"/>
    <x v="1"/>
    <x v="6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b v="0"/>
    <n v="20"/>
    <b v="1"/>
    <s v="theater/plays"/>
    <x v="2645"/>
    <x v="2715"/>
    <x v="1"/>
    <x v="6"/>
    <x v="3657"/>
    <d v="2016-06-01T16:42:00"/>
  </r>
  <r>
    <x v="3658"/>
    <s v="Mr. Marmalade"/>
    <s v="Life is hard when your own imaginary friend can't make time for you."/>
    <x v="15"/>
    <n v="1510"/>
    <x v="0"/>
    <x v="0"/>
    <x v="0"/>
    <n v="1404273540"/>
    <n v="1400272580"/>
    <b v="0"/>
    <n v="20"/>
    <b v="1"/>
    <s v="theater/plays"/>
    <x v="17"/>
    <x v="2716"/>
    <x v="1"/>
    <x v="6"/>
    <x v="3658"/>
    <d v="2014-07-01T22:59:00"/>
  </r>
  <r>
    <x v="3659"/>
    <s v="Reality of Love Remix (Love in Disguise)"/>
    <s v="We want you to analyze while we dramatize if people who romanticize can recognize true love in a disguise."/>
    <x v="9"/>
    <n v="3061"/>
    <x v="0"/>
    <x v="0"/>
    <x v="0"/>
    <n v="1426775940"/>
    <n v="1424414350"/>
    <b v="0"/>
    <n v="13"/>
    <b v="1"/>
    <s v="theater/plays"/>
    <x v="2389"/>
    <x v="2717"/>
    <x v="1"/>
    <x v="6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b v="0"/>
    <n v="22"/>
    <b v="1"/>
    <s v="theater/plays"/>
    <x v="31"/>
    <x v="2718"/>
    <x v="1"/>
    <x v="6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b v="0"/>
    <n v="36"/>
    <b v="1"/>
    <s v="theater/plays"/>
    <x v="2598"/>
    <x v="2719"/>
    <x v="1"/>
    <x v="6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b v="0"/>
    <n v="40"/>
    <b v="1"/>
    <s v="theater/plays"/>
    <x v="2646"/>
    <x v="2720"/>
    <x v="1"/>
    <x v="6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n v="1482321030"/>
    <n v="1477133430"/>
    <b v="0"/>
    <n v="9"/>
    <b v="1"/>
    <s v="theater/plays"/>
    <x v="87"/>
    <x v="438"/>
    <x v="1"/>
    <x v="6"/>
    <x v="3663"/>
    <d v="2016-12-21T06:50:30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b v="0"/>
    <n v="19"/>
    <b v="1"/>
    <s v="theater/plays"/>
    <x v="2647"/>
    <x v="2721"/>
    <x v="1"/>
    <x v="6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b v="0"/>
    <n v="14"/>
    <b v="1"/>
    <s v="theater/plays"/>
    <x v="2648"/>
    <x v="2722"/>
    <x v="1"/>
    <x v="6"/>
    <x v="3665"/>
    <d v="2015-10-28T14:54:00"/>
  </r>
  <r>
    <x v="3666"/>
    <s v="Israel LÃ³pez @ Ojai Playwrights Conference"/>
    <s v="Artistic Internship @ Ojai Playwrights Conference"/>
    <x v="38"/>
    <n v="1200"/>
    <x v="0"/>
    <x v="0"/>
    <x v="0"/>
    <n v="1406185200"/>
    <n v="1404337382"/>
    <b v="0"/>
    <n v="38"/>
    <b v="1"/>
    <s v="theater/plays"/>
    <x v="31"/>
    <x v="2723"/>
    <x v="1"/>
    <x v="6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b v="0"/>
    <n v="58"/>
    <b v="1"/>
    <s v="theater/plays"/>
    <x v="2649"/>
    <x v="2724"/>
    <x v="1"/>
    <x v="6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b v="0"/>
    <n v="28"/>
    <b v="1"/>
    <s v="theater/plays"/>
    <x v="991"/>
    <x v="2725"/>
    <x v="1"/>
    <x v="6"/>
    <x v="3668"/>
    <d v="2015-07-23T13:33:00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b v="0"/>
    <n v="17"/>
    <b v="1"/>
    <s v="theater/plays"/>
    <x v="2650"/>
    <x v="2726"/>
    <x v="1"/>
    <x v="6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n v="1433113200"/>
    <n v="1431951611"/>
    <b v="0"/>
    <n v="12"/>
    <b v="1"/>
    <s v="theater/plays"/>
    <x v="2651"/>
    <x v="2727"/>
    <x v="1"/>
    <x v="6"/>
    <x v="3670"/>
    <d v="2015-05-31T18:00:00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b v="0"/>
    <n v="40"/>
    <b v="1"/>
    <s v="theater/plays"/>
    <x v="2652"/>
    <x v="2728"/>
    <x v="1"/>
    <x v="6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b v="0"/>
    <n v="57"/>
    <b v="1"/>
    <s v="theater/plays"/>
    <x v="1400"/>
    <x v="2729"/>
    <x v="1"/>
    <x v="6"/>
    <x v="3672"/>
    <d v="2014-09-26T17:43:04"/>
  </r>
  <r>
    <x v="3673"/>
    <s v="CHILD Z"/>
    <s v="Zoe is a teenage girl growing up in a deeply disturbing society. If those paid to protect her aren't listening, then who is?"/>
    <x v="23"/>
    <n v="4545"/>
    <x v="0"/>
    <x v="1"/>
    <x v="1"/>
    <n v="1415191920"/>
    <n v="1412233497"/>
    <b v="0"/>
    <n v="114"/>
    <b v="1"/>
    <s v="theater/plays"/>
    <x v="2653"/>
    <x v="2730"/>
    <x v="1"/>
    <x v="6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b v="0"/>
    <n v="31"/>
    <b v="1"/>
    <s v="theater/plays"/>
    <x v="31"/>
    <x v="2731"/>
    <x v="1"/>
    <x v="6"/>
    <x v="3674"/>
    <d v="2016-09-03T15:57:09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b v="0"/>
    <n v="3"/>
    <b v="1"/>
    <s v="theater/plays"/>
    <x v="2515"/>
    <x v="463"/>
    <x v="1"/>
    <x v="6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b v="0"/>
    <n v="16"/>
    <b v="1"/>
    <s v="theater/plays"/>
    <x v="2654"/>
    <x v="2732"/>
    <x v="1"/>
    <x v="6"/>
    <x v="3676"/>
    <d v="2014-09-12T14:34:44"/>
  </r>
  <r>
    <x v="3677"/>
    <s v="Goldfish Memory Productions"/>
    <s v="Goldfish Memory Productions seeks at least $12,000 to begin their first 3 professional projects."/>
    <x v="14"/>
    <n v="12348.5"/>
    <x v="0"/>
    <x v="0"/>
    <x v="0"/>
    <n v="1404359940"/>
    <n v="1402580818"/>
    <b v="0"/>
    <n v="199"/>
    <b v="1"/>
    <s v="theater/plays"/>
    <x v="2655"/>
    <x v="2733"/>
    <x v="1"/>
    <x v="6"/>
    <x v="3677"/>
    <d v="2014-07-02T22:59:00"/>
  </r>
  <r>
    <x v="3678"/>
    <s v="Some big Some bang"/>
    <s v="The Ugly Collective takes Some big Some bang to the Underbelly Venues at the Edinburgh Fringe!"/>
    <x v="13"/>
    <n v="2050"/>
    <x v="0"/>
    <x v="1"/>
    <x v="1"/>
    <n v="1433076298"/>
    <n v="1430052298"/>
    <b v="0"/>
    <n v="31"/>
    <b v="1"/>
    <s v="theater/plays"/>
    <x v="78"/>
    <x v="2734"/>
    <x v="1"/>
    <x v="6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b v="0"/>
    <n v="30"/>
    <b v="1"/>
    <s v="theater/plays"/>
    <x v="2616"/>
    <x v="2735"/>
    <x v="1"/>
    <x v="6"/>
    <x v="3679"/>
    <d v="2014-06-30T23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n v="1475664834"/>
    <n v="1473850434"/>
    <b v="0"/>
    <n v="34"/>
    <b v="1"/>
    <s v="theater/plays"/>
    <x v="2656"/>
    <x v="2736"/>
    <x v="1"/>
    <x v="6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b v="0"/>
    <n v="18"/>
    <b v="1"/>
    <s v="theater/plays"/>
    <x v="2657"/>
    <x v="1050"/>
    <x v="1"/>
    <x v="6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n v="1402901940"/>
    <n v="1399998418"/>
    <b v="0"/>
    <n v="67"/>
    <b v="1"/>
    <s v="theater/plays"/>
    <x v="2658"/>
    <x v="2737"/>
    <x v="1"/>
    <x v="6"/>
    <x v="3682"/>
    <d v="2014-06-16T01:59:00"/>
  </r>
  <r>
    <x v="3683"/>
    <s v="A Krumpus Story - World Premiere"/>
    <s v="A Krumpus Story is a dark holiday comedy for anyone who wants a little more spice in their holiday fare."/>
    <x v="8"/>
    <n v="3880"/>
    <x v="0"/>
    <x v="0"/>
    <x v="0"/>
    <n v="1476931696"/>
    <n v="1474339696"/>
    <b v="0"/>
    <n v="66"/>
    <b v="1"/>
    <s v="theater/plays"/>
    <x v="2659"/>
    <x v="2738"/>
    <x v="1"/>
    <x v="6"/>
    <x v="3683"/>
    <d v="2016-10-19T21:48:16"/>
  </r>
  <r>
    <x v="3684"/>
    <s v="Cassiopeia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b v="0"/>
    <n v="23"/>
    <b v="1"/>
    <s v="theater/plays"/>
    <x v="2660"/>
    <x v="2739"/>
    <x v="1"/>
    <x v="6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n v="1400533200"/>
    <n v="1398348859"/>
    <b v="0"/>
    <n v="126"/>
    <b v="1"/>
    <s v="theater/plays"/>
    <x v="2661"/>
    <x v="17"/>
    <x v="1"/>
    <x v="6"/>
    <x v="3685"/>
    <d v="2014-05-19T16:00:00"/>
  </r>
  <r>
    <x v="3686"/>
    <s v="Dog sees God by Bert V. Royal @ FSU"/>
    <s v="This October, in association with Rogue Productions at FSU, I will be directing a production of Dog sees God."/>
    <x v="18"/>
    <n v="355"/>
    <x v="0"/>
    <x v="0"/>
    <x v="0"/>
    <n v="1440820740"/>
    <n v="1439567660"/>
    <b v="0"/>
    <n v="6"/>
    <b v="1"/>
    <s v="theater/plays"/>
    <x v="2662"/>
    <x v="2740"/>
    <x v="1"/>
    <x v="6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b v="0"/>
    <n v="25"/>
    <b v="1"/>
    <s v="theater/plays"/>
    <x v="2663"/>
    <x v="2741"/>
    <x v="1"/>
    <x v="6"/>
    <x v="3687"/>
    <d v="2014-06-27T00:14:15"/>
  </r>
  <r>
    <x v="3688"/>
    <s v="The Tulip Tree 2014"/>
    <s v="The Tulip Tree is a project I have been passionate about for 5 years. It is an unforgettable story that has never been told."/>
    <x v="9"/>
    <n v="3275"/>
    <x v="0"/>
    <x v="1"/>
    <x v="1"/>
    <n v="1407524004"/>
    <n v="1404932004"/>
    <b v="0"/>
    <n v="39"/>
    <b v="1"/>
    <s v="theater/plays"/>
    <x v="2217"/>
    <x v="2742"/>
    <x v="1"/>
    <x v="6"/>
    <x v="3688"/>
    <d v="2014-08-08T13:53:24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b v="0"/>
    <n v="62"/>
    <b v="1"/>
    <s v="theater/plays"/>
    <x v="1237"/>
    <x v="2743"/>
    <x v="1"/>
    <x v="6"/>
    <x v="3689"/>
    <d v="2015-06-21T17:25:00"/>
  </r>
  <r>
    <x v="3690"/>
    <s v="We Rise"/>
    <s v="A play honoring the lives and legacies of the activists and those remembered at the 1992 ACT UP Ashes Action at The White House"/>
    <x v="15"/>
    <n v="1800"/>
    <x v="0"/>
    <x v="0"/>
    <x v="0"/>
    <n v="1417101683"/>
    <n v="1414506083"/>
    <b v="0"/>
    <n v="31"/>
    <b v="1"/>
    <s v="theater/plays"/>
    <x v="43"/>
    <x v="2744"/>
    <x v="1"/>
    <x v="6"/>
    <x v="3690"/>
    <d v="2014-11-27T10:21:23"/>
  </r>
  <r>
    <x v="3691"/>
    <s v="Most Dangerous Man in America (WEB DuBois) by Amiri  Baraka"/>
    <s v="World Premiere of last play written by Amiri Baraka"/>
    <x v="79"/>
    <n v="51184"/>
    <x v="0"/>
    <x v="0"/>
    <x v="0"/>
    <n v="1425272340"/>
    <n v="1421426929"/>
    <b v="0"/>
    <n v="274"/>
    <b v="1"/>
    <s v="theater/plays"/>
    <x v="2664"/>
    <x v="2745"/>
    <x v="1"/>
    <x v="6"/>
    <x v="3691"/>
    <d v="2015-03-01T23:59:00"/>
  </r>
  <r>
    <x v="3692"/>
    <s v="An Evening With Durang"/>
    <s v="Help us independently produce two great comedies by Christopher Durang."/>
    <x v="28"/>
    <n v="1260"/>
    <x v="0"/>
    <x v="0"/>
    <x v="0"/>
    <n v="1411084800"/>
    <n v="1410304179"/>
    <b v="0"/>
    <n v="17"/>
    <b v="1"/>
    <s v="theater/plays"/>
    <x v="582"/>
    <x v="2746"/>
    <x v="1"/>
    <x v="6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b v="0"/>
    <n v="14"/>
    <b v="1"/>
    <s v="theater/plays"/>
    <x v="2665"/>
    <x v="2747"/>
    <x v="1"/>
    <x v="6"/>
    <x v="3693"/>
    <d v="2015-11-30T17:30:00"/>
  </r>
  <r>
    <x v="3694"/>
    <s v="Three Christs - Presented at Dixon Place"/>
    <s v="A new play exploring themes of reverence, belief, and certainty. _x000d_&quot;Because what is is, and what is cannot not be...&quot;"/>
    <x v="8"/>
    <n v="3760"/>
    <x v="0"/>
    <x v="0"/>
    <x v="0"/>
    <n v="1465178400"/>
    <n v="1461985967"/>
    <b v="0"/>
    <n v="60"/>
    <b v="1"/>
    <s v="theater/plays"/>
    <x v="2666"/>
    <x v="2748"/>
    <x v="1"/>
    <x v="6"/>
    <x v="3694"/>
    <d v="2016-06-05T21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b v="0"/>
    <n v="33"/>
    <b v="1"/>
    <s v="theater/plays"/>
    <x v="2213"/>
    <x v="2749"/>
    <x v="1"/>
    <x v="6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n v="1423838916"/>
    <n v="1418654916"/>
    <b v="0"/>
    <n v="78"/>
    <b v="1"/>
    <s v="theater/plays"/>
    <x v="1342"/>
    <x v="2750"/>
    <x v="1"/>
    <x v="6"/>
    <x v="3696"/>
    <d v="2015-02-13T09:48:3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b v="0"/>
    <n v="30"/>
    <b v="1"/>
    <s v="theater/plays"/>
    <x v="1277"/>
    <x v="2751"/>
    <x v="1"/>
    <x v="6"/>
    <x v="3697"/>
    <d v="2016-05-10T06:10:48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x v="0"/>
    <n v="1456946487"/>
    <n v="1454354487"/>
    <b v="0"/>
    <n v="136"/>
    <b v="1"/>
    <s v="theater/plays"/>
    <x v="2667"/>
    <x v="2752"/>
    <x v="1"/>
    <x v="6"/>
    <x v="3698"/>
    <d v="2016-03-02T14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b v="0"/>
    <n v="40"/>
    <b v="1"/>
    <s v="theater/plays"/>
    <x v="2624"/>
    <x v="2111"/>
    <x v="1"/>
    <x v="6"/>
    <x v="3699"/>
    <d v="2014-10-15T09:26:56"/>
  </r>
  <r>
    <x v="3700"/>
    <s v="Generations (Senior Project)"/>
    <s v="Help me produce the play I have written for my senior project!"/>
    <x v="2"/>
    <n v="606"/>
    <x v="0"/>
    <x v="0"/>
    <x v="0"/>
    <n v="1412092800"/>
    <n v="1409493800"/>
    <b v="0"/>
    <n v="18"/>
    <b v="1"/>
    <s v="theater/plays"/>
    <x v="1247"/>
    <x v="2417"/>
    <x v="1"/>
    <x v="6"/>
    <x v="3700"/>
    <d v="2014-09-30T11:00:00"/>
  </r>
  <r>
    <x v="3701"/>
    <s v="Dog Show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b v="0"/>
    <n v="39"/>
    <b v="1"/>
    <s v="theater/plays"/>
    <x v="1415"/>
    <x v="2753"/>
    <x v="1"/>
    <x v="6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b v="0"/>
    <n v="21"/>
    <b v="1"/>
    <s v="theater/plays"/>
    <x v="2217"/>
    <x v="2754"/>
    <x v="1"/>
    <x v="6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b v="0"/>
    <n v="30"/>
    <b v="1"/>
    <s v="theater/plays"/>
    <x v="2668"/>
    <x v="2755"/>
    <x v="1"/>
    <x v="6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n v="1464712394"/>
    <n v="1459528394"/>
    <b v="0"/>
    <n v="27"/>
    <b v="1"/>
    <s v="theater/plays"/>
    <x v="2669"/>
    <x v="2756"/>
    <x v="1"/>
    <x v="6"/>
    <x v="3704"/>
    <d v="2016-05-31T11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n v="1403546400"/>
    <n v="1401714114"/>
    <b v="0"/>
    <n v="35"/>
    <b v="1"/>
    <s v="theater/plays"/>
    <x v="2670"/>
    <x v="1911"/>
    <x v="1"/>
    <x v="6"/>
    <x v="3705"/>
    <d v="2014-06-23T13:00:00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x v="0"/>
    <n v="1410558949"/>
    <n v="1409262949"/>
    <b v="0"/>
    <n v="13"/>
    <b v="1"/>
    <s v="theater/plays"/>
    <x v="2671"/>
    <x v="2757"/>
    <x v="1"/>
    <x v="6"/>
    <x v="3706"/>
    <d v="2014-09-12T16:55:49"/>
  </r>
  <r>
    <x v="3707"/>
    <s v="A KC Fringe World Premiere: DESPERATE ACTS"/>
    <s v="Support this collection of new plays by Kansas City writers and the artists who are bringing it to life!"/>
    <x v="28"/>
    <n v="1860"/>
    <x v="0"/>
    <x v="0"/>
    <x v="0"/>
    <n v="1469165160"/>
    <n v="1467335378"/>
    <b v="0"/>
    <n v="23"/>
    <b v="1"/>
    <s v="theater/plays"/>
    <x v="2672"/>
    <x v="2758"/>
    <x v="1"/>
    <x v="6"/>
    <x v="3707"/>
    <d v="2016-07-22T00:26:00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b v="0"/>
    <n v="39"/>
    <b v="1"/>
    <s v="theater/plays"/>
    <x v="2673"/>
    <x v="2759"/>
    <x v="1"/>
    <x v="6"/>
    <x v="3708"/>
    <d v="2014-07-03T22:24:46"/>
  </r>
  <r>
    <x v="3709"/>
    <s v="The Ruby Darlings Show"/>
    <s v="The filthily talented Ruby and Darling, take you on a raunch-tastic musical discovery of life with a vagina. #sayno"/>
    <x v="28"/>
    <n v="1082.5"/>
    <x v="0"/>
    <x v="1"/>
    <x v="1"/>
    <n v="1403715546"/>
    <n v="1401123546"/>
    <b v="0"/>
    <n v="35"/>
    <b v="1"/>
    <s v="theater/plays"/>
    <x v="2674"/>
    <x v="2760"/>
    <x v="1"/>
    <x v="6"/>
    <x v="3709"/>
    <d v="2014-06-25T11:59:06"/>
  </r>
  <r>
    <x v="3710"/>
    <s v="&quot;Loving Alanis&quot; Rocky Mountain Regional Premier"/>
    <s v="A comedy about, life, death, men, women, and the power of a good Kegel."/>
    <x v="46"/>
    <n v="1835"/>
    <x v="0"/>
    <x v="0"/>
    <x v="0"/>
    <n v="1428068988"/>
    <n v="1425908988"/>
    <b v="0"/>
    <n v="27"/>
    <b v="1"/>
    <s v="theater/plays"/>
    <x v="2675"/>
    <x v="2761"/>
    <x v="1"/>
    <x v="6"/>
    <x v="3710"/>
    <d v="2015-04-03T08:49:48"/>
  </r>
  <r>
    <x v="3711"/>
    <s v="The Youth Shakespeare Project 2014"/>
    <s v="Two teachers and twenty kids bring one of Shakespeare's plays to life!"/>
    <x v="2"/>
    <n v="570"/>
    <x v="0"/>
    <x v="0"/>
    <x v="0"/>
    <n v="1402848000"/>
    <n v="1400606573"/>
    <b v="0"/>
    <n v="21"/>
    <b v="1"/>
    <s v="theater/plays"/>
    <x v="430"/>
    <x v="2762"/>
    <x v="1"/>
    <x v="6"/>
    <x v="3711"/>
    <d v="2014-06-15T11:00:00"/>
  </r>
  <r>
    <x v="3712"/>
    <s v="IT'S JUST MY LIFE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b v="0"/>
    <n v="104"/>
    <b v="1"/>
    <s v="theater/plays"/>
    <x v="2676"/>
    <x v="2763"/>
    <x v="1"/>
    <x v="6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n v="1465062166"/>
    <n v="1463334166"/>
    <b v="0"/>
    <n v="19"/>
    <b v="1"/>
    <s v="theater/plays"/>
    <x v="1240"/>
    <x v="2764"/>
    <x v="1"/>
    <x v="6"/>
    <x v="3713"/>
    <d v="2016-06-04T12:42:4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b v="0"/>
    <n v="97"/>
    <b v="1"/>
    <s v="theater/plays"/>
    <x v="1099"/>
    <x v="2765"/>
    <x v="1"/>
    <x v="6"/>
    <x v="3714"/>
    <d v="2015-05-25T22:59:00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x v="1"/>
    <n v="1427806320"/>
    <n v="1422834819"/>
    <b v="0"/>
    <n v="27"/>
    <b v="1"/>
    <s v="theater/plays"/>
    <x v="2677"/>
    <x v="2766"/>
    <x v="1"/>
    <x v="6"/>
    <x v="3715"/>
    <d v="2015-03-31T07:52:00"/>
  </r>
  <r>
    <x v="3716"/>
    <s v="Sylvia (a benefit show)"/>
    <s v="I am raising money to pay for the rights to produce Sylvia by A.R. Gurney. The show will be a fundraiser for Wayside Waifs."/>
    <x v="134"/>
    <n v="1246"/>
    <x v="0"/>
    <x v="0"/>
    <x v="0"/>
    <n v="1453411109"/>
    <n v="1450819109"/>
    <b v="0"/>
    <n v="24"/>
    <b v="1"/>
    <s v="theater/plays"/>
    <x v="2678"/>
    <x v="2767"/>
    <x v="1"/>
    <x v="6"/>
    <x v="3716"/>
    <d v="2016-01-21T16:18:29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x v="1"/>
    <n v="1431204449"/>
    <n v="1428526049"/>
    <b v="0"/>
    <n v="13"/>
    <b v="1"/>
    <s v="theater/plays"/>
    <x v="1266"/>
    <x v="2768"/>
    <x v="1"/>
    <x v="6"/>
    <x v="3717"/>
    <d v="2015-05-09T15:47:29"/>
  </r>
  <r>
    <x v="3718"/>
    <s v="PUNK ROCK"/>
    <s v="William Carlisle has the world at his feet but its weight on his shoulders. He is intelligent, articulate and fucked."/>
    <x v="2"/>
    <n v="1197"/>
    <x v="0"/>
    <x v="1"/>
    <x v="1"/>
    <n v="1425057075"/>
    <n v="1422465075"/>
    <b v="0"/>
    <n v="46"/>
    <b v="1"/>
    <s v="theater/plays"/>
    <x v="2679"/>
    <x v="2769"/>
    <x v="1"/>
    <x v="6"/>
    <x v="3718"/>
    <d v="2015-02-27T12:11:15"/>
  </r>
  <r>
    <x v="3719"/>
    <s v="Corium"/>
    <s v="A new piece of physical theatre about love, regret and longing."/>
    <x v="48"/>
    <n v="420"/>
    <x v="0"/>
    <x v="1"/>
    <x v="1"/>
    <n v="1434994266"/>
    <n v="1432402266"/>
    <b v="0"/>
    <n v="4"/>
    <b v="1"/>
    <s v="theater/plays"/>
    <x v="2680"/>
    <x v="2600"/>
    <x v="1"/>
    <x v="6"/>
    <x v="3719"/>
    <d v="2015-06-22T12:31:06"/>
  </r>
  <r>
    <x v="3720"/>
    <s v="Lakotas and the American Theatre"/>
    <s v="Breaking the American Indian stereotype in the American Theatre."/>
    <x v="126"/>
    <n v="3449"/>
    <x v="0"/>
    <x v="0"/>
    <x v="0"/>
    <n v="1435881006"/>
    <n v="1433980206"/>
    <b v="0"/>
    <n v="40"/>
    <b v="1"/>
    <s v="theater/plays"/>
    <x v="2681"/>
    <x v="2770"/>
    <x v="1"/>
    <x v="6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b v="0"/>
    <n v="44"/>
    <b v="1"/>
    <s v="theater/plays"/>
    <x v="2624"/>
    <x v="2771"/>
    <x v="1"/>
    <x v="6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b v="0"/>
    <n v="35"/>
    <b v="1"/>
    <s v="theater/plays"/>
    <x v="2682"/>
    <x v="2772"/>
    <x v="1"/>
    <x v="6"/>
    <x v="3722"/>
    <d v="2016-02-11T17:59:00"/>
  </r>
  <r>
    <x v="3723"/>
    <s v="Beauty and the Beast"/>
    <s v="Saltmine Theatre Company present Beauty and the Beast:"/>
    <x v="37"/>
    <n v="4592"/>
    <x v="0"/>
    <x v="1"/>
    <x v="1"/>
    <n v="1417374262"/>
    <n v="1414778662"/>
    <b v="0"/>
    <n v="63"/>
    <b v="1"/>
    <s v="theater/plays"/>
    <x v="2683"/>
    <x v="2773"/>
    <x v="1"/>
    <x v="6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b v="0"/>
    <n v="89"/>
    <b v="1"/>
    <s v="theater/plays"/>
    <x v="2684"/>
    <x v="2774"/>
    <x v="1"/>
    <x v="6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b v="0"/>
    <n v="15"/>
    <b v="1"/>
    <s v="theater/plays"/>
    <x v="74"/>
    <x v="2775"/>
    <x v="1"/>
    <x v="6"/>
    <x v="3725"/>
    <d v="2016-02-18T16:30:00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b v="0"/>
    <n v="46"/>
    <b v="1"/>
    <s v="theater/plays"/>
    <x v="2685"/>
    <x v="2776"/>
    <x v="1"/>
    <x v="6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n v="1476939300"/>
    <n v="1474273294"/>
    <b v="0"/>
    <n v="33"/>
    <b v="1"/>
    <s v="theater/plays"/>
    <x v="1266"/>
    <x v="2777"/>
    <x v="1"/>
    <x v="6"/>
    <x v="3727"/>
    <d v="2016-10-19T23:55:00"/>
  </r>
  <r>
    <x v="3728"/>
    <s v="Bare Bones Shakespeare 2015-16 Season"/>
    <s v="Bare Bones Shakespeare's first season will start with a DFW school touring show: Romeo and Juliet."/>
    <x v="22"/>
    <n v="1862"/>
    <x v="2"/>
    <x v="0"/>
    <x v="0"/>
    <n v="1439957176"/>
    <n v="1437365176"/>
    <b v="0"/>
    <n v="31"/>
    <b v="0"/>
    <s v="theater/plays"/>
    <x v="2686"/>
    <x v="2778"/>
    <x v="1"/>
    <x v="6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b v="0"/>
    <n v="5"/>
    <b v="0"/>
    <s v="theater/plays"/>
    <x v="2687"/>
    <x v="2779"/>
    <x v="1"/>
    <x v="6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n v="1439828159"/>
    <n v="1437236159"/>
    <b v="0"/>
    <n v="1"/>
    <b v="0"/>
    <s v="theater/plays"/>
    <x v="709"/>
    <x v="101"/>
    <x v="1"/>
    <x v="6"/>
    <x v="3730"/>
    <d v="2015-08-17T11:15:59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x v="0"/>
    <n v="1420860180"/>
    <n v="1418234646"/>
    <b v="0"/>
    <n v="12"/>
    <b v="0"/>
    <s v="theater/plays"/>
    <x v="2688"/>
    <x v="1270"/>
    <x v="1"/>
    <x v="6"/>
    <x v="3731"/>
    <d v="2015-01-09T22:23:00"/>
  </r>
  <r>
    <x v="3732"/>
    <s v="Elektra Bekent - Afstudeervoorstelling"/>
    <s v="Mijn solo voorstelling gaat over Elektra (Sophokles) en hoe zij als jongere alles beleeft en meemaakt!"/>
    <x v="16"/>
    <n v="131"/>
    <x v="2"/>
    <x v="9"/>
    <x v="3"/>
    <n v="1422100800"/>
    <n v="1416932133"/>
    <b v="0"/>
    <n v="4"/>
    <b v="0"/>
    <s v="theater/plays"/>
    <x v="2689"/>
    <x v="164"/>
    <x v="1"/>
    <x v="6"/>
    <x v="3732"/>
    <d v="2015-01-24T07:00:00"/>
  </r>
  <r>
    <x v="3733"/>
    <s v="laughter in the hood"/>
    <s v="want to donate tickets to residents who live in the community that cant afford the 35.00 price of ticket"/>
    <x v="15"/>
    <n v="0"/>
    <x v="2"/>
    <x v="0"/>
    <x v="0"/>
    <n v="1429396200"/>
    <n v="1428539708"/>
    <b v="0"/>
    <n v="0"/>
    <b v="0"/>
    <s v="theater/plays"/>
    <x v="109"/>
    <x v="121"/>
    <x v="1"/>
    <x v="6"/>
    <x v="3733"/>
    <d v="2015-04-18T17:30:00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b v="0"/>
    <n v="7"/>
    <b v="0"/>
    <s v="theater/plays"/>
    <x v="2690"/>
    <x v="2397"/>
    <x v="1"/>
    <x v="6"/>
    <x v="3734"/>
    <d v="2015-05-25T16:38:16"/>
  </r>
  <r>
    <x v="3735"/>
    <s v="Women Beware Women"/>
    <s v="Young Actor's taking on a Jacobean tragedy. Family, betrayal, love, lust, sex and death."/>
    <x v="325"/>
    <n v="20"/>
    <x v="2"/>
    <x v="1"/>
    <x v="1"/>
    <n v="1432831089"/>
    <n v="1430239089"/>
    <b v="0"/>
    <n v="2"/>
    <b v="0"/>
    <s v="theater/plays"/>
    <x v="2691"/>
    <x v="119"/>
    <x v="1"/>
    <x v="6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n v="1427133600"/>
    <n v="1423847093"/>
    <b v="0"/>
    <n v="1"/>
    <b v="0"/>
    <s v="theater/plays"/>
    <x v="886"/>
    <x v="119"/>
    <x v="1"/>
    <x v="6"/>
    <x v="3736"/>
    <d v="2015-03-23T13:00:00"/>
  </r>
  <r>
    <x v="3737"/>
    <s v="Measure For Measure"/>
    <s v="The ASU Theatre and Shakespeare Club presents Measure For Measure directed by Jordyn Ochser."/>
    <x v="176"/>
    <n v="150"/>
    <x v="2"/>
    <x v="0"/>
    <x v="0"/>
    <n v="1447311540"/>
    <n v="1445358903"/>
    <b v="0"/>
    <n v="4"/>
    <b v="0"/>
    <s v="theater/plays"/>
    <x v="2692"/>
    <x v="839"/>
    <x v="1"/>
    <x v="6"/>
    <x v="3737"/>
    <d v="2015-11-12T01:59:00"/>
  </r>
  <r>
    <x v="3738"/>
    <s v="'GULF' - a new play by PIVOT THEATRE"/>
    <s v="A filmic, fast-paced exploration of trust, making its debut at Camden People's Theatre this July."/>
    <x v="15"/>
    <n v="270"/>
    <x v="2"/>
    <x v="1"/>
    <x v="1"/>
    <n v="1405461600"/>
    <n v="1403562705"/>
    <b v="0"/>
    <n v="6"/>
    <b v="0"/>
    <s v="theater/plays"/>
    <x v="2693"/>
    <x v="834"/>
    <x v="1"/>
    <x v="6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b v="0"/>
    <n v="8"/>
    <b v="0"/>
    <s v="theater/plays"/>
    <x v="2694"/>
    <x v="2780"/>
    <x v="1"/>
    <x v="6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b v="0"/>
    <n v="14"/>
    <b v="0"/>
    <s v="theater/plays"/>
    <x v="2695"/>
    <x v="2781"/>
    <x v="1"/>
    <x v="6"/>
    <x v="3740"/>
    <d v="2014-08-11T20:53:58"/>
  </r>
  <r>
    <x v="3741"/>
    <s v="Open House Theater"/>
    <s v="A small community with a love for theater would like to continue. Help the children of this community continue."/>
    <x v="22"/>
    <n v="0"/>
    <x v="2"/>
    <x v="0"/>
    <x v="0"/>
    <n v="1450389950"/>
    <n v="1447797950"/>
    <b v="0"/>
    <n v="0"/>
    <b v="0"/>
    <s v="theater/plays"/>
    <x v="109"/>
    <x v="121"/>
    <x v="1"/>
    <x v="6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b v="0"/>
    <n v="4"/>
    <b v="0"/>
    <s v="theater/plays"/>
    <x v="172"/>
    <x v="384"/>
    <x v="1"/>
    <x v="6"/>
    <x v="3742"/>
    <d v="2014-09-06T00:09:04"/>
  </r>
  <r>
    <x v="3743"/>
    <s v="Down the Mississippi"/>
    <s v="I'm taking the Adventures of Huckleberry Finn puppet show down the Mississippi River!"/>
    <x v="41"/>
    <n v="0"/>
    <x v="2"/>
    <x v="0"/>
    <x v="0"/>
    <n v="1404406964"/>
    <n v="1401814964"/>
    <b v="0"/>
    <n v="0"/>
    <b v="0"/>
    <s v="theater/plays"/>
    <x v="109"/>
    <x v="121"/>
    <x v="1"/>
    <x v="6"/>
    <x v="3743"/>
    <d v="2014-07-03T12:02:44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x v="0"/>
    <n v="1404532740"/>
    <n v="1401823952"/>
    <b v="0"/>
    <n v="0"/>
    <b v="0"/>
    <s v="theater/plays"/>
    <x v="109"/>
    <x v="121"/>
    <x v="1"/>
    <x v="6"/>
    <x v="3744"/>
    <d v="2014-07-04T22:59:00"/>
  </r>
  <r>
    <x v="3745"/>
    <s v="Tyke Theatre Web Show"/>
    <s v="Tyke wants to expand her puppet theater show to weekly online web shows and is looking for backers."/>
    <x v="213"/>
    <n v="10"/>
    <x v="2"/>
    <x v="0"/>
    <x v="0"/>
    <n v="1407689102"/>
    <n v="1405097102"/>
    <b v="0"/>
    <n v="1"/>
    <b v="0"/>
    <s v="theater/plays"/>
    <x v="709"/>
    <x v="119"/>
    <x v="1"/>
    <x v="6"/>
    <x v="3745"/>
    <d v="2014-08-10T11:45:02"/>
  </r>
  <r>
    <x v="3746"/>
    <s v="Stage Play Production - &quot;I Love You to Death&quot;"/>
    <s v="Generational curses CAN be broken...right?"/>
    <x v="0"/>
    <n v="202"/>
    <x v="2"/>
    <x v="0"/>
    <x v="0"/>
    <n v="1475918439"/>
    <n v="1473326439"/>
    <b v="0"/>
    <n v="1"/>
    <b v="0"/>
    <s v="theater/plays"/>
    <x v="2696"/>
    <x v="2782"/>
    <x v="1"/>
    <x v="6"/>
    <x v="3746"/>
    <d v="2016-10-08T04:20:39"/>
  </r>
  <r>
    <x v="3747"/>
    <s v="Counting Stars"/>
    <s v="The world premiere of an astonishing new play by acclaimed writer Atiha Sen Gupta."/>
    <x v="30"/>
    <n v="25"/>
    <x v="2"/>
    <x v="1"/>
    <x v="1"/>
    <n v="1436137140"/>
    <n v="1433833896"/>
    <b v="0"/>
    <n v="1"/>
    <b v="0"/>
    <s v="theater/plays"/>
    <x v="460"/>
    <x v="384"/>
    <x v="1"/>
    <x v="6"/>
    <x v="3747"/>
    <d v="2015-07-05T17:59:00"/>
  </r>
  <r>
    <x v="3748"/>
    <s v="CAUCUS! THE MUSICAL"/>
    <s v="An irreverent look at the Iowa Caucuses and the oversized role this undersized state plays in the presidential election process."/>
    <x v="10"/>
    <n v="5176"/>
    <x v="0"/>
    <x v="0"/>
    <x v="0"/>
    <n v="1455602340"/>
    <n v="1453827436"/>
    <b v="0"/>
    <n v="52"/>
    <b v="1"/>
    <s v="theater/musical"/>
    <x v="2697"/>
    <x v="2783"/>
    <x v="1"/>
    <x v="40"/>
    <x v="3748"/>
    <d v="2016-02-16T00:59:00"/>
  </r>
  <r>
    <x v="3749"/>
    <s v="Dante's Capstone Project: Who am I?"/>
    <s v="A night of music, fellowship, and a reflection of my experiences over the past 4 years at Ball State University."/>
    <x v="2"/>
    <n v="525"/>
    <x v="0"/>
    <x v="0"/>
    <x v="0"/>
    <n v="1461902340"/>
    <n v="1459220588"/>
    <b v="0"/>
    <n v="7"/>
    <b v="1"/>
    <s v="theater/musical"/>
    <x v="2"/>
    <x v="766"/>
    <x v="1"/>
    <x v="40"/>
    <x v="3749"/>
    <d v="2016-04-28T22:59:00"/>
  </r>
  <r>
    <x v="3750"/>
    <s v="Stars on Stage, Kids be Heard!"/>
    <s v="Stars on Stage children's theatre program is in need of 6 new wireless body microphones!_x000d__x000d_#soskidsbeheard   _x000d__x000d_www.apatheplace.org"/>
    <x v="12"/>
    <n v="6027"/>
    <x v="0"/>
    <x v="0"/>
    <x v="0"/>
    <n v="1423555140"/>
    <n v="1421105608"/>
    <b v="0"/>
    <n v="28"/>
    <b v="1"/>
    <s v="theater/musical"/>
    <x v="1004"/>
    <x v="2784"/>
    <x v="1"/>
    <x v="40"/>
    <x v="3750"/>
    <d v="2015-02-10T02:59:00"/>
  </r>
  <r>
    <x v="3751"/>
    <s v="GGC Productions 2016"/>
    <s v="I will be performing in TWO productions to kick off the 2016 season. NEED HELP TO FUND THESE GREAT SHOWS!"/>
    <x v="28"/>
    <n v="1326"/>
    <x v="0"/>
    <x v="0"/>
    <x v="0"/>
    <n v="1459641073"/>
    <n v="1454460673"/>
    <b v="0"/>
    <n v="11"/>
    <b v="1"/>
    <s v="theater/musical"/>
    <x v="2698"/>
    <x v="2785"/>
    <x v="1"/>
    <x v="40"/>
    <x v="3751"/>
    <d v="2016-04-02T18:51:13"/>
  </r>
  <r>
    <x v="3752"/>
    <s v="POP! Community Cabaret Presents..."/>
    <s v="Welcome to POP! Community Cabaret: the &quot;friendliest mad bunch ever&quot;!_x000d_We are a cabaret group run by our community for our community."/>
    <x v="2"/>
    <n v="565"/>
    <x v="0"/>
    <x v="1"/>
    <x v="1"/>
    <n v="1476651600"/>
    <n v="1473189335"/>
    <b v="0"/>
    <n v="15"/>
    <b v="1"/>
    <s v="theater/musical"/>
    <x v="1246"/>
    <x v="804"/>
    <x v="1"/>
    <x v="40"/>
    <x v="3752"/>
    <d v="2016-10-16T16:00:0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b v="0"/>
    <n v="30"/>
    <b v="1"/>
    <s v="theater/musical"/>
    <x v="2699"/>
    <x v="2786"/>
    <x v="1"/>
    <x v="40"/>
    <x v="3753"/>
    <d v="2015-06-02T19:00:0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x v="0"/>
    <n v="1406350740"/>
    <n v="1403125737"/>
    <b v="0"/>
    <n v="27"/>
    <b v="1"/>
    <s v="theater/musical"/>
    <x v="43"/>
    <x v="2787"/>
    <x v="1"/>
    <x v="40"/>
    <x v="3754"/>
    <d v="2014-07-25T23:59:00"/>
  </r>
  <r>
    <x v="3755"/>
    <s v="Retro Rhapsody"/>
    <s v="We have formed an innovative company that aims to create musical comedic performances suitable for a range of venues."/>
    <x v="131"/>
    <n v="713"/>
    <x v="0"/>
    <x v="1"/>
    <x v="1"/>
    <n v="1460753307"/>
    <n v="1458161307"/>
    <b v="0"/>
    <n v="28"/>
    <b v="1"/>
    <s v="theater/musical"/>
    <x v="2700"/>
    <x v="2788"/>
    <x v="1"/>
    <x v="40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n v="1402515198"/>
    <n v="1399923198"/>
    <b v="0"/>
    <n v="17"/>
    <b v="1"/>
    <s v="theater/musical"/>
    <x v="2701"/>
    <x v="2789"/>
    <x v="1"/>
    <x v="40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n v="1417465515"/>
    <n v="1415737515"/>
    <b v="0"/>
    <n v="50"/>
    <b v="1"/>
    <s v="theater/musical"/>
    <x v="2702"/>
    <x v="2790"/>
    <x v="1"/>
    <x v="40"/>
    <x v="3757"/>
    <d v="2014-12-01T15:25:15"/>
  </r>
  <r>
    <x v="3758"/>
    <s v="Luigi's Ladies"/>
    <s v="LUIGI'S LADIES: an original one-woman musical comedy"/>
    <x v="15"/>
    <n v="1535"/>
    <x v="0"/>
    <x v="0"/>
    <x v="0"/>
    <n v="1400475600"/>
    <n v="1397819938"/>
    <b v="0"/>
    <n v="26"/>
    <b v="1"/>
    <s v="theater/musical"/>
    <x v="2703"/>
    <x v="2791"/>
    <x v="1"/>
    <x v="40"/>
    <x v="3758"/>
    <d v="2014-05-19T00:00:00"/>
  </r>
  <r>
    <x v="3759"/>
    <s v="Pared Down Productions"/>
    <s v="A production company specializing in small-scale musicals"/>
    <x v="23"/>
    <n v="4409.7700000000004"/>
    <x v="0"/>
    <x v="0"/>
    <x v="0"/>
    <n v="1440556553"/>
    <n v="1435372553"/>
    <b v="0"/>
    <n v="88"/>
    <b v="1"/>
    <s v="theater/musical"/>
    <x v="2704"/>
    <x v="2792"/>
    <x v="1"/>
    <x v="40"/>
    <x v="3759"/>
    <d v="2015-08-25T21:35:53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b v="0"/>
    <n v="91"/>
    <b v="1"/>
    <s v="theater/musical"/>
    <x v="2705"/>
    <x v="2793"/>
    <x v="1"/>
    <x v="40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b v="0"/>
    <n v="3"/>
    <b v="1"/>
    <s v="theater/musical"/>
    <x v="31"/>
    <x v="2794"/>
    <x v="1"/>
    <x v="40"/>
    <x v="3761"/>
    <d v="2015-08-10T18:00:00"/>
  </r>
  <r>
    <x v="3762"/>
    <s v="iolite the musical"/>
    <s v="We are trying to raise money to perform a musical we have written, called &quot;Iolite&quot;, at the Edinburgh Fringe in 2015."/>
    <x v="21"/>
    <n v="1328"/>
    <x v="0"/>
    <x v="1"/>
    <x v="1"/>
    <n v="1438543889"/>
    <n v="1436383889"/>
    <b v="0"/>
    <n v="28"/>
    <b v="1"/>
    <s v="theater/musical"/>
    <x v="2706"/>
    <x v="2795"/>
    <x v="1"/>
    <x v="40"/>
    <x v="3762"/>
    <d v="2015-08-02T14:31:29"/>
  </r>
  <r>
    <x v="3763"/>
    <s v="[title of show] â€” The Chicago Storefront Premiere"/>
    <s v="A musical about two guys writing a musical about...two guys writing a musical."/>
    <x v="10"/>
    <n v="5000"/>
    <x v="0"/>
    <x v="0"/>
    <x v="0"/>
    <n v="1427907626"/>
    <n v="1425319226"/>
    <b v="0"/>
    <n v="77"/>
    <b v="1"/>
    <s v="theater/musical"/>
    <x v="31"/>
    <x v="2796"/>
    <x v="1"/>
    <x v="40"/>
    <x v="3763"/>
    <d v="2015-04-01T12:00:26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x v="0"/>
    <n v="1464482160"/>
    <n v="1462824832"/>
    <b v="0"/>
    <n v="27"/>
    <b v="1"/>
    <s v="theater/musical"/>
    <x v="31"/>
    <x v="2657"/>
    <x v="1"/>
    <x v="40"/>
    <x v="3764"/>
    <d v="2016-05-28T19:36:00"/>
  </r>
  <r>
    <x v="3765"/>
    <s v="Before and After"/>
    <s v="An new musical from Laura Grill &amp; Misha Chowdhury about relationships, Relationships, and the moments that change everything."/>
    <x v="39"/>
    <n v="7942"/>
    <x v="0"/>
    <x v="0"/>
    <x v="0"/>
    <n v="1406745482"/>
    <n v="1404153482"/>
    <b v="0"/>
    <n v="107"/>
    <b v="1"/>
    <s v="theater/musical"/>
    <x v="2707"/>
    <x v="2797"/>
    <x v="1"/>
    <x v="40"/>
    <x v="3765"/>
    <d v="2014-07-30T13:38:02"/>
  </r>
  <r>
    <x v="3766"/>
    <s v="Held Momentarily The Musical Takes FringeNYC"/>
    <s v="Trapped on a stalled New York subway, seven strangers realize it's not just the train that's stuck."/>
    <x v="3"/>
    <n v="10265.01"/>
    <x v="0"/>
    <x v="0"/>
    <x v="0"/>
    <n v="1404360045"/>
    <n v="1401336045"/>
    <b v="0"/>
    <n v="96"/>
    <b v="1"/>
    <s v="theater/musical"/>
    <x v="2708"/>
    <x v="2798"/>
    <x v="1"/>
    <x v="40"/>
    <x v="3766"/>
    <d v="2014-07-02T23:00:45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x v="0"/>
    <n v="1425185940"/>
    <n v="1423960097"/>
    <b v="0"/>
    <n v="56"/>
    <b v="1"/>
    <s v="theater/musical"/>
    <x v="2709"/>
    <x v="2799"/>
    <x v="1"/>
    <x v="40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b v="0"/>
    <n v="58"/>
    <b v="1"/>
    <s v="theater/musical"/>
    <x v="2710"/>
    <x v="2800"/>
    <x v="1"/>
    <x v="40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b v="0"/>
    <n v="15"/>
    <b v="1"/>
    <s v="theater/musical"/>
    <x v="31"/>
    <x v="2801"/>
    <x v="1"/>
    <x v="40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b v="0"/>
    <n v="20"/>
    <b v="1"/>
    <s v="theater/musical"/>
    <x v="31"/>
    <x v="101"/>
    <x v="1"/>
    <x v="40"/>
    <x v="3770"/>
    <d v="2015-06-13T17:20:10"/>
  </r>
  <r>
    <x v="3771"/>
    <s v="COME OUT SWINGIN'!"/>
    <s v="I would like to make a demo recording of six songs from COME OUT SWINGIN'!"/>
    <x v="28"/>
    <n v="1460"/>
    <x v="0"/>
    <x v="0"/>
    <x v="0"/>
    <n v="1463529600"/>
    <n v="1462307652"/>
    <b v="0"/>
    <n v="38"/>
    <b v="1"/>
    <s v="theater/musical"/>
    <x v="2711"/>
    <x v="2802"/>
    <x v="1"/>
    <x v="40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n v="1480399200"/>
    <n v="1478616506"/>
    <b v="0"/>
    <n v="33"/>
    <b v="1"/>
    <s v="theater/musical"/>
    <x v="1097"/>
    <x v="2803"/>
    <x v="1"/>
    <x v="40"/>
    <x v="3772"/>
    <d v="2016-11-29T01:00:00"/>
  </r>
  <r>
    <x v="3773"/>
    <s v="Dundee: A Hip-Hopera"/>
    <s v="A dramatic hip-hopera, inspired from monologues written by the performers."/>
    <x v="10"/>
    <n v="5410"/>
    <x v="0"/>
    <x v="0"/>
    <x v="0"/>
    <n v="1479175680"/>
    <n v="1476317247"/>
    <b v="0"/>
    <n v="57"/>
    <b v="1"/>
    <s v="theater/musical"/>
    <x v="2123"/>
    <x v="2804"/>
    <x v="1"/>
    <x v="40"/>
    <x v="3773"/>
    <d v="2016-11-14T21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b v="0"/>
    <n v="25"/>
    <b v="1"/>
    <s v="theater/musical"/>
    <x v="31"/>
    <x v="101"/>
    <x v="1"/>
    <x v="40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n v="1428552000"/>
    <n v="1426199843"/>
    <b v="0"/>
    <n v="14"/>
    <b v="1"/>
    <s v="theater/musical"/>
    <x v="598"/>
    <x v="2805"/>
    <x v="1"/>
    <x v="40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b v="0"/>
    <n v="94"/>
    <b v="1"/>
    <s v="theater/musical"/>
    <x v="2712"/>
    <x v="2806"/>
    <x v="1"/>
    <x v="40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n v="1411790400"/>
    <n v="1409884821"/>
    <b v="0"/>
    <n v="59"/>
    <b v="1"/>
    <s v="theater/musical"/>
    <x v="2713"/>
    <x v="2807"/>
    <x v="1"/>
    <x v="40"/>
    <x v="3777"/>
    <d v="2014-09-26T23:00:00"/>
  </r>
  <r>
    <x v="3778"/>
    <s v="Give a Puppet a Hand"/>
    <s v="Sponsor an AVENUE Q puppet for The Barn Players April 2015 production."/>
    <x v="262"/>
    <n v="2521"/>
    <x v="0"/>
    <x v="0"/>
    <x v="0"/>
    <n v="1423942780"/>
    <n v="1418758780"/>
    <b v="0"/>
    <n v="36"/>
    <b v="1"/>
    <s v="theater/musical"/>
    <x v="2714"/>
    <x v="2808"/>
    <x v="1"/>
    <x v="40"/>
    <x v="3778"/>
    <d v="2015-02-14T14:39:40"/>
  </r>
  <r>
    <x v="3779"/>
    <s v="&quot;The Last Adam&quot; A New Musical, NYC reading"/>
    <s v="A fresh, re-telling of the Jesus story for a new generation."/>
    <x v="36"/>
    <n v="15597"/>
    <x v="0"/>
    <x v="0"/>
    <x v="0"/>
    <n v="1459010340"/>
    <n v="1456421940"/>
    <b v="0"/>
    <n v="115"/>
    <b v="1"/>
    <s v="theater/musical"/>
    <x v="2715"/>
    <x v="2809"/>
    <x v="1"/>
    <x v="40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n v="1436817960"/>
    <n v="1433999785"/>
    <b v="0"/>
    <n v="30"/>
    <b v="1"/>
    <s v="theater/musical"/>
    <x v="43"/>
    <x v="101"/>
    <x v="1"/>
    <x v="40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b v="0"/>
    <n v="52"/>
    <b v="1"/>
    <s v="theater/musical"/>
    <x v="2716"/>
    <x v="2810"/>
    <x v="1"/>
    <x v="40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b v="0"/>
    <n v="27"/>
    <b v="1"/>
    <s v="theater/musical"/>
    <x v="1409"/>
    <x v="2811"/>
    <x v="1"/>
    <x v="40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n v="1458057600"/>
    <n v="1455938520"/>
    <b v="0"/>
    <n v="24"/>
    <b v="1"/>
    <s v="theater/musical"/>
    <x v="2717"/>
    <x v="2812"/>
    <x v="1"/>
    <x v="40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b v="0"/>
    <n v="10"/>
    <b v="1"/>
    <s v="theater/musical"/>
    <x v="935"/>
    <x v="2813"/>
    <x v="1"/>
    <x v="40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b v="0"/>
    <n v="30"/>
    <b v="1"/>
    <s v="theater/musical"/>
    <x v="2718"/>
    <x v="984"/>
    <x v="1"/>
    <x v="40"/>
    <x v="3785"/>
    <d v="2016-08-02T05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n v="1464310475"/>
    <n v="1461718475"/>
    <b v="0"/>
    <n v="71"/>
    <b v="1"/>
    <s v="theater/musical"/>
    <x v="2719"/>
    <x v="2814"/>
    <x v="1"/>
    <x v="40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n v="1436587140"/>
    <n v="1434113406"/>
    <b v="0"/>
    <n v="10"/>
    <b v="1"/>
    <s v="theater/musical"/>
    <x v="2720"/>
    <x v="2815"/>
    <x v="1"/>
    <x v="40"/>
    <x v="3787"/>
    <d v="2015-07-10T22:59:00"/>
  </r>
  <r>
    <x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x v="0"/>
    <x v="0"/>
    <n v="1450887480"/>
    <n v="1448469719"/>
    <b v="0"/>
    <n v="1"/>
    <b v="0"/>
    <s v="theater/musical"/>
    <x v="886"/>
    <x v="130"/>
    <x v="1"/>
    <x v="40"/>
    <x v="3788"/>
    <d v="2015-12-23T11:18:00"/>
  </r>
  <r>
    <x v="3789"/>
    <s v="Austen a New Musical Play"/>
    <s v="This fabulous new play explores the little known love life of England's most famous romantic novelist, Jane Austen."/>
    <x v="424"/>
    <n v="116"/>
    <x v="2"/>
    <x v="1"/>
    <x v="1"/>
    <n v="1434395418"/>
    <n v="1431630618"/>
    <b v="0"/>
    <n v="4"/>
    <b v="0"/>
    <s v="theater/musical"/>
    <x v="2721"/>
    <x v="2109"/>
    <x v="1"/>
    <x v="40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n v="1479834023"/>
    <n v="1477238423"/>
    <b v="0"/>
    <n v="0"/>
    <b v="0"/>
    <s v="theater/musical"/>
    <x v="109"/>
    <x v="121"/>
    <x v="1"/>
    <x v="40"/>
    <x v="3790"/>
    <d v="2016-11-22T12:00:23"/>
  </r>
  <r>
    <x v="3791"/>
    <s v="Spin! at The Cumming Playhouse"/>
    <s v="Spin! is an original musical comedy-drama presented by Blue Palm Productions."/>
    <x v="15"/>
    <n v="0"/>
    <x v="2"/>
    <x v="0"/>
    <x v="0"/>
    <n v="1404664592"/>
    <n v="1399480592"/>
    <b v="0"/>
    <n v="0"/>
    <b v="0"/>
    <s v="theater/musical"/>
    <x v="109"/>
    <x v="121"/>
    <x v="1"/>
    <x v="40"/>
    <x v="3791"/>
    <d v="2014-07-06T11:36:32"/>
  </r>
  <r>
    <x v="3792"/>
    <s v="BorikÃ©n: The Show"/>
    <s v="A cultural and historic journey through Puerto Rico's music and dance!"/>
    <x v="78"/>
    <n v="35"/>
    <x v="2"/>
    <x v="0"/>
    <x v="0"/>
    <n v="1436957022"/>
    <n v="1434365022"/>
    <b v="0"/>
    <n v="2"/>
    <b v="0"/>
    <s v="theater/musical"/>
    <x v="1228"/>
    <x v="844"/>
    <x v="1"/>
    <x v="40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b v="0"/>
    <n v="24"/>
    <b v="0"/>
    <s v="theater/musical"/>
    <x v="2722"/>
    <x v="2816"/>
    <x v="1"/>
    <x v="40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b v="0"/>
    <n v="1"/>
    <b v="0"/>
    <s v="theater/musical"/>
    <x v="460"/>
    <x v="73"/>
    <x v="1"/>
    <x v="40"/>
    <x v="3794"/>
    <d v="2015-06-07T08:55:54"/>
  </r>
  <r>
    <x v="3795"/>
    <s v="Duodeca"/>
    <s v="Poppin Productions are currently entering the development stage of their very first production -  &quot;Duodeca&quot;."/>
    <x v="20"/>
    <n v="10"/>
    <x v="2"/>
    <x v="1"/>
    <x v="1"/>
    <n v="1440801000"/>
    <n v="1437042490"/>
    <b v="0"/>
    <n v="2"/>
    <b v="0"/>
    <s v="theater/musical"/>
    <x v="1312"/>
    <x v="144"/>
    <x v="1"/>
    <x v="40"/>
    <x v="3795"/>
    <d v="2015-08-28T17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n v="1484354556"/>
    <n v="1479170556"/>
    <b v="0"/>
    <n v="1"/>
    <b v="0"/>
    <s v="theater/musical"/>
    <x v="2723"/>
    <x v="120"/>
    <x v="1"/>
    <x v="40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b v="0"/>
    <n v="37"/>
    <b v="0"/>
    <s v="theater/musical"/>
    <x v="2724"/>
    <x v="2817"/>
    <x v="1"/>
    <x v="40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b v="0"/>
    <n v="5"/>
    <b v="0"/>
    <s v="theater/musical"/>
    <x v="2725"/>
    <x v="1536"/>
    <x v="1"/>
    <x v="40"/>
    <x v="3798"/>
    <d v="2014-08-10T12:20:48"/>
  </r>
  <r>
    <x v="3799"/>
    <s v="A Story Once Told"/>
    <s v="An original musical on it's way to the stage in Minneapolis, MN. Feel free to ask any questions."/>
    <x v="3"/>
    <n v="402"/>
    <x v="2"/>
    <x v="0"/>
    <x v="0"/>
    <n v="1457734843"/>
    <n v="1455142843"/>
    <b v="0"/>
    <n v="4"/>
    <b v="0"/>
    <s v="theater/musical"/>
    <x v="2726"/>
    <x v="984"/>
    <x v="1"/>
    <x v="40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n v="1420952340"/>
    <n v="1418146883"/>
    <b v="0"/>
    <n v="16"/>
    <b v="0"/>
    <s v="theater/musical"/>
    <x v="2727"/>
    <x v="2818"/>
    <x v="1"/>
    <x v="40"/>
    <x v="3800"/>
    <d v="2015-01-10T23:59:0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x v="0"/>
    <n v="1420215216"/>
    <n v="1417536816"/>
    <b v="0"/>
    <n v="9"/>
    <b v="0"/>
    <s v="theater/musical"/>
    <x v="2728"/>
    <x v="2819"/>
    <x v="1"/>
    <x v="40"/>
    <x v="3801"/>
    <d v="2015-01-02T11:13:36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x v="0"/>
    <n v="1445482906"/>
    <n v="1442890906"/>
    <b v="0"/>
    <n v="0"/>
    <b v="0"/>
    <s v="theater/musical"/>
    <x v="109"/>
    <x v="121"/>
    <x v="1"/>
    <x v="40"/>
    <x v="3802"/>
    <d v="2015-10-21T22:01:46"/>
  </r>
  <r>
    <x v="3803"/>
    <s v="Benjamin Button the Musical Concept Album"/>
    <s v="A fully orchestrated concept album of Benjamin Button the Musical!"/>
    <x v="14"/>
    <n v="2358"/>
    <x v="2"/>
    <x v="0"/>
    <x v="0"/>
    <n v="1457133568"/>
    <n v="1454541568"/>
    <b v="0"/>
    <n v="40"/>
    <b v="0"/>
    <s v="theater/musical"/>
    <x v="2729"/>
    <x v="2820"/>
    <x v="1"/>
    <x v="40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n v="1469948400"/>
    <n v="1465172024"/>
    <b v="0"/>
    <n v="0"/>
    <b v="0"/>
    <s v="theater/musical"/>
    <x v="109"/>
    <x v="121"/>
    <x v="1"/>
    <x v="40"/>
    <x v="3804"/>
    <d v="2016-07-31T02:00:00"/>
  </r>
  <r>
    <x v="3805"/>
    <s v="&quot;Sounds By The River&quot; ( Original Musical)"/>
    <s v="&quot;Sounds By The River&quot; tells the story of a Detroit composer through_x000d_his music, poetry, and dance."/>
    <x v="60"/>
    <n v="3"/>
    <x v="2"/>
    <x v="0"/>
    <x v="0"/>
    <n v="1411852640"/>
    <n v="1406668640"/>
    <b v="0"/>
    <n v="2"/>
    <b v="0"/>
    <s v="theater/musical"/>
    <x v="133"/>
    <x v="1788"/>
    <x v="1"/>
    <x v="40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n v="1404022381"/>
    <n v="1402294381"/>
    <b v="0"/>
    <n v="1"/>
    <b v="0"/>
    <s v="theater/musical"/>
    <x v="2730"/>
    <x v="144"/>
    <x v="1"/>
    <x v="40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n v="1428097739"/>
    <n v="1427492939"/>
    <b v="0"/>
    <n v="9"/>
    <b v="0"/>
    <s v="theater/musical"/>
    <x v="2731"/>
    <x v="2821"/>
    <x v="1"/>
    <x v="40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n v="1429955619"/>
    <n v="1424775219"/>
    <b v="0"/>
    <n v="24"/>
    <b v="1"/>
    <s v="theater/plays"/>
    <x v="31"/>
    <x v="694"/>
    <x v="1"/>
    <x v="6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b v="0"/>
    <n v="38"/>
    <b v="1"/>
    <s v="theater/plays"/>
    <x v="982"/>
    <x v="1352"/>
    <x v="1"/>
    <x v="6"/>
    <x v="3809"/>
    <d v="2014-07-30T18:00:00"/>
  </r>
  <r>
    <x v="3810"/>
    <s v="Romeo &amp; Juliet"/>
    <s v="Theater students of UMass present a large-scale theater collaboration that will revolutionize the way you see Shakespeare."/>
    <x v="15"/>
    <n v="1826"/>
    <x v="0"/>
    <x v="0"/>
    <x v="0"/>
    <n v="1426965758"/>
    <n v="1424377358"/>
    <b v="0"/>
    <n v="26"/>
    <b v="1"/>
    <s v="theater/plays"/>
    <x v="2732"/>
    <x v="2822"/>
    <x v="1"/>
    <x v="6"/>
    <x v="3810"/>
    <d v="2015-03-21T14:22:38"/>
  </r>
  <r>
    <x v="3811"/>
    <s v="The Merchant of Venice"/>
    <s v="The University of Exeter Shakespeare Society is touring its acclaimed show The Merchant of Venice to Stratford-upon-Avon!"/>
    <x v="49"/>
    <n v="825"/>
    <x v="0"/>
    <x v="1"/>
    <x v="1"/>
    <n v="1464692400"/>
    <n v="1461769373"/>
    <b v="0"/>
    <n v="19"/>
    <b v="1"/>
    <s v="theater/plays"/>
    <x v="2733"/>
    <x v="2823"/>
    <x v="1"/>
    <x v="6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b v="0"/>
    <n v="11"/>
    <b v="1"/>
    <s v="theater/plays"/>
    <x v="1708"/>
    <x v="2824"/>
    <x v="1"/>
    <x v="6"/>
    <x v="3812"/>
    <d v="2015-05-31T22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b v="0"/>
    <n v="27"/>
    <b v="1"/>
    <s v="theater/plays"/>
    <x v="2734"/>
    <x v="2825"/>
    <x v="1"/>
    <x v="6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n v="1427860740"/>
    <n v="1424727712"/>
    <b v="0"/>
    <n v="34"/>
    <b v="1"/>
    <s v="theater/plays"/>
    <x v="2735"/>
    <x v="2826"/>
    <x v="1"/>
    <x v="6"/>
    <x v="3814"/>
    <d v="2015-03-31T22:59:00"/>
  </r>
  <r>
    <x v="3815"/>
    <s v="The Canterbury Shakespeare Festival - first season"/>
    <s v="Come and help us make the Canterbury Shakespeare Festival a reality"/>
    <x v="28"/>
    <n v="1000.01"/>
    <x v="0"/>
    <x v="1"/>
    <x v="1"/>
    <n v="1440111600"/>
    <n v="1437545657"/>
    <b v="0"/>
    <n v="20"/>
    <b v="1"/>
    <s v="theater/plays"/>
    <x v="2736"/>
    <x v="2827"/>
    <x v="1"/>
    <x v="6"/>
    <x v="3815"/>
    <d v="2015-08-20T18:00:00"/>
  </r>
  <r>
    <x v="3816"/>
    <s v="AFTER LIFE: Minnesota Fringe Festival 2014"/>
    <s v="A new play by Brandon Taitt._x000d_Presented by The Theatre Cosmic. _x000d_Premiering in August at the 2014 Minnesota Fringe Festival"/>
    <x v="15"/>
    <n v="1788.57"/>
    <x v="0"/>
    <x v="0"/>
    <x v="0"/>
    <n v="1405614823"/>
    <n v="1403022823"/>
    <b v="0"/>
    <n v="37"/>
    <b v="1"/>
    <s v="theater/plays"/>
    <x v="2737"/>
    <x v="2828"/>
    <x v="1"/>
    <x v="6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b v="0"/>
    <n v="20"/>
    <b v="1"/>
    <s v="theater/plays"/>
    <x v="75"/>
    <x v="2829"/>
    <x v="1"/>
    <x v="6"/>
    <x v="3817"/>
    <d v="2015-10-23T22:59:00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x v="0"/>
    <n v="1426187582"/>
    <n v="1423599182"/>
    <b v="0"/>
    <n v="10"/>
    <b v="1"/>
    <s v="theater/plays"/>
    <x v="2738"/>
    <x v="2830"/>
    <x v="1"/>
    <x v="6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n v="1437166920"/>
    <n v="1435554104"/>
    <b v="0"/>
    <n v="26"/>
    <b v="1"/>
    <s v="theater/plays"/>
    <x v="201"/>
    <x v="2831"/>
    <x v="1"/>
    <x v="6"/>
    <x v="3819"/>
    <d v="2015-07-17T16:02:00"/>
  </r>
  <r>
    <x v="3820"/>
    <s v="TUSENTACK THEATRE"/>
    <s v="Tusentack Theatre is a professional theatre company providing opportunities to adults who access Mental Health Services."/>
    <x v="43"/>
    <n v="430"/>
    <x v="0"/>
    <x v="1"/>
    <x v="1"/>
    <n v="1436110717"/>
    <n v="1433518717"/>
    <b v="0"/>
    <n v="20"/>
    <b v="1"/>
    <s v="theater/plays"/>
    <x v="2255"/>
    <x v="2832"/>
    <x v="1"/>
    <x v="6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b v="0"/>
    <n v="46"/>
    <b v="1"/>
    <s v="theater/plays"/>
    <x v="2739"/>
    <x v="2833"/>
    <x v="1"/>
    <x v="6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b v="0"/>
    <n v="76"/>
    <b v="1"/>
    <s v="theater/plays"/>
    <x v="2740"/>
    <x v="2834"/>
    <x v="1"/>
    <x v="6"/>
    <x v="3822"/>
    <d v="2016-01-19T17:59:00"/>
  </r>
  <r>
    <x v="3823"/>
    <s v="FEED"/>
    <s v="Feed, a new play by Garrett Markgraf (based on the novel by M.T. Anderson), Directed by Anna Marck at Oakland University."/>
    <x v="30"/>
    <n v="2650"/>
    <x v="0"/>
    <x v="0"/>
    <x v="0"/>
    <n v="1437364740"/>
    <n v="1434405044"/>
    <b v="0"/>
    <n v="41"/>
    <b v="1"/>
    <s v="theater/plays"/>
    <x v="938"/>
    <x v="2835"/>
    <x v="1"/>
    <x v="6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n v="1470058860"/>
    <n v="1469026903"/>
    <b v="0"/>
    <n v="7"/>
    <b v="1"/>
    <s v="theater/plays"/>
    <x v="1277"/>
    <x v="2836"/>
    <x v="1"/>
    <x v="6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b v="0"/>
    <n v="49"/>
    <b v="1"/>
    <s v="theater/plays"/>
    <x v="2741"/>
    <x v="2837"/>
    <x v="1"/>
    <x v="6"/>
    <x v="3825"/>
    <d v="2015-06-16T20:40:14"/>
  </r>
  <r>
    <x v="3826"/>
    <s v="DAY OF THE DOG by Blue Sparrow Theatre Company"/>
    <s v="This is the story about the Westons. One family who live with mental illness on a daily basis."/>
    <x v="20"/>
    <n v="715"/>
    <x v="0"/>
    <x v="1"/>
    <x v="1"/>
    <n v="1430993394"/>
    <n v="1428401394"/>
    <b v="0"/>
    <n v="26"/>
    <b v="1"/>
    <s v="theater/plays"/>
    <x v="650"/>
    <x v="446"/>
    <x v="1"/>
    <x v="6"/>
    <x v="3826"/>
    <d v="2015-05-07T05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b v="0"/>
    <n v="65"/>
    <b v="1"/>
    <s v="theater/plays"/>
    <x v="2742"/>
    <x v="2838"/>
    <x v="1"/>
    <x v="6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b v="0"/>
    <n v="28"/>
    <b v="1"/>
    <s v="theater/plays"/>
    <x v="31"/>
    <x v="2839"/>
    <x v="1"/>
    <x v="6"/>
    <x v="3828"/>
    <d v="2014-12-31T08:39:47"/>
  </r>
  <r>
    <x v="3829"/>
    <s v="Returning Home.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b v="0"/>
    <n v="8"/>
    <b v="1"/>
    <s v="theater/plays"/>
    <x v="20"/>
    <x v="2840"/>
    <x v="1"/>
    <x v="6"/>
    <x v="3829"/>
    <d v="2016-08-31T15:46:11"/>
  </r>
  <r>
    <x v="3830"/>
    <s v="Run Away"/>
    <s v="The Aeon Theatre company is producing another original play by Parker Hale at the Manhattan Reportory Theatre"/>
    <x v="213"/>
    <n v="225"/>
    <x v="0"/>
    <x v="0"/>
    <x v="0"/>
    <n v="1464371211"/>
    <n v="1463161611"/>
    <b v="0"/>
    <n v="3"/>
    <b v="1"/>
    <s v="theater/plays"/>
    <x v="2743"/>
    <x v="766"/>
    <x v="1"/>
    <x v="6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b v="0"/>
    <n v="9"/>
    <b v="1"/>
    <s v="theater/plays"/>
    <x v="2744"/>
    <x v="2841"/>
    <x v="1"/>
    <x v="6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b v="0"/>
    <n v="9"/>
    <b v="1"/>
    <s v="theater/plays"/>
    <x v="436"/>
    <x v="2842"/>
    <x v="1"/>
    <x v="6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b v="0"/>
    <n v="20"/>
    <b v="1"/>
    <s v="theater/plays"/>
    <x v="988"/>
    <x v="2843"/>
    <x v="1"/>
    <x v="6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b v="0"/>
    <n v="57"/>
    <b v="1"/>
    <s v="theater/plays"/>
    <x v="2745"/>
    <x v="2844"/>
    <x v="1"/>
    <x v="6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n v="1461278208"/>
    <n v="1459463808"/>
    <b v="0"/>
    <n v="8"/>
    <b v="1"/>
    <s v="theater/plays"/>
    <x v="583"/>
    <x v="379"/>
    <x v="1"/>
    <x v="6"/>
    <x v="3835"/>
    <d v="2016-04-21T17:36:48"/>
  </r>
  <r>
    <x v="3836"/>
    <s v="Home (The Place Where My Stuff Resides)"/>
    <s v="&quot;The surveyor said the foundation was shaky&quot;. A woman finds what it means to rebuild her marriage."/>
    <x v="134"/>
    <n v="900"/>
    <x v="0"/>
    <x v="0"/>
    <x v="0"/>
    <n v="1470197340"/>
    <n v="1467497652"/>
    <b v="0"/>
    <n v="14"/>
    <b v="1"/>
    <s v="theater/plays"/>
    <x v="2460"/>
    <x v="2845"/>
    <x v="1"/>
    <x v="6"/>
    <x v="3836"/>
    <d v="2016-08-02T23:09:00"/>
  </r>
  <r>
    <x v="3837"/>
    <s v="Farcical Elements Presents Boeing-Boeing"/>
    <s v="A high-flying French farce with the thrust of a well-tuned jet engine"/>
    <x v="13"/>
    <n v="2042"/>
    <x v="0"/>
    <x v="1"/>
    <x v="1"/>
    <n v="1435947758"/>
    <n v="1432837358"/>
    <b v="0"/>
    <n v="17"/>
    <b v="1"/>
    <s v="theater/plays"/>
    <x v="426"/>
    <x v="2846"/>
    <x v="1"/>
    <x v="6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x v="11"/>
    <x v="9"/>
    <n v="1432314209"/>
    <n v="1429722209"/>
    <b v="0"/>
    <n v="100"/>
    <b v="1"/>
    <s v="theater/plays"/>
    <x v="2746"/>
    <x v="2847"/>
    <x v="1"/>
    <x v="6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b v="0"/>
    <n v="32"/>
    <b v="1"/>
    <s v="theater/plays"/>
    <x v="982"/>
    <x v="2848"/>
    <x v="1"/>
    <x v="6"/>
    <x v="3839"/>
    <d v="2015-07-29T22:25:24"/>
  </r>
  <r>
    <x v="3840"/>
    <s v="Tonight I'll be April"/>
    <s v="A gritty play looking at a modern day relationship, highlighting issues of mental health and abuse suffered by men."/>
    <x v="332"/>
    <n v="65"/>
    <x v="0"/>
    <x v="1"/>
    <x v="1"/>
    <n v="1459180229"/>
    <n v="1457023829"/>
    <b v="0"/>
    <n v="3"/>
    <b v="1"/>
    <s v="theater/plays"/>
    <x v="2747"/>
    <x v="94"/>
    <x v="1"/>
    <x v="6"/>
    <x v="3840"/>
    <d v="2016-03-28T10:50:29"/>
  </r>
  <r>
    <x v="3841"/>
    <s v="&quot;If They Come Back&quot;"/>
    <s v="A play by award winning writer Eric Monte. _x000d_&quot;If they come back&quot; follows the lives of two teenage boys during the civil rights movement."/>
    <x v="3"/>
    <n v="872"/>
    <x v="2"/>
    <x v="0"/>
    <x v="0"/>
    <n v="1405882287"/>
    <n v="1400698287"/>
    <b v="1"/>
    <n v="34"/>
    <b v="0"/>
    <s v="theater/plays"/>
    <x v="2748"/>
    <x v="2849"/>
    <x v="1"/>
    <x v="6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b v="1"/>
    <n v="23"/>
    <b v="0"/>
    <s v="theater/plays"/>
    <x v="2749"/>
    <x v="2850"/>
    <x v="1"/>
    <x v="6"/>
    <x v="3842"/>
    <d v="2014-05-11T06:50:52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b v="1"/>
    <n v="19"/>
    <b v="0"/>
    <s v="theater/plays"/>
    <x v="2750"/>
    <x v="2851"/>
    <x v="1"/>
    <x v="6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b v="1"/>
    <n v="50"/>
    <b v="0"/>
    <s v="theater/plays"/>
    <x v="2751"/>
    <x v="2852"/>
    <x v="1"/>
    <x v="6"/>
    <x v="3844"/>
    <d v="2014-06-03T01:59:00"/>
  </r>
  <r>
    <x v="3845"/>
    <s v="Marilyn Madness &amp; Me"/>
    <s v="He met Marilyn. He became obsessed with Norma Jean. That changed everything._x000d__x000d_                                A play by Frank Furino"/>
    <x v="79"/>
    <n v="842"/>
    <x v="2"/>
    <x v="0"/>
    <x v="0"/>
    <n v="1443711774"/>
    <n v="1441119774"/>
    <b v="1"/>
    <n v="12"/>
    <b v="0"/>
    <s v="theater/plays"/>
    <x v="2752"/>
    <x v="2853"/>
    <x v="1"/>
    <x v="6"/>
    <x v="3845"/>
    <d v="2015-10-01T10:02:54"/>
  </r>
  <r>
    <x v="3846"/>
    <s v="My Insane Shakespeare"/>
    <s v="My Insane Shakespeare. An original play by Arthur Elbakyan premiering October 13th at United Solo, New York City."/>
    <x v="39"/>
    <n v="189"/>
    <x v="2"/>
    <x v="0"/>
    <x v="0"/>
    <n v="1412405940"/>
    <n v="1409721542"/>
    <b v="1"/>
    <n v="8"/>
    <b v="0"/>
    <s v="theater/plays"/>
    <x v="837"/>
    <x v="2854"/>
    <x v="1"/>
    <x v="6"/>
    <x v="3846"/>
    <d v="2014-10-04T01:59:00"/>
  </r>
  <r>
    <x v="3847"/>
    <s v="Madame X"/>
    <s v="The production of the original play &quot;Madame X&quot; by Amanda Davison. Inspired by the painting by John Singer Sargent."/>
    <x v="124"/>
    <n v="1697"/>
    <x v="2"/>
    <x v="0"/>
    <x v="0"/>
    <n v="1437283391"/>
    <n v="1433395391"/>
    <b v="1"/>
    <n v="9"/>
    <b v="0"/>
    <s v="theater/plays"/>
    <x v="2753"/>
    <x v="2855"/>
    <x v="1"/>
    <x v="6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b v="1"/>
    <n v="43"/>
    <b v="0"/>
    <s v="theater/plays"/>
    <x v="2754"/>
    <x v="2856"/>
    <x v="1"/>
    <x v="6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b v="1"/>
    <n v="28"/>
    <b v="0"/>
    <s v="theater/plays"/>
    <x v="2755"/>
    <x v="2857"/>
    <x v="1"/>
    <x v="6"/>
    <x v="3849"/>
    <d v="2015-06-11T13:24:44"/>
  </r>
  <r>
    <x v="3850"/>
    <s v="The Vagina Monologues 2015"/>
    <s v="V-Day is a global activist movement to end violence against women and girls."/>
    <x v="28"/>
    <n v="38"/>
    <x v="2"/>
    <x v="0"/>
    <x v="0"/>
    <n v="1420081143"/>
    <n v="1417489143"/>
    <b v="1"/>
    <n v="4"/>
    <b v="0"/>
    <s v="theater/plays"/>
    <x v="2756"/>
    <x v="2858"/>
    <x v="1"/>
    <x v="6"/>
    <x v="3850"/>
    <d v="2014-12-31T21:59:03"/>
  </r>
  <r>
    <x v="3851"/>
    <s v="Waving Goodbye"/>
    <s v="A play about the horrible choices we have to make every day. Should we take a risk, or take the road most travelled?"/>
    <x v="30"/>
    <n v="852"/>
    <x v="2"/>
    <x v="1"/>
    <x v="1"/>
    <n v="1437129179"/>
    <n v="1434537179"/>
    <b v="1"/>
    <n v="24"/>
    <b v="0"/>
    <s v="theater/plays"/>
    <x v="2757"/>
    <x v="2859"/>
    <x v="1"/>
    <x v="6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n v="1427427276"/>
    <n v="1425270876"/>
    <b v="0"/>
    <n v="2"/>
    <b v="0"/>
    <s v="theater/plays"/>
    <x v="418"/>
    <x v="119"/>
    <x v="1"/>
    <x v="6"/>
    <x v="3852"/>
    <d v="2015-03-26T22:34:36"/>
  </r>
  <r>
    <x v="3853"/>
    <s v="The Original Laughter Therapist"/>
    <s v="A dose of One-woman &quot;Dramedy&quot; to cure those daily blues is just what the doctor ordered!"/>
    <x v="57"/>
    <n v="26"/>
    <x v="2"/>
    <x v="0"/>
    <x v="0"/>
    <n v="1409602178"/>
    <n v="1406578178"/>
    <b v="0"/>
    <n v="2"/>
    <b v="0"/>
    <s v="theater/plays"/>
    <x v="2758"/>
    <x v="31"/>
    <x v="1"/>
    <x v="6"/>
    <x v="3853"/>
    <d v="2014-09-01T15:09:38"/>
  </r>
  <r>
    <x v="3854"/>
    <s v="The Case Of Soghomon Tehlirian"/>
    <s v="A play dedicated to the 100th anniversary of the Armenian Genocide."/>
    <x v="34"/>
    <n v="1788"/>
    <x v="2"/>
    <x v="0"/>
    <x v="0"/>
    <n v="1431206058"/>
    <n v="1428614058"/>
    <b v="0"/>
    <n v="20"/>
    <b v="0"/>
    <s v="theater/plays"/>
    <x v="2759"/>
    <x v="2860"/>
    <x v="1"/>
    <x v="6"/>
    <x v="3854"/>
    <d v="2015-05-09T16:14:18"/>
  </r>
  <r>
    <x v="3855"/>
    <s v="The Happy Family and Devoted Dreams new theater plays NYC"/>
    <s v="TWO NEW DARK COMEDIES OPENING IN NYC THIS APRIL AND MAY BY CHRISTOPHER B. LATRO _x000d_ABOUT FAMILY, AMBITION, LOVE AND GREED"/>
    <x v="28"/>
    <n v="25"/>
    <x v="2"/>
    <x v="0"/>
    <x v="0"/>
    <n v="1427408271"/>
    <n v="1424819871"/>
    <b v="0"/>
    <n v="1"/>
    <b v="0"/>
    <s v="theater/plays"/>
    <x v="453"/>
    <x v="384"/>
    <x v="1"/>
    <x v="6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b v="0"/>
    <n v="1"/>
    <b v="0"/>
    <s v="theater/plays"/>
    <x v="459"/>
    <x v="120"/>
    <x v="1"/>
    <x v="6"/>
    <x v="3856"/>
    <d v="2015-03-08T11:50:03"/>
  </r>
  <r>
    <x v="3857"/>
    <s v="I support Molding Heartz"/>
    <s v="The Ultimate Screenwriting Conference_x000d_is the experience showing screenwriters how to write and sell a screenplay in hollywood!"/>
    <x v="10"/>
    <n v="260"/>
    <x v="2"/>
    <x v="0"/>
    <x v="0"/>
    <n v="1406913120"/>
    <n v="1404927690"/>
    <b v="0"/>
    <n v="4"/>
    <b v="0"/>
    <s v="theater/plays"/>
    <x v="2760"/>
    <x v="178"/>
    <x v="1"/>
    <x v="6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n v="1432328400"/>
    <n v="1430734844"/>
    <b v="0"/>
    <n v="1"/>
    <b v="0"/>
    <s v="theater/plays"/>
    <x v="172"/>
    <x v="119"/>
    <x v="1"/>
    <x v="6"/>
    <x v="3858"/>
    <d v="2015-05-22T16:00:00"/>
  </r>
  <r>
    <x v="3859"/>
    <s v="What Dreams Were Made Of"/>
    <s v="This is a play that will have each and everyone that sees it thinking about the dreams they had growing up. It's a dramady"/>
    <x v="30"/>
    <n v="1"/>
    <x v="2"/>
    <x v="0"/>
    <x v="0"/>
    <n v="1403730000"/>
    <n v="1401485207"/>
    <b v="0"/>
    <n v="1"/>
    <b v="0"/>
    <s v="theater/plays"/>
    <x v="167"/>
    <x v="120"/>
    <x v="1"/>
    <x v="6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b v="0"/>
    <n v="13"/>
    <b v="0"/>
    <s v="theater/plays"/>
    <x v="2761"/>
    <x v="2861"/>
    <x v="1"/>
    <x v="6"/>
    <x v="3860"/>
    <d v="2014-08-12T10:51:50"/>
  </r>
  <r>
    <x v="3861"/>
    <s v="READY OR NOT HERE I COME"/>
    <s v="THE COMING OF THE LORD!"/>
    <x v="13"/>
    <n v="100"/>
    <x v="2"/>
    <x v="0"/>
    <x v="0"/>
    <n v="1415828820"/>
    <n v="1412258977"/>
    <b v="0"/>
    <n v="1"/>
    <b v="0"/>
    <s v="theater/plays"/>
    <x v="152"/>
    <x v="101"/>
    <x v="1"/>
    <x v="6"/>
    <x v="3861"/>
    <d v="2014-11-12T16:47:00"/>
  </r>
  <r>
    <x v="3862"/>
    <s v="The Container Play"/>
    <s v="The hit immersive theatre experience of England comes to Corpus Christi!"/>
    <x v="51"/>
    <n v="1"/>
    <x v="2"/>
    <x v="0"/>
    <x v="0"/>
    <n v="1473699540"/>
    <n v="1472451356"/>
    <b v="0"/>
    <n v="1"/>
    <b v="0"/>
    <s v="theater/plays"/>
    <x v="473"/>
    <x v="120"/>
    <x v="1"/>
    <x v="6"/>
    <x v="3862"/>
    <d v="2016-09-12T11:59:00"/>
  </r>
  <r>
    <x v="3863"/>
    <s v="Umma Yemaya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b v="0"/>
    <n v="0"/>
    <b v="0"/>
    <s v="theater/plays"/>
    <x v="109"/>
    <x v="121"/>
    <x v="1"/>
    <x v="6"/>
    <x v="3863"/>
    <d v="2015-11-05T11:11:45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x v="0"/>
    <n v="1447799054"/>
    <n v="1445203454"/>
    <b v="0"/>
    <n v="3"/>
    <b v="0"/>
    <s v="theater/plays"/>
    <x v="444"/>
    <x v="135"/>
    <x v="1"/>
    <x v="6"/>
    <x v="3864"/>
    <d v="2015-11-17T17:24:14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x v="5"/>
    <n v="1409376600"/>
    <n v="1405957098"/>
    <b v="0"/>
    <n v="14"/>
    <b v="0"/>
    <s v="theater/plays"/>
    <x v="2762"/>
    <x v="2521"/>
    <x v="1"/>
    <x v="6"/>
    <x v="3865"/>
    <d v="2014-08-30T00:30:00"/>
  </r>
  <r>
    <x v="3866"/>
    <s v="a feminine ending, brought to you by the East End Theatre Co"/>
    <s v="A funny, moving, witty piece about a girl, her oboe, and her dreams."/>
    <x v="13"/>
    <n v="11"/>
    <x v="2"/>
    <x v="0"/>
    <x v="0"/>
    <n v="1458703740"/>
    <n v="1454453021"/>
    <b v="0"/>
    <n v="2"/>
    <b v="0"/>
    <s v="theater/plays"/>
    <x v="1219"/>
    <x v="148"/>
    <x v="1"/>
    <x v="6"/>
    <x v="3866"/>
    <d v="2016-03-22T22:29:00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n v="1466278339"/>
    <n v="1463686339"/>
    <b v="0"/>
    <n v="5"/>
    <b v="0"/>
    <s v="theater/plays"/>
    <x v="2763"/>
    <x v="2862"/>
    <x v="1"/>
    <x v="6"/>
    <x v="3867"/>
    <d v="2016-06-18T14:32:19"/>
  </r>
  <r>
    <x v="3868"/>
    <s v="1000 words (Canceled)"/>
    <s v="New collection of music by Scott Evan Davis!"/>
    <x v="10"/>
    <n v="10"/>
    <x v="1"/>
    <x v="1"/>
    <x v="1"/>
    <n v="1410191405"/>
    <n v="1408031405"/>
    <b v="0"/>
    <n v="1"/>
    <b v="0"/>
    <s v="theater/musical"/>
    <x v="418"/>
    <x v="119"/>
    <x v="1"/>
    <x v="40"/>
    <x v="3868"/>
    <d v="2014-09-08T10:50:05"/>
  </r>
  <r>
    <x v="3869"/>
    <s v="The Masturbation Musical (Canceled)"/>
    <s v="A Musical about 3 women who pursue their Pleasure and end up finding themselves."/>
    <x v="426"/>
    <n v="452"/>
    <x v="1"/>
    <x v="0"/>
    <x v="0"/>
    <n v="1426302660"/>
    <n v="1423761792"/>
    <b v="0"/>
    <n v="15"/>
    <b v="0"/>
    <s v="theater/musical"/>
    <x v="2764"/>
    <x v="2863"/>
    <x v="1"/>
    <x v="40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b v="0"/>
    <n v="10"/>
    <b v="0"/>
    <s v="theater/musical"/>
    <x v="2154"/>
    <x v="1876"/>
    <x v="1"/>
    <x v="40"/>
    <x v="3870"/>
    <d v="2014-07-02T23:07:58"/>
  </r>
  <r>
    <x v="3871"/>
    <s v="Pocket Monsters: A Musical Parody (Canceled)"/>
    <s v="Our musical is finally ready to come to life, and we're raising funds to help make that happen!"/>
    <x v="15"/>
    <n v="40"/>
    <x v="1"/>
    <x v="0"/>
    <x v="0"/>
    <n v="1490809450"/>
    <n v="1485629050"/>
    <b v="0"/>
    <n v="3"/>
    <b v="0"/>
    <s v="theater/musical"/>
    <x v="129"/>
    <x v="140"/>
    <x v="1"/>
    <x v="40"/>
    <x v="3871"/>
    <d v="2017-03-29T12:44:1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x v="0"/>
    <n v="1439522996"/>
    <n v="1435202996"/>
    <b v="0"/>
    <n v="0"/>
    <b v="0"/>
    <s v="theater/musical"/>
    <x v="109"/>
    <x v="121"/>
    <x v="1"/>
    <x v="40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b v="0"/>
    <n v="0"/>
    <b v="0"/>
    <s v="theater/musical"/>
    <x v="109"/>
    <x v="121"/>
    <x v="1"/>
    <x v="40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b v="0"/>
    <n v="0"/>
    <b v="0"/>
    <s v="theater/musical"/>
    <x v="109"/>
    <x v="121"/>
    <x v="1"/>
    <x v="40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b v="0"/>
    <n v="0"/>
    <b v="0"/>
    <s v="theater/musical"/>
    <x v="109"/>
    <x v="121"/>
    <x v="1"/>
    <x v="40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b v="0"/>
    <n v="46"/>
    <b v="0"/>
    <s v="theater/musical"/>
    <x v="2765"/>
    <x v="2864"/>
    <x v="1"/>
    <x v="40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n v="1481213752"/>
    <n v="1478621752"/>
    <b v="0"/>
    <n v="14"/>
    <b v="0"/>
    <s v="theater/musical"/>
    <x v="2766"/>
    <x v="2865"/>
    <x v="1"/>
    <x v="40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n v="1435636740"/>
    <n v="1433014746"/>
    <b v="0"/>
    <n v="1"/>
    <b v="0"/>
    <s v="theater/musical"/>
    <x v="2767"/>
    <x v="119"/>
    <x v="1"/>
    <x v="40"/>
    <x v="3878"/>
    <d v="2015-06-29T22:59:0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x v="1"/>
    <n v="1422218396"/>
    <n v="1419626396"/>
    <b v="0"/>
    <n v="0"/>
    <b v="0"/>
    <s v="theater/musical"/>
    <x v="109"/>
    <x v="121"/>
    <x v="1"/>
    <x v="40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b v="0"/>
    <n v="17"/>
    <b v="0"/>
    <s v="theater/musical"/>
    <x v="2768"/>
    <x v="2866"/>
    <x v="1"/>
    <x v="40"/>
    <x v="3880"/>
    <d v="2014-07-30T18:00:00"/>
  </r>
  <r>
    <x v="3881"/>
    <s v="My Real Mother's Name is... (Canceled)"/>
    <s v="A musical journey coming to the Blue Venue at the 2017 Orlando Fringe Festival!"/>
    <x v="2"/>
    <n v="25"/>
    <x v="1"/>
    <x v="0"/>
    <x v="0"/>
    <n v="1487550399"/>
    <n v="1484958399"/>
    <b v="0"/>
    <n v="1"/>
    <b v="0"/>
    <s v="theater/musical"/>
    <x v="152"/>
    <x v="384"/>
    <x v="1"/>
    <x v="40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n v="1454281380"/>
    <n v="1451950570"/>
    <b v="0"/>
    <n v="0"/>
    <b v="0"/>
    <s v="theater/musical"/>
    <x v="109"/>
    <x v="121"/>
    <x v="1"/>
    <x v="40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b v="0"/>
    <n v="0"/>
    <b v="0"/>
    <s v="theater/musical"/>
    <x v="109"/>
    <x v="121"/>
    <x v="1"/>
    <x v="40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n v="1427479192"/>
    <n v="1425322792"/>
    <b v="0"/>
    <n v="0"/>
    <b v="0"/>
    <s v="theater/musical"/>
    <x v="109"/>
    <x v="121"/>
    <x v="1"/>
    <x v="40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n v="1462834191"/>
    <n v="1460242191"/>
    <b v="0"/>
    <n v="0"/>
    <b v="0"/>
    <s v="theater/musical"/>
    <x v="109"/>
    <x v="121"/>
    <x v="1"/>
    <x v="40"/>
    <x v="3885"/>
    <d v="2016-05-09T17:49:51"/>
  </r>
  <r>
    <x v="3886"/>
    <s v="a (Canceled)"/>
    <n v="1"/>
    <x v="3"/>
    <n v="0"/>
    <x v="1"/>
    <x v="2"/>
    <x v="2"/>
    <n v="1418275702"/>
    <n v="1415683702"/>
    <b v="0"/>
    <n v="0"/>
    <b v="0"/>
    <s v="theater/musical"/>
    <x v="109"/>
    <x v="121"/>
    <x v="1"/>
    <x v="40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b v="0"/>
    <n v="2"/>
    <b v="0"/>
    <s v="theater/musical"/>
    <x v="1922"/>
    <x v="844"/>
    <x v="1"/>
    <x v="40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b v="0"/>
    <n v="14"/>
    <b v="0"/>
    <s v="theater/plays"/>
    <x v="2769"/>
    <x v="2867"/>
    <x v="1"/>
    <x v="6"/>
    <x v="3888"/>
    <d v="2017-02-26T08:05:58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x v="0"/>
    <n v="1420413960"/>
    <n v="1417651630"/>
    <b v="0"/>
    <n v="9"/>
    <b v="0"/>
    <s v="theater/plays"/>
    <x v="2770"/>
    <x v="2868"/>
    <x v="1"/>
    <x v="6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b v="0"/>
    <n v="8"/>
    <b v="0"/>
    <s v="theater/plays"/>
    <x v="2771"/>
    <x v="2869"/>
    <x v="1"/>
    <x v="6"/>
    <x v="3890"/>
    <d v="2015-08-15T13:12:24"/>
  </r>
  <r>
    <x v="3891"/>
    <s v="Out of the Box: A Mime Story"/>
    <s v="A comedy about a mime who dreams of becoming a stand up comedian."/>
    <x v="134"/>
    <n v="260"/>
    <x v="2"/>
    <x v="0"/>
    <x v="0"/>
    <n v="1427086740"/>
    <n v="1424488244"/>
    <b v="0"/>
    <n v="7"/>
    <b v="0"/>
    <s v="theater/plays"/>
    <x v="2164"/>
    <x v="2351"/>
    <x v="1"/>
    <x v="6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b v="0"/>
    <n v="0"/>
    <b v="0"/>
    <s v="theater/plays"/>
    <x v="109"/>
    <x v="121"/>
    <x v="1"/>
    <x v="6"/>
    <x v="3892"/>
    <d v="2014-08-24T02:00:00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b v="0"/>
    <n v="84"/>
    <b v="0"/>
    <s v="theater/plays"/>
    <x v="2772"/>
    <x v="2870"/>
    <x v="1"/>
    <x v="6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b v="0"/>
    <n v="11"/>
    <b v="0"/>
    <s v="theater/plays"/>
    <x v="2773"/>
    <x v="1331"/>
    <x v="1"/>
    <x v="6"/>
    <x v="3894"/>
    <d v="2016-12-05T23:59:00"/>
  </r>
  <r>
    <x v="3895"/>
    <s v="Vestige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b v="0"/>
    <n v="1"/>
    <b v="0"/>
    <s v="theater/plays"/>
    <x v="152"/>
    <x v="73"/>
    <x v="1"/>
    <x v="6"/>
    <x v="3895"/>
    <d v="2015-02-28T01:00:18"/>
  </r>
  <r>
    <x v="3896"/>
    <s v="Yorick and Company"/>
    <s v="Yorick and Co. is a comedy about a struggling theatre company whose mysterious benefactor starts haunting the show!"/>
    <x v="183"/>
    <n v="170"/>
    <x v="2"/>
    <x v="0"/>
    <x v="0"/>
    <n v="1402979778"/>
    <n v="1401770178"/>
    <b v="0"/>
    <n v="4"/>
    <b v="0"/>
    <s v="theater/plays"/>
    <x v="2774"/>
    <x v="665"/>
    <x v="1"/>
    <x v="6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n v="1420750683"/>
    <n v="1418158683"/>
    <b v="0"/>
    <n v="10"/>
    <b v="0"/>
    <s v="theater/plays"/>
    <x v="2775"/>
    <x v="895"/>
    <x v="1"/>
    <x v="6"/>
    <x v="3897"/>
    <d v="2015-01-08T15:58:03"/>
  </r>
  <r>
    <x v="3898"/>
    <s v="The Return of The Walthamstow Mysteries"/>
    <s v="'Somewhere you know, nowhere you've been' a theatrical _x000d_re-imagining of Walthamstowâ€™s past acted out beneath big skies in the marshes."/>
    <x v="30"/>
    <n v="814"/>
    <x v="2"/>
    <x v="1"/>
    <x v="1"/>
    <n v="1439827200"/>
    <n v="1436355270"/>
    <b v="0"/>
    <n v="16"/>
    <b v="0"/>
    <s v="theater/plays"/>
    <x v="397"/>
    <x v="1337"/>
    <x v="1"/>
    <x v="6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n v="1407868561"/>
    <n v="1406140561"/>
    <b v="0"/>
    <n v="2"/>
    <b v="0"/>
    <s v="theater/plays"/>
    <x v="2372"/>
    <x v="372"/>
    <x v="1"/>
    <x v="6"/>
    <x v="3899"/>
    <d v="2014-08-12T13:36:01"/>
  </r>
  <r>
    <x v="3900"/>
    <s v="HUB Theatre Group presents John Logan's RED"/>
    <s v="HUB Theatre Group collaborates with local artists to present John Logan's RED to the community."/>
    <x v="30"/>
    <n v="135"/>
    <x v="2"/>
    <x v="0"/>
    <x v="0"/>
    <n v="1433988791"/>
    <n v="1431396791"/>
    <b v="0"/>
    <n v="5"/>
    <b v="0"/>
    <s v="theater/plays"/>
    <x v="2331"/>
    <x v="2871"/>
    <x v="1"/>
    <x v="6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b v="0"/>
    <n v="1"/>
    <b v="0"/>
    <s v="theater/plays"/>
    <x v="1863"/>
    <x v="384"/>
    <x v="1"/>
    <x v="6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n v="1479125642"/>
    <n v="1476962042"/>
    <b v="0"/>
    <n v="31"/>
    <b v="0"/>
    <s v="theater/plays"/>
    <x v="2776"/>
    <x v="2872"/>
    <x v="1"/>
    <x v="6"/>
    <x v="3902"/>
    <d v="2016-11-14T07:14:02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b v="0"/>
    <n v="0"/>
    <b v="0"/>
    <s v="theater/plays"/>
    <x v="109"/>
    <x v="121"/>
    <x v="1"/>
    <x v="6"/>
    <x v="3903"/>
    <d v="2015-08-14T14:38:00"/>
  </r>
  <r>
    <x v="3904"/>
    <s v="Black America from Prophets to Pimps"/>
    <s v="A play that will cover 4000 years of black history."/>
    <x v="3"/>
    <n v="3"/>
    <x v="2"/>
    <x v="0"/>
    <x v="0"/>
    <n v="1429074240"/>
    <n v="1427866200"/>
    <b v="0"/>
    <n v="2"/>
    <b v="0"/>
    <s v="theater/plays"/>
    <x v="479"/>
    <x v="1788"/>
    <x v="1"/>
    <x v="6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b v="0"/>
    <n v="7"/>
    <b v="0"/>
    <s v="theater/plays"/>
    <x v="2777"/>
    <x v="2873"/>
    <x v="1"/>
    <x v="6"/>
    <x v="3905"/>
    <d v="2015-06-11T18:00:00"/>
  </r>
  <r>
    <x v="3906"/>
    <s v="First Draft Theatre"/>
    <s v="We will workshop, stage and develop new writing, devised work and adaptations. A joyful leap into the possibilities of an idea!"/>
    <x v="15"/>
    <n v="1010"/>
    <x v="2"/>
    <x v="1"/>
    <x v="1"/>
    <n v="1435325100"/>
    <n v="1432072893"/>
    <b v="0"/>
    <n v="16"/>
    <b v="0"/>
    <s v="theater/plays"/>
    <x v="2778"/>
    <x v="2874"/>
    <x v="1"/>
    <x v="6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n v="1414354080"/>
    <n v="1411587606"/>
    <b v="0"/>
    <n v="4"/>
    <b v="0"/>
    <s v="theater/plays"/>
    <x v="2779"/>
    <x v="2875"/>
    <x v="1"/>
    <x v="6"/>
    <x v="3907"/>
    <d v="2014-10-26T15:08:00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x v="0"/>
    <n v="1406603696"/>
    <n v="1405307696"/>
    <b v="0"/>
    <n v="4"/>
    <b v="0"/>
    <s v="theater/plays"/>
    <x v="2780"/>
    <x v="1862"/>
    <x v="1"/>
    <x v="6"/>
    <x v="3908"/>
    <d v="2014-07-28T22:14:56"/>
  </r>
  <r>
    <x v="3909"/>
    <s v="Woman2Woman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b v="0"/>
    <n v="4"/>
    <b v="0"/>
    <s v="theater/plays"/>
    <x v="2781"/>
    <x v="1209"/>
    <x v="1"/>
    <x v="6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n v="1441649397"/>
    <n v="1439057397"/>
    <b v="0"/>
    <n v="3"/>
    <b v="0"/>
    <s v="theater/plays"/>
    <x v="2782"/>
    <x v="2876"/>
    <x v="1"/>
    <x v="6"/>
    <x v="3910"/>
    <d v="2015-09-07T13:09:57"/>
  </r>
  <r>
    <x v="3911"/>
    <s v="Ministers of Grace"/>
    <s v="â€˜Ministers of Graceâ€™ imagines what the movie Ghostbusters would be like if written by William Shakespeare."/>
    <x v="6"/>
    <n v="2993"/>
    <x v="2"/>
    <x v="0"/>
    <x v="0"/>
    <n v="1417033777"/>
    <n v="1414438177"/>
    <b v="0"/>
    <n v="36"/>
    <b v="0"/>
    <s v="theater/plays"/>
    <x v="2783"/>
    <x v="2877"/>
    <x v="1"/>
    <x v="6"/>
    <x v="3911"/>
    <d v="2014-11-26T15:29:37"/>
  </r>
  <r>
    <x v="3912"/>
    <s v="JoLee Productions"/>
    <s v="Producing &amp; directing Jake's Women by Neil Simon opening July 9 and running through July 26 for Sonoma Arts Live"/>
    <x v="36"/>
    <n v="1"/>
    <x v="2"/>
    <x v="0"/>
    <x v="0"/>
    <n v="1429936500"/>
    <n v="1424759330"/>
    <b v="0"/>
    <n v="1"/>
    <b v="0"/>
    <s v="theater/plays"/>
    <x v="440"/>
    <x v="120"/>
    <x v="1"/>
    <x v="6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b v="0"/>
    <n v="7"/>
    <b v="0"/>
    <s v="theater/plays"/>
    <x v="709"/>
    <x v="2878"/>
    <x v="1"/>
    <x v="6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b v="0"/>
    <n v="27"/>
    <b v="0"/>
    <s v="theater/plays"/>
    <x v="2784"/>
    <x v="2417"/>
    <x v="1"/>
    <x v="6"/>
    <x v="3914"/>
    <d v="2015-05-10T17:59:00"/>
  </r>
  <r>
    <x v="3915"/>
    <s v="Hardcross"/>
    <s v="Following the enormous success of Hardcross, we are looking for new ways to bring this wonderful play to a wider audience."/>
    <x v="15"/>
    <n v="5"/>
    <x v="2"/>
    <x v="1"/>
    <x v="1"/>
    <n v="1464824309"/>
    <n v="1462232309"/>
    <b v="0"/>
    <n v="1"/>
    <b v="0"/>
    <s v="theater/plays"/>
    <x v="119"/>
    <x v="144"/>
    <x v="1"/>
    <x v="6"/>
    <x v="3915"/>
    <d v="2016-06-01T18:38:29"/>
  </r>
  <r>
    <x v="3916"/>
    <s v="Final exam"/>
    <s v="We're a small group of University students who need a little help making our final exam production the best product possible."/>
    <x v="13"/>
    <n v="0"/>
    <x v="2"/>
    <x v="8"/>
    <x v="7"/>
    <n v="1464952752"/>
    <n v="1462360752"/>
    <b v="0"/>
    <n v="0"/>
    <b v="0"/>
    <s v="theater/plays"/>
    <x v="109"/>
    <x v="121"/>
    <x v="1"/>
    <x v="6"/>
    <x v="3916"/>
    <d v="2016-06-03T06:19:12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x v="1"/>
    <n v="1410439161"/>
    <n v="1407847161"/>
    <b v="0"/>
    <n v="1"/>
    <b v="0"/>
    <s v="theater/plays"/>
    <x v="2785"/>
    <x v="119"/>
    <x v="1"/>
    <x v="6"/>
    <x v="3917"/>
    <d v="2014-09-11T07:39:21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b v="0"/>
    <n v="3"/>
    <b v="0"/>
    <s v="theater/plays"/>
    <x v="418"/>
    <x v="379"/>
    <x v="1"/>
    <x v="6"/>
    <x v="3918"/>
    <d v="2014-08-04T11:00:00"/>
  </r>
  <r>
    <x v="3919"/>
    <s v="After The Blue"/>
    <s v="Two sisters living in a Cornish seaside town attempt to hide and escape from a life- circle of deceit, abuse, incest and revenge."/>
    <x v="10"/>
    <n v="90"/>
    <x v="2"/>
    <x v="1"/>
    <x v="1"/>
    <n v="1453075200"/>
    <n v="1450628773"/>
    <b v="0"/>
    <n v="3"/>
    <b v="0"/>
    <s v="theater/plays"/>
    <x v="2786"/>
    <x v="180"/>
    <x v="1"/>
    <x v="6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n v="1479032260"/>
    <n v="1476436660"/>
    <b v="0"/>
    <n v="3"/>
    <b v="0"/>
    <s v="theater/plays"/>
    <x v="2331"/>
    <x v="834"/>
    <x v="1"/>
    <x v="6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n v="1414346400"/>
    <n v="1413291655"/>
    <b v="0"/>
    <n v="0"/>
    <b v="0"/>
    <s v="theater/plays"/>
    <x v="109"/>
    <x v="121"/>
    <x v="1"/>
    <x v="6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b v="0"/>
    <n v="6"/>
    <b v="0"/>
    <s v="theater/plays"/>
    <x v="2787"/>
    <x v="2879"/>
    <x v="1"/>
    <x v="6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b v="0"/>
    <n v="17"/>
    <b v="0"/>
    <s v="theater/plays"/>
    <x v="2788"/>
    <x v="2880"/>
    <x v="1"/>
    <x v="6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n v="1403823722"/>
    <n v="1401231722"/>
    <b v="0"/>
    <n v="40"/>
    <b v="0"/>
    <s v="theater/plays"/>
    <x v="2789"/>
    <x v="1378"/>
    <x v="1"/>
    <x v="6"/>
    <x v="3924"/>
    <d v="2014-06-26T18:02:02"/>
  </r>
  <r>
    <x v="3925"/>
    <s v="Help Save High School Theater"/>
    <s v="Help Save High School Theater Program_x000d_Your donations will be used to purchase props, build sets, and costumes."/>
    <x v="325"/>
    <n v="15"/>
    <x v="2"/>
    <x v="0"/>
    <x v="0"/>
    <n v="1406753639"/>
    <n v="1404161639"/>
    <b v="0"/>
    <n v="3"/>
    <b v="0"/>
    <s v="theater/plays"/>
    <x v="709"/>
    <x v="144"/>
    <x v="1"/>
    <x v="6"/>
    <x v="3925"/>
    <d v="2014-07-30T15:53:59"/>
  </r>
  <r>
    <x v="3926"/>
    <s v="Caryl Churchill's 'Top Girls' - NSW HSC Text"/>
    <s v="Producing syllabus-relevant theatre targeted to HSC students on the NSW Central Coast"/>
    <x v="10"/>
    <n v="15"/>
    <x v="2"/>
    <x v="2"/>
    <x v="2"/>
    <n v="1419645748"/>
    <n v="1417053748"/>
    <b v="0"/>
    <n v="1"/>
    <b v="0"/>
    <s v="theater/plays"/>
    <x v="715"/>
    <x v="2"/>
    <x v="1"/>
    <x v="6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b v="0"/>
    <n v="2"/>
    <b v="0"/>
    <s v="theater/plays"/>
    <x v="460"/>
    <x v="385"/>
    <x v="1"/>
    <x v="6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b v="0"/>
    <n v="7"/>
    <b v="0"/>
    <s v="theater/plays"/>
    <x v="2790"/>
    <x v="2881"/>
    <x v="1"/>
    <x v="6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n v="1474228265"/>
    <n v="1471636265"/>
    <b v="0"/>
    <n v="14"/>
    <b v="0"/>
    <s v="theater/plays"/>
    <x v="2791"/>
    <x v="2882"/>
    <x v="1"/>
    <x v="6"/>
    <x v="3929"/>
    <d v="2016-09-18T14:51:05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b v="0"/>
    <n v="0"/>
    <b v="0"/>
    <s v="theater/plays"/>
    <x v="109"/>
    <x v="121"/>
    <x v="1"/>
    <x v="6"/>
    <x v="3930"/>
    <d v="2016-04-01T01:00:00"/>
  </r>
  <r>
    <x v="3931"/>
    <s v="Still I Weep"/>
    <s v="An original stage play designed to bring to light the long-term effects on adult survivors of childhood sexual abuse. We do survive!"/>
    <x v="6"/>
    <n v="0"/>
    <x v="2"/>
    <x v="0"/>
    <x v="0"/>
    <n v="1441510707"/>
    <n v="1439350707"/>
    <b v="0"/>
    <n v="0"/>
    <b v="0"/>
    <s v="theater/plays"/>
    <x v="109"/>
    <x v="121"/>
    <x v="1"/>
    <x v="6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n v="1458097364"/>
    <n v="1455508964"/>
    <b v="0"/>
    <n v="1"/>
    <b v="0"/>
    <s v="theater/plays"/>
    <x v="2792"/>
    <x v="120"/>
    <x v="1"/>
    <x v="6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b v="0"/>
    <n v="12"/>
    <b v="0"/>
    <s v="theater/plays"/>
    <x v="2793"/>
    <x v="2883"/>
    <x v="1"/>
    <x v="6"/>
    <x v="3933"/>
    <d v="2016-07-16T19:43:00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x v="0"/>
    <n v="1443704400"/>
    <n v="1439827639"/>
    <b v="0"/>
    <n v="12"/>
    <b v="0"/>
    <s v="theater/plays"/>
    <x v="1324"/>
    <x v="2884"/>
    <x v="1"/>
    <x v="6"/>
    <x v="3934"/>
    <d v="2015-10-01T08:00:00"/>
  </r>
  <r>
    <x v="3935"/>
    <s v="Mr Mineshaft - A Play about Julius Eastman"/>
    <s v="Forgotten composer, virtuoso pianist, actor, and activist._x000d_I'm hoping to produce my play which explores Julius's life and music."/>
    <x v="9"/>
    <n v="1315"/>
    <x v="2"/>
    <x v="1"/>
    <x v="1"/>
    <n v="1443973546"/>
    <n v="1438789546"/>
    <b v="0"/>
    <n v="23"/>
    <b v="0"/>
    <s v="theater/plays"/>
    <x v="2794"/>
    <x v="2885"/>
    <x v="1"/>
    <x v="6"/>
    <x v="3935"/>
    <d v="2015-10-04T10:45:4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b v="0"/>
    <n v="0"/>
    <b v="0"/>
    <s v="theater/plays"/>
    <x v="109"/>
    <x v="121"/>
    <x v="1"/>
    <x v="6"/>
    <x v="3936"/>
    <d v="2016-12-01T02:18:40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n v="1468249760"/>
    <n v="1465830560"/>
    <b v="0"/>
    <n v="10"/>
    <b v="0"/>
    <s v="theater/plays"/>
    <x v="2795"/>
    <x v="2886"/>
    <x v="1"/>
    <x v="6"/>
    <x v="3937"/>
    <d v="2016-07-11T10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b v="0"/>
    <n v="5"/>
    <b v="0"/>
    <s v="theater/plays"/>
    <x v="2796"/>
    <x v="2887"/>
    <x v="1"/>
    <x v="6"/>
    <x v="3938"/>
    <d v="2015-06-27T16:44:14"/>
  </r>
  <r>
    <x v="3939"/>
    <s v="'Potter.' Funding 2015"/>
    <s v="'Potter.' is a parody of the popular Harry Potter series allowing aspiring actors a chance to work in a professional production."/>
    <x v="10"/>
    <n v="5"/>
    <x v="2"/>
    <x v="2"/>
    <x v="2"/>
    <n v="1412656200"/>
    <n v="1412328979"/>
    <b v="0"/>
    <n v="1"/>
    <b v="0"/>
    <s v="theater/plays"/>
    <x v="370"/>
    <x v="144"/>
    <x v="1"/>
    <x v="6"/>
    <x v="3939"/>
    <d v="2014-10-06T23:30:00"/>
  </r>
  <r>
    <x v="3940"/>
    <s v="Attraction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b v="0"/>
    <n v="2"/>
    <b v="0"/>
    <s v="theater/plays"/>
    <x v="881"/>
    <x v="148"/>
    <x v="1"/>
    <x v="6"/>
    <x v="3940"/>
    <d v="2015-01-02T06:49:11"/>
  </r>
  <r>
    <x v="3941"/>
    <s v="TWO for the PRICE OF ONE THEATRE"/>
    <s v="Help produce &quot;Boseman and Lena&quot; by Athol Fugard._x000d_Celebrate 18 years of Service to Arts and Community, 2nd Show of a 7th Season in NOLA!"/>
    <x v="62"/>
    <n v="50"/>
    <x v="2"/>
    <x v="0"/>
    <x v="0"/>
    <n v="1416877200"/>
    <n v="1414505137"/>
    <b v="0"/>
    <n v="2"/>
    <b v="0"/>
    <s v="theater/plays"/>
    <x v="957"/>
    <x v="384"/>
    <x v="1"/>
    <x v="6"/>
    <x v="3941"/>
    <d v="2014-11-24T20:00:00"/>
  </r>
  <r>
    <x v="3942"/>
    <s v="Epic Proportions"/>
    <s v="In the 30's, two brothers, Benny and Phil, who go to the Arizona desert to be extras in a huge Biblical epic. Riotous comedy!"/>
    <x v="38"/>
    <n v="0"/>
    <x v="2"/>
    <x v="0"/>
    <x v="0"/>
    <n v="1434490914"/>
    <n v="1429306914"/>
    <b v="0"/>
    <n v="0"/>
    <b v="0"/>
    <s v="theater/plays"/>
    <x v="109"/>
    <x v="121"/>
    <x v="1"/>
    <x v="6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n v="1446483000"/>
    <n v="1443811268"/>
    <b v="0"/>
    <n v="13"/>
    <b v="0"/>
    <s v="theater/plays"/>
    <x v="2797"/>
    <x v="2888"/>
    <x v="1"/>
    <x v="6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b v="0"/>
    <n v="0"/>
    <b v="0"/>
    <s v="theater/plays"/>
    <x v="109"/>
    <x v="121"/>
    <x v="1"/>
    <x v="6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b v="0"/>
    <n v="1"/>
    <b v="0"/>
    <s v="theater/plays"/>
    <x v="1161"/>
    <x v="144"/>
    <x v="1"/>
    <x v="6"/>
    <x v="3945"/>
    <d v="2015-05-15T14:14:28"/>
  </r>
  <r>
    <x v="3946"/>
    <s v="DR. Mecurio's Mythical Marvels &amp; Beastiry"/>
    <s v="Dr. Mecurio's is an original work of fantasy designed and written for the stage."/>
    <x v="12"/>
    <n v="195"/>
    <x v="2"/>
    <x v="0"/>
    <x v="0"/>
    <n v="1425110400"/>
    <n v="1422388822"/>
    <b v="0"/>
    <n v="5"/>
    <b v="0"/>
    <s v="theater/plays"/>
    <x v="140"/>
    <x v="498"/>
    <x v="1"/>
    <x v="6"/>
    <x v="3946"/>
    <d v="2015-02-28T03:00:00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b v="0"/>
    <n v="2"/>
    <b v="0"/>
    <s v="theater/plays"/>
    <x v="2798"/>
    <x v="476"/>
    <x v="1"/>
    <x v="6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n v="1410076123"/>
    <n v="1404892123"/>
    <b v="0"/>
    <n v="0"/>
    <b v="0"/>
    <s v="theater/plays"/>
    <x v="109"/>
    <x v="121"/>
    <x v="1"/>
    <x v="6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b v="0"/>
    <n v="32"/>
    <b v="0"/>
    <s v="theater/plays"/>
    <x v="2799"/>
    <x v="2889"/>
    <x v="1"/>
    <x v="6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b v="0"/>
    <n v="1"/>
    <b v="0"/>
    <s v="theater/plays"/>
    <x v="895"/>
    <x v="384"/>
    <x v="1"/>
    <x v="6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b v="0"/>
    <n v="1"/>
    <b v="0"/>
    <s v="theater/plays"/>
    <x v="2800"/>
    <x v="120"/>
    <x v="1"/>
    <x v="6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b v="0"/>
    <n v="1"/>
    <b v="0"/>
    <s v="theater/plays"/>
    <x v="2801"/>
    <x v="384"/>
    <x v="1"/>
    <x v="6"/>
    <x v="3952"/>
    <d v="2015-10-26T13:58:10"/>
  </r>
  <r>
    <x v="3953"/>
    <s v="A Time Pirate's Love"/>
    <s v="Actors and actresses are needed to help me create a stage play. A stage play needs to be adapted from the book I wrote."/>
    <x v="430"/>
    <n v="0"/>
    <x v="2"/>
    <x v="0"/>
    <x v="0"/>
    <n v="1469834940"/>
    <n v="1467162586"/>
    <b v="0"/>
    <n v="0"/>
    <b v="0"/>
    <s v="theater/plays"/>
    <x v="109"/>
    <x v="121"/>
    <x v="1"/>
    <x v="6"/>
    <x v="3953"/>
    <d v="2016-07-29T18:29:00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b v="0"/>
    <n v="0"/>
    <b v="0"/>
    <s v="theater/plays"/>
    <x v="109"/>
    <x v="121"/>
    <x v="1"/>
    <x v="6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n v="1448745741"/>
    <n v="1446150141"/>
    <b v="0"/>
    <n v="8"/>
    <b v="0"/>
    <s v="theater/plays"/>
    <x v="2802"/>
    <x v="97"/>
    <x v="1"/>
    <x v="6"/>
    <x v="3955"/>
    <d v="2015-11-28T16:22:21"/>
  </r>
  <r>
    <x v="3956"/>
    <s v="The Woman in Me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b v="0"/>
    <n v="0"/>
    <b v="0"/>
    <s v="theater/plays"/>
    <x v="109"/>
    <x v="121"/>
    <x v="1"/>
    <x v="6"/>
    <x v="3956"/>
    <d v="2016-04-24T19:20:00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n v="1468020354"/>
    <n v="1464045954"/>
    <b v="0"/>
    <n v="1"/>
    <b v="0"/>
    <s v="theater/plays"/>
    <x v="1866"/>
    <x v="589"/>
    <x v="1"/>
    <x v="6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b v="0"/>
    <n v="16"/>
    <b v="0"/>
    <s v="theater/plays"/>
    <x v="2803"/>
    <x v="2890"/>
    <x v="1"/>
    <x v="6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b v="0"/>
    <n v="12"/>
    <b v="0"/>
    <s v="theater/plays"/>
    <x v="695"/>
    <x v="838"/>
    <x v="1"/>
    <x v="6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b v="0"/>
    <n v="4"/>
    <b v="0"/>
    <s v="theater/plays"/>
    <x v="1835"/>
    <x v="798"/>
    <x v="1"/>
    <x v="6"/>
    <x v="3960"/>
    <d v="2016-01-03T15:17:3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b v="0"/>
    <n v="2"/>
    <b v="0"/>
    <s v="theater/plays"/>
    <x v="714"/>
    <x v="689"/>
    <x v="1"/>
    <x v="6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b v="0"/>
    <n v="3"/>
    <b v="0"/>
    <s v="theater/plays"/>
    <x v="2804"/>
    <x v="2"/>
    <x v="1"/>
    <x v="6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b v="0"/>
    <n v="0"/>
    <b v="0"/>
    <s v="theater/plays"/>
    <x v="109"/>
    <x v="121"/>
    <x v="1"/>
    <x v="6"/>
    <x v="3963"/>
    <d v="2015-11-17T23:41:57"/>
  </r>
  <r>
    <x v="3964"/>
    <s v="MAMA'Z BA-B: The StagePlay"/>
    <s v="&quot;MAMA'Z BA-B&quot; is the story of Marcus Williams who struggles to find a place for himself as a young black male."/>
    <x v="13"/>
    <n v="126"/>
    <x v="2"/>
    <x v="0"/>
    <x v="0"/>
    <n v="1429460386"/>
    <n v="1424279986"/>
    <b v="0"/>
    <n v="3"/>
    <b v="0"/>
    <s v="theater/plays"/>
    <x v="2805"/>
    <x v="840"/>
    <x v="1"/>
    <x v="6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b v="0"/>
    <n v="4"/>
    <b v="0"/>
    <s v="theater/plays"/>
    <x v="2100"/>
    <x v="371"/>
    <x v="1"/>
    <x v="6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b v="0"/>
    <n v="2"/>
    <b v="0"/>
    <s v="theater/plays"/>
    <x v="722"/>
    <x v="381"/>
    <x v="1"/>
    <x v="6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n v="1488783507"/>
    <n v="1486191507"/>
    <b v="0"/>
    <n v="10"/>
    <b v="0"/>
    <s v="theater/plays"/>
    <x v="2806"/>
    <x v="2239"/>
    <x v="1"/>
    <x v="6"/>
    <x v="3967"/>
    <d v="2017-03-06T01:58:27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x v="0"/>
    <n v="1463945673"/>
    <n v="1458761673"/>
    <b v="0"/>
    <n v="11"/>
    <b v="0"/>
    <s v="theater/plays"/>
    <x v="2807"/>
    <x v="2891"/>
    <x v="1"/>
    <x v="6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b v="0"/>
    <n v="6"/>
    <b v="0"/>
    <s v="theater/plays"/>
    <x v="2808"/>
    <x v="2892"/>
    <x v="1"/>
    <x v="6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b v="0"/>
    <n v="2"/>
    <b v="0"/>
    <s v="theater/plays"/>
    <x v="2809"/>
    <x v="148"/>
    <x v="1"/>
    <x v="6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b v="0"/>
    <n v="6"/>
    <b v="0"/>
    <s v="theater/plays"/>
    <x v="2810"/>
    <x v="2893"/>
    <x v="1"/>
    <x v="6"/>
    <x v="3971"/>
    <d v="2014-07-21T07:52:06"/>
  </r>
  <r>
    <x v="3972"/>
    <s v="Valkyrie Theatre Company"/>
    <s v="We're a horror based theatre company in Oklahoma City beginning our first season of shows."/>
    <x v="28"/>
    <n v="211"/>
    <x v="2"/>
    <x v="0"/>
    <x v="0"/>
    <n v="1423186634"/>
    <n v="1418002634"/>
    <b v="0"/>
    <n v="8"/>
    <b v="0"/>
    <s v="theater/plays"/>
    <x v="2811"/>
    <x v="2894"/>
    <x v="1"/>
    <x v="6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b v="0"/>
    <n v="37"/>
    <b v="0"/>
    <s v="theater/plays"/>
    <x v="2812"/>
    <x v="2895"/>
    <x v="1"/>
    <x v="6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b v="0"/>
    <n v="11"/>
    <b v="0"/>
    <s v="theater/plays"/>
    <x v="2149"/>
    <x v="2896"/>
    <x v="1"/>
    <x v="6"/>
    <x v="3974"/>
    <d v="2016-06-02T08:07:28"/>
  </r>
  <r>
    <x v="3975"/>
    <s v="Moon Over Mangroves"/>
    <s v="Four homeless Key West men are to be given a boat, but fates twist until only the moon and mangroves witness their earthly demise."/>
    <x v="432"/>
    <n v="0"/>
    <x v="2"/>
    <x v="0"/>
    <x v="0"/>
    <n v="1468442898"/>
    <n v="1465850898"/>
    <b v="0"/>
    <n v="0"/>
    <b v="0"/>
    <s v="theater/plays"/>
    <x v="109"/>
    <x v="121"/>
    <x v="1"/>
    <x v="6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b v="0"/>
    <n v="10"/>
    <b v="0"/>
    <s v="theater/plays"/>
    <x v="2813"/>
    <x v="2897"/>
    <x v="1"/>
    <x v="6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b v="0"/>
    <n v="6"/>
    <b v="0"/>
    <s v="theater/plays"/>
    <x v="2814"/>
    <x v="2898"/>
    <x v="1"/>
    <x v="6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b v="0"/>
    <n v="8"/>
    <b v="0"/>
    <s v="theater/plays"/>
    <x v="2815"/>
    <x v="1295"/>
    <x v="1"/>
    <x v="6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b v="0"/>
    <n v="6"/>
    <b v="0"/>
    <s v="theater/plays"/>
    <x v="2816"/>
    <x v="1782"/>
    <x v="1"/>
    <x v="6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b v="0"/>
    <n v="7"/>
    <b v="0"/>
    <s v="theater/plays"/>
    <x v="2693"/>
    <x v="2845"/>
    <x v="1"/>
    <x v="6"/>
    <x v="3980"/>
    <d v="2014-07-05T09:22:27"/>
  </r>
  <r>
    <x v="3981"/>
    <s v="BEIRUT, LADY OF LEBANON"/>
    <s v="A Theatrical Production Celebrating the Lebanese Culture and the Human Spirit in Time of War."/>
    <x v="11"/>
    <n v="1225"/>
    <x v="2"/>
    <x v="0"/>
    <x v="0"/>
    <n v="1468729149"/>
    <n v="1463545149"/>
    <b v="0"/>
    <n v="7"/>
    <b v="0"/>
    <s v="theater/plays"/>
    <x v="2817"/>
    <x v="638"/>
    <x v="1"/>
    <x v="6"/>
    <x v="3981"/>
    <d v="2016-07-16T23:19:09"/>
  </r>
  <r>
    <x v="3982"/>
    <s v="Flush - David Dipper - Break Point Theatre"/>
    <s v="Sex, deception, addiction, life. _x000d_A quality piece of relevant theatre at one of London's most vibrant and respected fringe theatres."/>
    <x v="16"/>
    <n v="170"/>
    <x v="2"/>
    <x v="1"/>
    <x v="1"/>
    <n v="1436297180"/>
    <n v="1431113180"/>
    <b v="0"/>
    <n v="5"/>
    <b v="0"/>
    <s v="theater/plays"/>
    <x v="143"/>
    <x v="447"/>
    <x v="1"/>
    <x v="6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b v="0"/>
    <n v="46"/>
    <b v="0"/>
    <s v="theater/plays"/>
    <x v="2818"/>
    <x v="2899"/>
    <x v="1"/>
    <x v="6"/>
    <x v="3983"/>
    <d v="2014-05-20T01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n v="1415404800"/>
    <n v="1412809644"/>
    <b v="0"/>
    <n v="10"/>
    <b v="0"/>
    <s v="theater/plays"/>
    <x v="2819"/>
    <x v="2858"/>
    <x v="1"/>
    <x v="6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b v="0"/>
    <n v="19"/>
    <b v="0"/>
    <s v="theater/plays"/>
    <x v="2803"/>
    <x v="2900"/>
    <x v="1"/>
    <x v="6"/>
    <x v="3985"/>
    <d v="2016-02-20T16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b v="0"/>
    <n v="13"/>
    <b v="0"/>
    <s v="theater/plays"/>
    <x v="2820"/>
    <x v="2901"/>
    <x v="1"/>
    <x v="6"/>
    <x v="3986"/>
    <d v="2016-05-06T08:04:00"/>
  </r>
  <r>
    <x v="3987"/>
    <s v="Write Now 5"/>
    <s v="Write Now 5 is a new writing festival in south east London promoting new work from emerging playwrights."/>
    <x v="44"/>
    <n v="151"/>
    <x v="2"/>
    <x v="1"/>
    <x v="1"/>
    <n v="1400278290"/>
    <n v="1399414290"/>
    <b v="0"/>
    <n v="13"/>
    <b v="0"/>
    <s v="theater/plays"/>
    <x v="2821"/>
    <x v="2902"/>
    <x v="1"/>
    <x v="6"/>
    <x v="3987"/>
    <d v="2014-05-16T17:11:30"/>
  </r>
  <r>
    <x v="3988"/>
    <s v="Folk-Tales: What Stories Do Your Folks Tell?"/>
    <s v="An evening of of stories based both in myth and truth."/>
    <x v="15"/>
    <n v="32"/>
    <x v="2"/>
    <x v="0"/>
    <x v="0"/>
    <n v="1440813413"/>
    <n v="1439517413"/>
    <b v="0"/>
    <n v="4"/>
    <b v="0"/>
    <s v="theater/plays"/>
    <x v="2822"/>
    <x v="1797"/>
    <x v="1"/>
    <x v="6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n v="1447009181"/>
    <n v="1444413581"/>
    <b v="0"/>
    <n v="0"/>
    <b v="0"/>
    <s v="theater/plays"/>
    <x v="109"/>
    <x v="121"/>
    <x v="1"/>
    <x v="6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n v="1456934893"/>
    <n v="1454342893"/>
    <b v="0"/>
    <n v="3"/>
    <b v="0"/>
    <s v="theater/plays"/>
    <x v="2823"/>
    <x v="1581"/>
    <x v="1"/>
    <x v="6"/>
    <x v="3990"/>
    <d v="2016-03-02T11:08:13"/>
  </r>
  <r>
    <x v="3991"/>
    <s v="NTACTheatre - North Texas Actor's Collaborative Theatre"/>
    <s v="North Texas first actor-driven theatre company needs your help"/>
    <x v="2"/>
    <n v="100"/>
    <x v="2"/>
    <x v="0"/>
    <x v="0"/>
    <n v="1433086082"/>
    <n v="1430494082"/>
    <b v="0"/>
    <n v="1"/>
    <b v="0"/>
    <s v="theater/plays"/>
    <x v="143"/>
    <x v="101"/>
    <x v="1"/>
    <x v="6"/>
    <x v="3991"/>
    <d v="2015-05-31T10:28:02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x v="0"/>
    <n v="1449876859"/>
    <n v="1444689259"/>
    <b v="0"/>
    <n v="9"/>
    <b v="0"/>
    <s v="theater/plays"/>
    <x v="2824"/>
    <x v="2903"/>
    <x v="1"/>
    <x v="6"/>
    <x v="3992"/>
    <d v="2015-12-11T18:34:19"/>
  </r>
  <r>
    <x v="3993"/>
    <s v="Invincible Diamonds: A Survivor's Guide"/>
    <s v="I am seeking to turn my collection of urban poetry into a stage play. My desire is to inspire victims to heal."/>
    <x v="63"/>
    <n v="3"/>
    <x v="2"/>
    <x v="0"/>
    <x v="0"/>
    <n v="1431549912"/>
    <n v="1428957912"/>
    <b v="0"/>
    <n v="1"/>
    <b v="0"/>
    <s v="theater/plays"/>
    <x v="130"/>
    <x v="366"/>
    <x v="1"/>
    <x v="6"/>
    <x v="3993"/>
    <d v="2015-05-13T15:45:12"/>
  </r>
  <r>
    <x v="3994"/>
    <s v="Poles Apart - A Play in 2 Acts"/>
    <s v="Is Henson willing to dare risk a theatrical speaking tour of his North Pole adventures...and more?"/>
    <x v="13"/>
    <n v="5"/>
    <x v="2"/>
    <x v="0"/>
    <x v="0"/>
    <n v="1405761690"/>
    <n v="1403169690"/>
    <b v="0"/>
    <n v="1"/>
    <b v="0"/>
    <s v="theater/plays"/>
    <x v="1161"/>
    <x v="144"/>
    <x v="1"/>
    <x v="6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b v="0"/>
    <n v="4"/>
    <b v="0"/>
    <s v="theater/plays"/>
    <x v="2825"/>
    <x v="844"/>
    <x v="1"/>
    <x v="6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n v="1416499440"/>
    <n v="1415341464"/>
    <b v="0"/>
    <n v="17"/>
    <b v="0"/>
    <s v="theater/plays"/>
    <x v="2826"/>
    <x v="2904"/>
    <x v="1"/>
    <x v="6"/>
    <x v="3996"/>
    <d v="2014-11-20T11:04:00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b v="0"/>
    <n v="0"/>
    <b v="0"/>
    <s v="theater/plays"/>
    <x v="109"/>
    <x v="121"/>
    <x v="1"/>
    <x v="6"/>
    <x v="3997"/>
    <d v="2015-04-05T03:23:41"/>
  </r>
  <r>
    <x v="3998"/>
    <s v="Forsaken Angels-A New Play"/>
    <s v="Forsaken Angels, a powerful new play by William Leary, author of DCMTA's Best Of 2014 Play Masquerade."/>
    <x v="21"/>
    <n v="715"/>
    <x v="2"/>
    <x v="0"/>
    <x v="0"/>
    <n v="1427580426"/>
    <n v="1424992026"/>
    <b v="0"/>
    <n v="12"/>
    <b v="0"/>
    <s v="theater/plays"/>
    <x v="2827"/>
    <x v="2905"/>
    <x v="1"/>
    <x v="6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n v="1409514709"/>
    <n v="1406058798"/>
    <b v="0"/>
    <n v="14"/>
    <b v="0"/>
    <s v="theater/plays"/>
    <x v="2828"/>
    <x v="2906"/>
    <x v="1"/>
    <x v="6"/>
    <x v="3999"/>
    <d v="2014-08-31T14:51:49"/>
  </r>
  <r>
    <x v="4000"/>
    <s v="The Escorts"/>
    <s v="An Enticing Trip into the World of Assisted Dying"/>
    <x v="6"/>
    <n v="10"/>
    <x v="2"/>
    <x v="0"/>
    <x v="0"/>
    <n v="1462631358"/>
    <n v="1457450958"/>
    <b v="0"/>
    <n v="1"/>
    <b v="0"/>
    <s v="theater/plays"/>
    <x v="415"/>
    <x v="119"/>
    <x v="1"/>
    <x v="6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b v="0"/>
    <n v="14"/>
    <b v="0"/>
    <s v="theater/plays"/>
    <x v="2821"/>
    <x v="2882"/>
    <x v="1"/>
    <x v="6"/>
    <x v="4001"/>
    <d v="2017-03-01T14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n v="1411779761"/>
    <n v="1409187761"/>
    <b v="0"/>
    <n v="4"/>
    <b v="0"/>
    <s v="theater/plays"/>
    <x v="1861"/>
    <x v="2117"/>
    <x v="1"/>
    <x v="6"/>
    <x v="4002"/>
    <d v="2014-09-26T20:02:41"/>
  </r>
  <r>
    <x v="4003"/>
    <s v="MAMA BA-B: The Stage Play"/>
    <s v="&quot;MAMA'Z BA-B&quot; is the story of Marcus Williams who struggles to find a place for himself as a young black male."/>
    <x v="13"/>
    <n v="201"/>
    <x v="2"/>
    <x v="0"/>
    <x v="0"/>
    <n v="1424009147"/>
    <n v="1421417147"/>
    <b v="0"/>
    <n v="2"/>
    <b v="0"/>
    <s v="theater/plays"/>
    <x v="2829"/>
    <x v="984"/>
    <x v="1"/>
    <x v="6"/>
    <x v="4003"/>
    <d v="2015-02-15T09:05:47"/>
  </r>
  <r>
    <x v="4004"/>
    <s v="South Florida Tours"/>
    <s v="Help Launch The Queen Into South Florida!"/>
    <x v="2"/>
    <n v="1"/>
    <x v="2"/>
    <x v="0"/>
    <x v="0"/>
    <n v="1412740457"/>
    <n v="1410148457"/>
    <b v="0"/>
    <n v="1"/>
    <b v="0"/>
    <s v="theater/plays"/>
    <x v="418"/>
    <x v="120"/>
    <x v="1"/>
    <x v="6"/>
    <x v="4004"/>
    <d v="2014-10-07T22:54:17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x v="0"/>
    <n v="1413832985"/>
    <n v="1408648985"/>
    <b v="0"/>
    <n v="2"/>
    <b v="0"/>
    <s v="theater/plays"/>
    <x v="843"/>
    <x v="135"/>
    <x v="1"/>
    <x v="6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n v="1455647587"/>
    <n v="1453487587"/>
    <b v="0"/>
    <n v="1"/>
    <b v="0"/>
    <s v="theater/plays"/>
    <x v="440"/>
    <x v="453"/>
    <x v="1"/>
    <x v="6"/>
    <x v="4006"/>
    <d v="2016-02-16T13:33:07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x v="0"/>
    <n v="1409070480"/>
    <n v="1406572381"/>
    <b v="0"/>
    <n v="1"/>
    <b v="0"/>
    <s v="theater/plays"/>
    <x v="1161"/>
    <x v="144"/>
    <x v="1"/>
    <x v="6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b v="0"/>
    <n v="4"/>
    <b v="0"/>
    <s v="theater/plays"/>
    <x v="733"/>
    <x v="2"/>
    <x v="1"/>
    <x v="6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b v="0"/>
    <n v="3"/>
    <b v="0"/>
    <s v="theater/plays"/>
    <x v="2830"/>
    <x v="384"/>
    <x v="1"/>
    <x v="6"/>
    <x v="4009"/>
    <d v="2014-09-09T11:49:20"/>
  </r>
  <r>
    <x v="4010"/>
    <s v="The Connection Play 2014"/>
    <s v="JUNTO Productions is proud to present our first production, the premiere of The Connection, a play by Jeffrey Paul."/>
    <x v="312"/>
    <n v="1742"/>
    <x v="2"/>
    <x v="0"/>
    <x v="0"/>
    <n v="1414348166"/>
    <n v="1412879366"/>
    <b v="0"/>
    <n v="38"/>
    <b v="0"/>
    <s v="theater/plays"/>
    <x v="2831"/>
    <x v="2907"/>
    <x v="1"/>
    <x v="6"/>
    <x v="4010"/>
    <d v="2014-10-26T13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b v="0"/>
    <n v="4"/>
    <b v="0"/>
    <s v="theater/plays"/>
    <x v="2832"/>
    <x v="2908"/>
    <x v="1"/>
    <x v="6"/>
    <x v="4011"/>
    <d v="2015-01-28T08:04:38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x v="1"/>
    <n v="1430571849"/>
    <n v="1427979849"/>
    <b v="0"/>
    <n v="0"/>
    <b v="0"/>
    <s v="theater/plays"/>
    <x v="109"/>
    <x v="121"/>
    <x v="1"/>
    <x v="6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b v="0"/>
    <n v="2"/>
    <b v="0"/>
    <s v="theater/plays"/>
    <x v="698"/>
    <x v="31"/>
    <x v="1"/>
    <x v="6"/>
    <x v="4013"/>
    <d v="2015-02-16T02:13:43"/>
  </r>
  <r>
    <x v="4014"/>
    <s v="Ministry theater"/>
    <s v="I am trying to put together a ministry theater company for junior / high schoolers that which puts on free shows in the SoCal area."/>
    <x v="7"/>
    <n v="0"/>
    <x v="2"/>
    <x v="0"/>
    <x v="0"/>
    <n v="1457157269"/>
    <n v="1455861269"/>
    <b v="0"/>
    <n v="0"/>
    <b v="0"/>
    <s v="theater/plays"/>
    <x v="109"/>
    <x v="121"/>
    <x v="1"/>
    <x v="6"/>
    <x v="4014"/>
    <d v="2016-03-05T00:54:29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x v="0"/>
    <n v="1437331463"/>
    <n v="1434739463"/>
    <b v="0"/>
    <n v="1"/>
    <b v="0"/>
    <s v="theater/plays"/>
    <x v="107"/>
    <x v="120"/>
    <x v="1"/>
    <x v="6"/>
    <x v="4015"/>
    <d v="2015-07-19T13:44:23"/>
  </r>
  <r>
    <x v="4016"/>
    <s v="MENTAL Play"/>
    <s v="A new play and project exploring challenges faced by young adults struggling with mental health issues in contemporary Britain."/>
    <x v="2"/>
    <n v="70"/>
    <x v="2"/>
    <x v="1"/>
    <x v="1"/>
    <n v="1410987400"/>
    <n v="1408395400"/>
    <b v="0"/>
    <n v="7"/>
    <b v="0"/>
    <s v="theater/plays"/>
    <x v="111"/>
    <x v="119"/>
    <x v="1"/>
    <x v="6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b v="0"/>
    <n v="2"/>
    <b v="0"/>
    <s v="theater/plays"/>
    <x v="857"/>
    <x v="1859"/>
    <x v="1"/>
    <x v="6"/>
    <x v="4017"/>
    <d v="2014-09-04T11:07:54"/>
  </r>
  <r>
    <x v="4018"/>
    <s v="Time Please Fringe"/>
    <s v="Funding for a production of Time Please at the Brighton Fringe 2017... and beyond."/>
    <x v="15"/>
    <n v="130"/>
    <x v="2"/>
    <x v="1"/>
    <x v="1"/>
    <n v="1475877108"/>
    <n v="1473285108"/>
    <b v="0"/>
    <n v="4"/>
    <b v="0"/>
    <s v="theater/plays"/>
    <x v="2780"/>
    <x v="151"/>
    <x v="1"/>
    <x v="6"/>
    <x v="4018"/>
    <d v="2016-10-07T16:51:48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b v="0"/>
    <n v="4"/>
    <b v="0"/>
    <s v="theater/plays"/>
    <x v="2833"/>
    <x v="1878"/>
    <x v="1"/>
    <x v="6"/>
    <x v="4019"/>
    <d v="2016-04-15T11:28:00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b v="0"/>
    <n v="3"/>
    <b v="0"/>
    <s v="theater/plays"/>
    <x v="2834"/>
    <x v="853"/>
    <x v="1"/>
    <x v="6"/>
    <x v="4020"/>
    <d v="2015-03-23T22:34:59"/>
  </r>
  <r>
    <x v="4021"/>
    <s v="Angels in Houston"/>
    <s v="Help a group of actors end bigotry in Houston, TX by supporting a  full production of Angels in America."/>
    <x v="36"/>
    <n v="125"/>
    <x v="2"/>
    <x v="0"/>
    <x v="0"/>
    <n v="1414360358"/>
    <n v="1409176358"/>
    <b v="0"/>
    <n v="2"/>
    <b v="0"/>
    <s v="theater/plays"/>
    <x v="1863"/>
    <x v="372"/>
    <x v="1"/>
    <x v="6"/>
    <x v="4021"/>
    <d v="2014-10-26T16:52:38"/>
  </r>
  <r>
    <x v="4022"/>
    <s v="The Merchant of Venice as Shakespeare Heard It"/>
    <s v="Help us produce a video of the first Original Pronunciation Merchant of Venice."/>
    <x v="102"/>
    <n v="12521"/>
    <x v="2"/>
    <x v="0"/>
    <x v="0"/>
    <n v="1422759240"/>
    <n v="1418824867"/>
    <b v="0"/>
    <n v="197"/>
    <b v="0"/>
    <s v="theater/plays"/>
    <x v="2835"/>
    <x v="2909"/>
    <x v="1"/>
    <x v="6"/>
    <x v="4022"/>
    <d v="2015-01-31T21:54:00"/>
  </r>
  <r>
    <x v="4023"/>
    <s v="Forgive &amp; Forget"/>
    <s v="An original gospel stage play that explores the pain and hurt caused by those who struggle to forgive others!"/>
    <x v="39"/>
    <n v="0"/>
    <x v="2"/>
    <x v="0"/>
    <x v="0"/>
    <n v="1458860363"/>
    <n v="1454975963"/>
    <b v="0"/>
    <n v="0"/>
    <b v="0"/>
    <s v="theater/plays"/>
    <x v="109"/>
    <x v="121"/>
    <x v="1"/>
    <x v="6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b v="0"/>
    <n v="1"/>
    <b v="0"/>
    <s v="theater/plays"/>
    <x v="2372"/>
    <x v="119"/>
    <x v="1"/>
    <x v="6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b v="0"/>
    <n v="4"/>
    <b v="0"/>
    <s v="theater/plays"/>
    <x v="152"/>
    <x v="372"/>
    <x v="1"/>
    <x v="6"/>
    <x v="4025"/>
    <d v="2015-07-26T00:42:16"/>
  </r>
  <r>
    <x v="4026"/>
    <s v="Speak to my Soul: A Montage of Voices"/>
    <s v="This is a play that voices that stories of the black experience in America using spoken word, song and dance."/>
    <x v="23"/>
    <n v="0"/>
    <x v="2"/>
    <x v="0"/>
    <x v="0"/>
    <n v="1449247439"/>
    <n v="1444059839"/>
    <b v="0"/>
    <n v="0"/>
    <b v="0"/>
    <s v="theater/plays"/>
    <x v="109"/>
    <x v="121"/>
    <x v="1"/>
    <x v="6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b v="0"/>
    <n v="7"/>
    <b v="0"/>
    <s v="theater/plays"/>
    <x v="2836"/>
    <x v="2747"/>
    <x v="1"/>
    <x v="6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n v="1402007500"/>
    <n v="1399415500"/>
    <b v="0"/>
    <n v="11"/>
    <b v="0"/>
    <s v="theater/plays"/>
    <x v="2837"/>
    <x v="2722"/>
    <x v="1"/>
    <x v="6"/>
    <x v="4028"/>
    <d v="2014-06-05T17:31:40"/>
  </r>
  <r>
    <x v="4029"/>
    <s v="Next 2 the Stage"/>
    <s v="A theater complex that educates as we entertain.  We will provide shows that inspire and theater classes that motivate."/>
    <x v="22"/>
    <n v="0"/>
    <x v="2"/>
    <x v="0"/>
    <x v="0"/>
    <n v="1450053370"/>
    <n v="1447461370"/>
    <b v="0"/>
    <n v="0"/>
    <b v="0"/>
    <s v="theater/plays"/>
    <x v="109"/>
    <x v="121"/>
    <x v="1"/>
    <x v="6"/>
    <x v="4029"/>
    <d v="2015-12-13T19:36:10"/>
  </r>
  <r>
    <x v="4030"/>
    <s v="The Martin and Lewis Tribute Show"/>
    <s v="The world's best and only tribute to Dean Martin and Jerry Lewis_x000d_ bringing back the Music, Laughter and the Love."/>
    <x v="30"/>
    <n v="400"/>
    <x v="2"/>
    <x v="0"/>
    <x v="0"/>
    <n v="1454525340"/>
    <n v="1452008599"/>
    <b v="0"/>
    <n v="6"/>
    <b v="0"/>
    <s v="theater/plays"/>
    <x v="149"/>
    <x v="590"/>
    <x v="1"/>
    <x v="6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b v="0"/>
    <n v="0"/>
    <b v="0"/>
    <s v="theater/plays"/>
    <x v="109"/>
    <x v="121"/>
    <x v="1"/>
    <x v="6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b v="0"/>
    <n v="7"/>
    <b v="0"/>
    <s v="theater/plays"/>
    <x v="2838"/>
    <x v="585"/>
    <x v="1"/>
    <x v="6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n v="1475398800"/>
    <n v="1472711224"/>
    <b v="0"/>
    <n v="94"/>
    <b v="0"/>
    <s v="theater/plays"/>
    <x v="2839"/>
    <x v="2910"/>
    <x v="1"/>
    <x v="6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n v="1428097450"/>
    <n v="1425509050"/>
    <b v="0"/>
    <n v="2"/>
    <b v="0"/>
    <s v="theater/plays"/>
    <x v="2840"/>
    <x v="101"/>
    <x v="1"/>
    <x v="6"/>
    <x v="4034"/>
    <d v="2015-04-03T16:44:10"/>
  </r>
  <r>
    <x v="4035"/>
    <s v="The Lost Boy"/>
    <s v="&quot;Stories are where you go to look for the truth of your own life.&quot; (Frank Delaney)"/>
    <x v="3"/>
    <n v="3685"/>
    <x v="2"/>
    <x v="0"/>
    <x v="0"/>
    <n v="1413925887"/>
    <n v="1411333887"/>
    <b v="0"/>
    <n v="25"/>
    <b v="0"/>
    <s v="theater/plays"/>
    <x v="2841"/>
    <x v="2911"/>
    <x v="1"/>
    <x v="6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b v="0"/>
    <n v="17"/>
    <b v="0"/>
    <s v="theater/plays"/>
    <x v="2842"/>
    <x v="2912"/>
    <x v="1"/>
    <x v="6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b v="0"/>
    <n v="2"/>
    <b v="0"/>
    <s v="theater/plays"/>
    <x v="2843"/>
    <x v="379"/>
    <x v="1"/>
    <x v="6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n v="1413573010"/>
    <n v="1408389010"/>
    <b v="0"/>
    <n v="4"/>
    <b v="0"/>
    <s v="theater/plays"/>
    <x v="2844"/>
    <x v="2913"/>
    <x v="1"/>
    <x v="6"/>
    <x v="4038"/>
    <d v="2014-10-17T14:10:10"/>
  </r>
  <r>
    <x v="4039"/>
    <s v="Defiant Entertainment presents: The Park Bench"/>
    <s v="Help stage an original One Act Play that brings awareness to Alzheimer's in its debut performance."/>
    <x v="2"/>
    <n v="300"/>
    <x v="2"/>
    <x v="0"/>
    <x v="0"/>
    <n v="1448949540"/>
    <n v="1446048367"/>
    <b v="0"/>
    <n v="5"/>
    <b v="0"/>
    <s v="theater/plays"/>
    <x v="137"/>
    <x v="88"/>
    <x v="1"/>
    <x v="6"/>
    <x v="4039"/>
    <d v="2015-12-01T00:59:00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b v="0"/>
    <n v="2"/>
    <b v="0"/>
    <s v="theater/plays"/>
    <x v="1296"/>
    <x v="2914"/>
    <x v="1"/>
    <x v="6"/>
    <x v="4040"/>
    <d v="2015-07-17T22:00:00"/>
  </r>
  <r>
    <x v="4041"/>
    <s v="In the Land of Gold"/>
    <s v="A bold, colouful, vibrant play centred around the last remaining monarchy of Africa."/>
    <x v="10"/>
    <n v="21"/>
    <x v="2"/>
    <x v="1"/>
    <x v="1"/>
    <n v="1473160954"/>
    <n v="1467976954"/>
    <b v="0"/>
    <n v="2"/>
    <b v="0"/>
    <s v="theater/plays"/>
    <x v="714"/>
    <x v="689"/>
    <x v="1"/>
    <x v="6"/>
    <x v="4041"/>
    <d v="2016-09-06T06:22:34"/>
  </r>
  <r>
    <x v="4042"/>
    <s v="Messages"/>
    <s v="Acting group and production for inner city youth, about inner city youth. The problems and stuation that they see everyday."/>
    <x v="3"/>
    <n v="21"/>
    <x v="2"/>
    <x v="0"/>
    <x v="0"/>
    <n v="1421781360"/>
    <n v="1419213664"/>
    <b v="0"/>
    <n v="3"/>
    <b v="0"/>
    <s v="theater/plays"/>
    <x v="2845"/>
    <x v="589"/>
    <x v="1"/>
    <x v="6"/>
    <x v="4042"/>
    <d v="2015-01-20T14:16:00"/>
  </r>
  <r>
    <x v="4043"/>
    <s v="Not making potato salad here!"/>
    <s v="This could be my last play, need to bring my son out to see it before it's over.  Need to fly him here from BC"/>
    <x v="43"/>
    <n v="0"/>
    <x v="2"/>
    <x v="5"/>
    <x v="5"/>
    <n v="1416524325"/>
    <n v="1415228325"/>
    <b v="0"/>
    <n v="0"/>
    <b v="0"/>
    <s v="theater/plays"/>
    <x v="109"/>
    <x v="121"/>
    <x v="1"/>
    <x v="6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b v="0"/>
    <n v="4"/>
    <b v="0"/>
    <s v="theater/plays"/>
    <x v="2846"/>
    <x v="701"/>
    <x v="1"/>
    <x v="6"/>
    <x v="4044"/>
    <d v="2015-04-10T00:00:00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b v="0"/>
    <n v="1"/>
    <b v="0"/>
    <s v="theater/plays"/>
    <x v="459"/>
    <x v="120"/>
    <x v="1"/>
    <x v="6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b v="0"/>
    <n v="12"/>
    <b v="0"/>
    <s v="theater/plays"/>
    <x v="2847"/>
    <x v="134"/>
    <x v="1"/>
    <x v="6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n v="1420938000"/>
    <n v="1418862743"/>
    <b v="0"/>
    <n v="4"/>
    <b v="0"/>
    <s v="theater/plays"/>
    <x v="727"/>
    <x v="446"/>
    <x v="1"/>
    <x v="6"/>
    <x v="4047"/>
    <d v="2015-01-10T20:00:00"/>
  </r>
  <r>
    <x v="4048"/>
    <s v="Speechless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b v="0"/>
    <n v="91"/>
    <b v="0"/>
    <s v="theater/plays"/>
    <x v="2848"/>
    <x v="2915"/>
    <x v="1"/>
    <x v="6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n v="1436914815"/>
    <n v="1434322815"/>
    <b v="0"/>
    <n v="1"/>
    <b v="0"/>
    <s v="theater/plays"/>
    <x v="123"/>
    <x v="587"/>
    <x v="1"/>
    <x v="6"/>
    <x v="4049"/>
    <d v="2015-07-14T18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b v="0"/>
    <n v="1"/>
    <b v="0"/>
    <s v="theater/plays"/>
    <x v="2730"/>
    <x v="120"/>
    <x v="1"/>
    <x v="6"/>
    <x v="4050"/>
    <d v="2014-10-23T10:16:31"/>
  </r>
  <r>
    <x v="4051"/>
    <s v="Phantom of the Kun Opera"/>
    <s v="It is a heart-breaking life story of Wu family who tries to preserve the gem of Chinese Kun Opera through generations."/>
    <x v="2"/>
    <n v="0"/>
    <x v="2"/>
    <x v="0"/>
    <x v="0"/>
    <n v="1399618380"/>
    <n v="1399058797"/>
    <b v="0"/>
    <n v="0"/>
    <b v="0"/>
    <s v="theater/plays"/>
    <x v="109"/>
    <x v="121"/>
    <x v="1"/>
    <x v="6"/>
    <x v="4051"/>
    <d v="2014-05-09T01:53:00"/>
  </r>
  <r>
    <x v="4052"/>
    <s v="Throw Like A Girl"/>
    <s v="This empowering piece encourages women to rise up and pursue their dreams, not by behaving like a boy but by,_x000d_â€œThrowing Like A Girl.â€"/>
    <x v="9"/>
    <n v="1126"/>
    <x v="2"/>
    <x v="0"/>
    <x v="0"/>
    <n v="1413234316"/>
    <n v="1408050316"/>
    <b v="0"/>
    <n v="13"/>
    <b v="0"/>
    <s v="theater/plays"/>
    <x v="2849"/>
    <x v="2916"/>
    <x v="1"/>
    <x v="6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n v="1416081600"/>
    <n v="1413477228"/>
    <b v="0"/>
    <n v="2"/>
    <b v="0"/>
    <s v="theater/plays"/>
    <x v="2850"/>
    <x v="698"/>
    <x v="1"/>
    <x v="6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b v="0"/>
    <n v="0"/>
    <b v="0"/>
    <s v="theater/plays"/>
    <x v="109"/>
    <x v="121"/>
    <x v="1"/>
    <x v="6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b v="0"/>
    <n v="21"/>
    <b v="0"/>
    <s v="theater/plays"/>
    <x v="2851"/>
    <x v="2917"/>
    <x v="1"/>
    <x v="6"/>
    <x v="4055"/>
    <d v="2014-06-19T10:33:51"/>
  </r>
  <r>
    <x v="4056"/>
    <s v="American Pride"/>
    <s v="American Pride is a play centered on the Poetry of one Iraq War veteran, and follows her journey through war and back home."/>
    <x v="15"/>
    <n v="795"/>
    <x v="2"/>
    <x v="0"/>
    <x v="0"/>
    <n v="1467575940"/>
    <n v="1465856639"/>
    <b v="0"/>
    <n v="9"/>
    <b v="0"/>
    <s v="theater/plays"/>
    <x v="2852"/>
    <x v="2137"/>
    <x v="1"/>
    <x v="6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b v="0"/>
    <n v="6"/>
    <b v="0"/>
    <s v="theater/plays"/>
    <x v="2853"/>
    <x v="966"/>
    <x v="1"/>
    <x v="6"/>
    <x v="4057"/>
    <d v="2015-11-25T18:00:00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n v="1459483140"/>
    <n v="1458178044"/>
    <b v="0"/>
    <n v="4"/>
    <b v="0"/>
    <s v="theater/plays"/>
    <x v="2854"/>
    <x v="2918"/>
    <x v="1"/>
    <x v="6"/>
    <x v="4058"/>
    <d v="2016-03-31T22:59:00"/>
  </r>
  <r>
    <x v="4059"/>
    <s v="The Million Dollar Shot"/>
    <s v="A very Canadian children's play inspired by the tradition of British pantomimes like Aladdin, and the Nutcracker."/>
    <x v="3"/>
    <n v="250"/>
    <x v="2"/>
    <x v="5"/>
    <x v="5"/>
    <n v="1410836400"/>
    <n v="1408116152"/>
    <b v="0"/>
    <n v="7"/>
    <b v="0"/>
    <s v="theater/plays"/>
    <x v="453"/>
    <x v="680"/>
    <x v="1"/>
    <x v="6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b v="0"/>
    <n v="5"/>
    <b v="0"/>
    <s v="theater/plays"/>
    <x v="2855"/>
    <x v="2830"/>
    <x v="1"/>
    <x v="6"/>
    <x v="4060"/>
    <d v="2014-06-23T11:00:00"/>
  </r>
  <r>
    <x v="4061"/>
    <s v="PRODUCE the Stage Play SKYLAR'S SYNDROME by Gavin Kayner"/>
    <s v="SKYLAR'S SYNDROME is a tremendous psychodrama by master playwright Gavin Kayner!"/>
    <x v="441"/>
    <n v="0"/>
    <x v="2"/>
    <x v="0"/>
    <x v="0"/>
    <n v="1461205423"/>
    <n v="1456025023"/>
    <b v="0"/>
    <n v="0"/>
    <b v="0"/>
    <s v="theater/plays"/>
    <x v="109"/>
    <x v="121"/>
    <x v="1"/>
    <x v="6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b v="0"/>
    <n v="3"/>
    <b v="0"/>
    <s v="theater/plays"/>
    <x v="2856"/>
    <x v="2919"/>
    <x v="1"/>
    <x v="6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b v="0"/>
    <n v="9"/>
    <b v="0"/>
    <s v="theater/plays"/>
    <x v="2857"/>
    <x v="2"/>
    <x v="1"/>
    <x v="6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b v="0"/>
    <n v="6"/>
    <b v="0"/>
    <s v="theater/plays"/>
    <x v="2858"/>
    <x v="2920"/>
    <x v="1"/>
    <x v="6"/>
    <x v="4064"/>
    <d v="2015-04-29T09:07:06"/>
  </r>
  <r>
    <x v="4065"/>
    <s v="A Midsummer's Night's Dream"/>
    <s v="A classical/ fantasy version of midsummers done by professionally trained actors in Tulsa!"/>
    <x v="23"/>
    <n v="27"/>
    <x v="2"/>
    <x v="0"/>
    <x v="0"/>
    <n v="1407883811"/>
    <n v="1405291811"/>
    <b v="0"/>
    <n v="4"/>
    <b v="0"/>
    <s v="theater/plays"/>
    <x v="2859"/>
    <x v="2921"/>
    <x v="1"/>
    <x v="6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b v="0"/>
    <n v="1"/>
    <b v="0"/>
    <s v="theater/plays"/>
    <x v="874"/>
    <x v="384"/>
    <x v="1"/>
    <x v="6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b v="0"/>
    <n v="17"/>
    <b v="0"/>
    <s v="theater/plays"/>
    <x v="2860"/>
    <x v="2922"/>
    <x v="1"/>
    <x v="6"/>
    <x v="4067"/>
    <d v="2015-09-27T21:49:10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x v="0"/>
    <n v="1484348700"/>
    <n v="1481756855"/>
    <b v="0"/>
    <n v="1"/>
    <b v="0"/>
    <s v="theater/plays"/>
    <x v="460"/>
    <x v="2923"/>
    <x v="1"/>
    <x v="6"/>
    <x v="4068"/>
    <d v="2017-01-13T18:05:00"/>
  </r>
  <r>
    <x v="4069"/>
    <s v="The Pendulum Swings"/>
    <s v="'The Pendulum Swings' is a three-act dark comedy that sees Frank and Michael await their execution on Death Row."/>
    <x v="21"/>
    <n v="430"/>
    <x v="2"/>
    <x v="1"/>
    <x v="1"/>
    <n v="1425124800"/>
    <n v="1421596356"/>
    <b v="0"/>
    <n v="13"/>
    <b v="0"/>
    <s v="theater/plays"/>
    <x v="2861"/>
    <x v="2924"/>
    <x v="1"/>
    <x v="6"/>
    <x v="4069"/>
    <d v="2015-02-28T07:00:00"/>
  </r>
  <r>
    <x v="4070"/>
    <s v="Southern Utah University: V-Day 2015"/>
    <s v="V-Day Southern Utah University 2015 and Second Studio Players presents: The Vagina Monologues"/>
    <x v="28"/>
    <n v="165"/>
    <x v="2"/>
    <x v="0"/>
    <x v="0"/>
    <n v="1425178800"/>
    <n v="1422374420"/>
    <b v="0"/>
    <n v="6"/>
    <b v="0"/>
    <s v="theater/plays"/>
    <x v="2862"/>
    <x v="446"/>
    <x v="1"/>
    <x v="6"/>
    <x v="4070"/>
    <d v="2015-02-28T22:00:00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b v="0"/>
    <n v="0"/>
    <b v="0"/>
    <s v="theater/plays"/>
    <x v="109"/>
    <x v="121"/>
    <x v="1"/>
    <x v="6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b v="0"/>
    <n v="2"/>
    <b v="0"/>
    <s v="theater/plays"/>
    <x v="177"/>
    <x v="453"/>
    <x v="1"/>
    <x v="6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n v="1431144000"/>
    <n v="1426407426"/>
    <b v="0"/>
    <n v="2"/>
    <b v="0"/>
    <s v="theater/plays"/>
    <x v="2863"/>
    <x v="2925"/>
    <x v="1"/>
    <x v="6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b v="0"/>
    <n v="21"/>
    <b v="0"/>
    <s v="theater/plays"/>
    <x v="2864"/>
    <x v="436"/>
    <x v="1"/>
    <x v="6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b v="0"/>
    <n v="13"/>
    <b v="0"/>
    <s v="theater/plays"/>
    <x v="2865"/>
    <x v="2926"/>
    <x v="1"/>
    <x v="6"/>
    <x v="4075"/>
    <d v="2014-06-30T12:28:00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x v="0"/>
    <n v="1413921060"/>
    <n v="1411499149"/>
    <b v="0"/>
    <n v="0"/>
    <b v="0"/>
    <s v="theater/plays"/>
    <x v="109"/>
    <x v="121"/>
    <x v="1"/>
    <x v="6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b v="0"/>
    <n v="6"/>
    <b v="0"/>
    <s v="theater/plays"/>
    <x v="1159"/>
    <x v="2927"/>
    <x v="1"/>
    <x v="6"/>
    <x v="4077"/>
    <d v="2016-12-21T12:03:14"/>
  </r>
  <r>
    <x v="4078"/>
    <s v="Theatre Memoire"/>
    <s v="Theatre Memoire are a High Wycombe based theatre company. Performing plays about multi-culturalism and interconectedness."/>
    <x v="49"/>
    <n v="0"/>
    <x v="2"/>
    <x v="1"/>
    <x v="1"/>
    <n v="1485543242"/>
    <n v="1482951242"/>
    <b v="0"/>
    <n v="0"/>
    <b v="0"/>
    <s v="theater/plays"/>
    <x v="109"/>
    <x v="121"/>
    <x v="1"/>
    <x v="6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n v="1466375521"/>
    <n v="1463783521"/>
    <b v="0"/>
    <n v="1"/>
    <b v="0"/>
    <s v="theater/plays"/>
    <x v="874"/>
    <x v="144"/>
    <x v="1"/>
    <x v="6"/>
    <x v="4079"/>
    <d v="2016-06-19T17:32:01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b v="0"/>
    <n v="0"/>
    <b v="0"/>
    <s v="theater/plays"/>
    <x v="109"/>
    <x v="121"/>
    <x v="1"/>
    <x v="6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n v="1425819425"/>
    <n v="1423231025"/>
    <b v="0"/>
    <n v="12"/>
    <b v="0"/>
    <s v="theater/plays"/>
    <x v="2866"/>
    <x v="2382"/>
    <x v="1"/>
    <x v="6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b v="0"/>
    <n v="2"/>
    <b v="0"/>
    <s v="theater/plays"/>
    <x v="172"/>
    <x v="1788"/>
    <x v="1"/>
    <x v="6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b v="0"/>
    <n v="6"/>
    <b v="0"/>
    <s v="theater/plays"/>
    <x v="2867"/>
    <x v="2928"/>
    <x v="1"/>
    <x v="6"/>
    <x v="4083"/>
    <d v="2016-01-14T13:16:56"/>
  </r>
  <r>
    <x v="4084"/>
    <s v="WANTS (We Are Not The Same)"/>
    <s v="WANTS deals with diversity in all its various facets._x000d_The drama is set in a futuristic society where no diversity si accepted."/>
    <x v="9"/>
    <n v="10"/>
    <x v="2"/>
    <x v="13"/>
    <x v="3"/>
    <n v="1476008906"/>
    <n v="1473416906"/>
    <b v="0"/>
    <n v="1"/>
    <b v="0"/>
    <s v="theater/plays"/>
    <x v="119"/>
    <x v="119"/>
    <x v="1"/>
    <x v="6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b v="0"/>
    <n v="1"/>
    <b v="0"/>
    <s v="theater/plays"/>
    <x v="2785"/>
    <x v="119"/>
    <x v="1"/>
    <x v="6"/>
    <x v="4085"/>
    <d v="2015-03-23T22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b v="0"/>
    <n v="5"/>
    <b v="0"/>
    <s v="theater/plays"/>
    <x v="609"/>
    <x v="2929"/>
    <x v="1"/>
    <x v="6"/>
    <x v="4086"/>
    <d v="2015-11-20T23:00:00"/>
  </r>
  <r>
    <x v="4087"/>
    <s v="Stage Production &quot;The Nail Shop&quot;"/>
    <s v="Comedy Stage Play"/>
    <x v="376"/>
    <n v="0"/>
    <x v="2"/>
    <x v="0"/>
    <x v="0"/>
    <n v="1468777786"/>
    <n v="1466185786"/>
    <b v="0"/>
    <n v="0"/>
    <b v="0"/>
    <s v="theater/plays"/>
    <x v="109"/>
    <x v="121"/>
    <x v="1"/>
    <x v="6"/>
    <x v="4087"/>
    <d v="2016-07-17T12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n v="1421403960"/>
    <n v="1418827324"/>
    <b v="0"/>
    <n v="3"/>
    <b v="0"/>
    <s v="theater/plays"/>
    <x v="2868"/>
    <x v="2751"/>
    <x v="1"/>
    <x v="6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b v="0"/>
    <n v="8"/>
    <b v="0"/>
    <s v="theater/plays"/>
    <x v="2869"/>
    <x v="180"/>
    <x v="1"/>
    <x v="6"/>
    <x v="4089"/>
    <d v="2015-05-31T12:35:00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x v="0"/>
    <n v="1438959600"/>
    <n v="1437754137"/>
    <b v="0"/>
    <n v="3"/>
    <b v="0"/>
    <s v="theater/plays"/>
    <x v="416"/>
    <x v="1592"/>
    <x v="1"/>
    <x v="6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b v="0"/>
    <n v="8"/>
    <b v="0"/>
    <s v="theater/plays"/>
    <x v="782"/>
    <x v="157"/>
    <x v="1"/>
    <x v="6"/>
    <x v="4091"/>
    <d v="2015-01-16T07:09:11"/>
  </r>
  <r>
    <x v="4092"/>
    <s v="A CRY FOR HELP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b v="0"/>
    <n v="1"/>
    <b v="0"/>
    <s v="theater/plays"/>
    <x v="2870"/>
    <x v="135"/>
    <x v="1"/>
    <x v="6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b v="0"/>
    <n v="4"/>
    <b v="0"/>
    <s v="theater/plays"/>
    <x v="365"/>
    <x v="2"/>
    <x v="1"/>
    <x v="6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n v="1413953940"/>
    <n v="1410141900"/>
    <b v="0"/>
    <n v="8"/>
    <b v="0"/>
    <s v="theater/plays"/>
    <x v="2176"/>
    <x v="2930"/>
    <x v="1"/>
    <x v="6"/>
    <x v="4094"/>
    <d v="2014-10-21T23:59:00"/>
  </r>
  <r>
    <x v="4095"/>
    <s v="LOPE ENAMORADO"/>
    <s v="Proyecto teatral dirigido por MartÃ­n Acosta que habla y reflexiona sobre el amor y su naturaleza."/>
    <x v="11"/>
    <n v="800"/>
    <x v="2"/>
    <x v="14"/>
    <x v="10"/>
    <n v="1482108350"/>
    <n v="1479516350"/>
    <b v="0"/>
    <n v="1"/>
    <b v="0"/>
    <s v="theater/plays"/>
    <x v="129"/>
    <x v="2931"/>
    <x v="1"/>
    <x v="6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n v="1488271860"/>
    <n v="1484484219"/>
    <b v="0"/>
    <n v="5"/>
    <b v="0"/>
    <s v="theater/plays"/>
    <x v="2843"/>
    <x v="2932"/>
    <x v="1"/>
    <x v="6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n v="1454284500"/>
    <n v="1449431237"/>
    <b v="0"/>
    <n v="0"/>
    <b v="0"/>
    <s v="theater/plays"/>
    <x v="109"/>
    <x v="121"/>
    <x v="1"/>
    <x v="6"/>
    <x v="4097"/>
    <d v="2016-01-31T18:55:00"/>
  </r>
  <r>
    <x v="4098"/>
    <s v="Life is simple"/>
    <s v="Community Youth play, written by and performed by the youth about finding joy in the simple things in life"/>
    <x v="96"/>
    <n v="0"/>
    <x v="2"/>
    <x v="0"/>
    <x v="0"/>
    <n v="1465060797"/>
    <n v="1462468797"/>
    <b v="0"/>
    <n v="0"/>
    <b v="0"/>
    <s v="theater/plays"/>
    <x v="109"/>
    <x v="121"/>
    <x v="1"/>
    <x v="6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b v="0"/>
    <n v="1"/>
    <b v="0"/>
    <s v="theater/plays"/>
    <x v="2871"/>
    <x v="73"/>
    <x v="1"/>
    <x v="6"/>
    <x v="4099"/>
    <d v="2016-09-02T15:24:33"/>
  </r>
  <r>
    <x v="4100"/>
    <s v="America is at the Mall: A Play in Three Acts"/>
    <s v="How does war change a family?  A peek into one family's kitchen as their soldier fights in Iraq."/>
    <x v="444"/>
    <n v="0"/>
    <x v="2"/>
    <x v="0"/>
    <x v="0"/>
    <n v="1414205990"/>
    <n v="1413341990"/>
    <b v="0"/>
    <n v="0"/>
    <b v="0"/>
    <s v="theater/plays"/>
    <x v="109"/>
    <x v="121"/>
    <x v="1"/>
    <x v="6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n v="1485380482"/>
    <n v="1482788482"/>
    <b v="0"/>
    <n v="0"/>
    <b v="0"/>
    <s v="theater/plays"/>
    <x v="109"/>
    <x v="121"/>
    <x v="1"/>
    <x v="6"/>
    <x v="4101"/>
    <d v="2017-01-25T16:41:22"/>
  </r>
  <r>
    <x v="4102"/>
    <s v="4th Wall Theatre Project"/>
    <s v="Local Community theater to get up and running in the Idaho Falls area. Something new, something different!"/>
    <x v="2"/>
    <n v="137"/>
    <x v="2"/>
    <x v="0"/>
    <x v="0"/>
    <n v="1463343673"/>
    <n v="1460751673"/>
    <b v="0"/>
    <n v="6"/>
    <b v="0"/>
    <s v="theater/plays"/>
    <x v="2872"/>
    <x v="2933"/>
    <x v="1"/>
    <x v="6"/>
    <x v="4102"/>
    <d v="2016-05-15T15:21:13"/>
  </r>
  <r>
    <x v="4103"/>
    <s v="Weather Men"/>
    <s v="Weather Men is a play, written by Nathan Black.  A comedy/drama that explores the question of 'why people stay together?'"/>
    <x v="28"/>
    <n v="100"/>
    <x v="2"/>
    <x v="0"/>
    <x v="0"/>
    <n v="1440613920"/>
    <n v="1435953566"/>
    <b v="0"/>
    <n v="6"/>
    <b v="0"/>
    <s v="theater/plays"/>
    <x v="709"/>
    <x v="412"/>
    <x v="1"/>
    <x v="6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n v="1477550434"/>
    <n v="1474958434"/>
    <b v="0"/>
    <n v="14"/>
    <b v="0"/>
    <s v="theater/plays"/>
    <x v="2873"/>
    <x v="2934"/>
    <x v="1"/>
    <x v="6"/>
    <x v="4104"/>
    <d v="2016-10-27T01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b v="0"/>
    <n v="6"/>
    <b v="0"/>
    <s v="theater/plays"/>
    <x v="2874"/>
    <x v="2935"/>
    <x v="1"/>
    <x v="6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b v="0"/>
    <n v="33"/>
    <b v="0"/>
    <s v="theater/plays"/>
    <x v="2875"/>
    <x v="2936"/>
    <x v="1"/>
    <x v="6"/>
    <x v="4106"/>
    <d v="2015-04-01T20:00:00"/>
  </r>
  <r>
    <x v="4107"/>
    <s v="Sacrifice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b v="0"/>
    <n v="4"/>
    <b v="0"/>
    <s v="theater/plays"/>
    <x v="2876"/>
    <x v="2270"/>
    <x v="1"/>
    <x v="6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n v="1488517200"/>
    <n v="1485909937"/>
    <b v="0"/>
    <n v="1"/>
    <b v="0"/>
    <s v="theater/plays"/>
    <x v="2877"/>
    <x v="585"/>
    <x v="1"/>
    <x v="6"/>
    <x v="4108"/>
    <d v="2017-03-03T00:00:00"/>
  </r>
  <r>
    <x v="4109"/>
    <s v="Jack the Lad"/>
    <s v="Jack the Lad - a new play that explores how far the boundaries of friendship will stretch when morality and loyalties clash."/>
    <x v="2"/>
    <n v="0"/>
    <x v="2"/>
    <x v="1"/>
    <x v="1"/>
    <n v="1448805404"/>
    <n v="1446209804"/>
    <b v="0"/>
    <n v="0"/>
    <b v="0"/>
    <s v="theater/plays"/>
    <x v="109"/>
    <x v="121"/>
    <x v="1"/>
    <x v="6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b v="0"/>
    <n v="6"/>
    <b v="0"/>
    <s v="theater/plays"/>
    <x v="2878"/>
    <x v="2937"/>
    <x v="1"/>
    <x v="6"/>
    <x v="4110"/>
    <d v="2016-07-21T10:02:31"/>
  </r>
  <r>
    <x v="4111"/>
    <s v="REBORN IN LOVE"/>
    <s v="REBORN IN LOVE is the sequel to REBORN FROM ABOVE: A Tale of Eternal Love.  This is part two, of a One-Act play series."/>
    <x v="9"/>
    <n v="94"/>
    <x v="2"/>
    <x v="0"/>
    <x v="0"/>
    <n v="1424747740"/>
    <n v="1422155740"/>
    <b v="0"/>
    <n v="6"/>
    <b v="0"/>
    <s v="theater/plays"/>
    <x v="2879"/>
    <x v="2938"/>
    <x v="1"/>
    <x v="6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b v="0"/>
    <n v="1"/>
    <b v="0"/>
    <s v="theater/plays"/>
    <x v="167"/>
    <x v="120"/>
    <x v="1"/>
    <x v="6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b v="0"/>
    <n v="3"/>
    <b v="0"/>
    <s v="theater/plays"/>
    <x v="418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E0729-60FC-6147-A228-8B721F352137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P1:U2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A0D99-BE3A-5F45-BECB-36FD7D1E4ADB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C95" firstHeaderRow="0" firstDataRow="1" firstDataCol="1" rowPageCount="1" colPageCount="1"/>
  <pivotFields count="22">
    <pivotField showAll="0"/>
    <pivotField showAll="0"/>
    <pivotField showAll="0"/>
    <pivotField axis="axisPage"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Row" multipleItemSelectionAllowed="1" showAll="0">
      <items count="5">
        <item h="1"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3">
    <field x="16"/>
    <field x="17"/>
    <field x="5"/>
  </rowFields>
  <rowItems count="91">
    <i>
      <x/>
    </i>
    <i r="1">
      <x/>
    </i>
    <i r="2">
      <x v="1"/>
    </i>
    <i r="1">
      <x v="5"/>
    </i>
    <i r="2">
      <x v="3"/>
    </i>
    <i r="1">
      <x v="6"/>
    </i>
    <i r="2">
      <x v="1"/>
    </i>
    <i r="1">
      <x v="30"/>
    </i>
    <i r="2">
      <x v="3"/>
    </i>
    <i r="1">
      <x v="35"/>
    </i>
    <i r="2">
      <x v="3"/>
    </i>
    <i>
      <x v="1"/>
    </i>
    <i r="1">
      <x v="10"/>
    </i>
    <i r="2">
      <x v="1"/>
    </i>
    <i r="1">
      <x v="27"/>
    </i>
    <i r="2">
      <x v="1"/>
    </i>
    <i r="1">
      <x v="31"/>
    </i>
    <i r="2">
      <x v="3"/>
    </i>
    <i>
      <x v="2"/>
    </i>
    <i r="1">
      <x v="17"/>
    </i>
    <i r="2">
      <x v="1"/>
    </i>
    <i r="1">
      <x v="34"/>
    </i>
    <i r="2">
      <x v="3"/>
    </i>
    <i r="1">
      <x v="37"/>
    </i>
    <i r="2">
      <x v="1"/>
    </i>
    <i>
      <x v="4"/>
    </i>
    <i r="1">
      <x v="4"/>
    </i>
    <i r="2">
      <x v="3"/>
    </i>
    <i r="1">
      <x v="7"/>
    </i>
    <i r="2">
      <x v="3"/>
    </i>
    <i r="1">
      <x v="8"/>
    </i>
    <i r="2">
      <x v="1"/>
    </i>
    <i r="1">
      <x v="13"/>
    </i>
    <i r="2">
      <x v="1"/>
    </i>
    <i r="2">
      <x v="3"/>
    </i>
    <i r="1">
      <x v="14"/>
    </i>
    <i r="2">
      <x v="1"/>
    </i>
    <i r="1">
      <x v="16"/>
    </i>
    <i r="2">
      <x v="3"/>
    </i>
    <i r="1">
      <x v="25"/>
    </i>
    <i r="2">
      <x v="3"/>
    </i>
    <i r="1">
      <x v="28"/>
    </i>
    <i r="2">
      <x v="3"/>
    </i>
    <i>
      <x v="5"/>
    </i>
    <i r="1">
      <x v="19"/>
    </i>
    <i r="2">
      <x v="1"/>
    </i>
    <i r="1">
      <x v="21"/>
    </i>
    <i r="2">
      <x v="1"/>
    </i>
    <i r="1">
      <x v="22"/>
    </i>
    <i r="2">
      <x v="1"/>
    </i>
    <i r="2">
      <x v="3"/>
    </i>
    <i r="1">
      <x v="23"/>
    </i>
    <i r="2">
      <x v="1"/>
    </i>
    <i>
      <x v="6"/>
    </i>
    <i r="1">
      <x v="3"/>
    </i>
    <i r="2">
      <x v="1"/>
    </i>
    <i r="1">
      <x v="9"/>
    </i>
    <i r="2">
      <x v="1"/>
    </i>
    <i r="1">
      <x v="20"/>
    </i>
    <i r="2">
      <x v="3"/>
    </i>
    <i r="1">
      <x v="26"/>
    </i>
    <i r="2">
      <x v="3"/>
    </i>
    <i r="1">
      <x v="36"/>
    </i>
    <i r="2">
      <x v="1"/>
    </i>
    <i>
      <x v="7"/>
    </i>
    <i r="1">
      <x v="11"/>
    </i>
    <i r="2">
      <x v="1"/>
    </i>
    <i r="1">
      <x v="12"/>
    </i>
    <i r="2">
      <x v="3"/>
    </i>
    <i r="1">
      <x v="15"/>
    </i>
    <i r="2">
      <x v="1"/>
    </i>
    <i r="2">
      <x v="3"/>
    </i>
    <i r="1">
      <x v="32"/>
    </i>
    <i r="2">
      <x v="1"/>
    </i>
    <i r="2">
      <x v="3"/>
    </i>
    <i r="1">
      <x v="38"/>
    </i>
    <i r="2">
      <x v="1"/>
    </i>
    <i r="2">
      <x v="3"/>
    </i>
    <i r="1">
      <x v="39"/>
    </i>
    <i r="2">
      <x v="1"/>
    </i>
    <i>
      <x v="8"/>
    </i>
    <i r="1">
      <x v="18"/>
    </i>
    <i r="2">
      <x v="1"/>
    </i>
    <i r="2">
      <x v="3"/>
    </i>
    <i r="1">
      <x v="24"/>
    </i>
    <i r="2">
      <x v="1"/>
    </i>
    <i r="2">
      <x v="3"/>
    </i>
    <i r="1">
      <x v="33"/>
    </i>
    <i r="2">
      <x v="1"/>
    </i>
    <i r="2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verage of Average Donation" fld="15" subtotal="average" baseField="0" baseItem="0"/>
    <dataField name="Average of goal" fld="3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F89F-CF61-CD4A-840D-5FCC2691B08B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C13" firstHeaderRow="0" firstDataRow="1" firstDataCol="1" rowPageCount="1" colPageCount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Page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Count of state" fld="5" subtotal="count" baseField="0" baseItem="0"/>
    <dataField name="Average of goal" fld="3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C1D52-DC68-EA48-B139-1274C8D79183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33F71-96D2-D14B-99F5-BAE3E32F3D6A}">
  <dimension ref="A1:U95"/>
  <sheetViews>
    <sheetView topLeftCell="I1" workbookViewId="0">
      <selection activeCell="B93" sqref="B93"/>
    </sheetView>
  </sheetViews>
  <sheetFormatPr baseColWidth="10" defaultRowHeight="15" x14ac:dyDescent="0.2"/>
  <cols>
    <col min="1" max="1" width="18" bestFit="1" customWidth="1"/>
    <col min="2" max="2" width="23.83203125" bestFit="1" customWidth="1"/>
    <col min="3" max="3" width="12.83203125" bestFit="1" customWidth="1"/>
    <col min="16" max="16" width="12.1640625" bestFit="1" customWidth="1"/>
    <col min="17" max="17" width="14.83203125" bestFit="1" customWidth="1"/>
    <col min="18" max="18" width="5.5" bestFit="1" customWidth="1"/>
    <col min="19" max="19" width="4" bestFit="1" customWidth="1"/>
    <col min="20" max="20" width="8.83203125" bestFit="1" customWidth="1"/>
    <col min="21" max="21" width="10" bestFit="1" customWidth="1"/>
    <col min="22" max="22" width="11.83203125" bestFit="1" customWidth="1"/>
    <col min="23" max="23" width="12.83203125" bestFit="1" customWidth="1"/>
    <col min="24" max="24" width="11.83203125" bestFit="1" customWidth="1"/>
    <col min="25" max="25" width="17.1640625" bestFit="1" customWidth="1"/>
    <col min="26" max="26" width="16" bestFit="1" customWidth="1"/>
  </cols>
  <sheetData>
    <row r="1" spans="1:21" x14ac:dyDescent="0.2">
      <c r="P1" s="7" t="s">
        <v>8367</v>
      </c>
      <c r="Q1" s="7" t="s">
        <v>8361</v>
      </c>
    </row>
    <row r="2" spans="1:21" x14ac:dyDescent="0.2">
      <c r="A2" s="7" t="s">
        <v>8216</v>
      </c>
      <c r="B2" t="s">
        <v>8364</v>
      </c>
      <c r="P2" s="7" t="s">
        <v>8362</v>
      </c>
      <c r="Q2" t="s">
        <v>8220</v>
      </c>
      <c r="R2" t="s">
        <v>8221</v>
      </c>
      <c r="S2" t="s">
        <v>8222</v>
      </c>
      <c r="T2" t="s">
        <v>8219</v>
      </c>
      <c r="U2" t="s">
        <v>8363</v>
      </c>
    </row>
    <row r="3" spans="1:21" x14ac:dyDescent="0.2">
      <c r="P3" s="8" t="s">
        <v>8239</v>
      </c>
      <c r="Q3" s="9"/>
      <c r="R3" s="9">
        <v>2</v>
      </c>
      <c r="S3" s="9">
        <v>1</v>
      </c>
      <c r="T3" s="9">
        <v>3</v>
      </c>
      <c r="U3" s="9">
        <v>6</v>
      </c>
    </row>
    <row r="4" spans="1:21" x14ac:dyDescent="0.2">
      <c r="A4" s="7" t="s">
        <v>8362</v>
      </c>
      <c r="B4" t="s">
        <v>8406</v>
      </c>
      <c r="C4" t="s">
        <v>8407</v>
      </c>
      <c r="P4" s="8" t="s">
        <v>8226</v>
      </c>
      <c r="Q4" s="9">
        <v>14</v>
      </c>
      <c r="R4" s="9">
        <v>41</v>
      </c>
      <c r="S4" s="9"/>
      <c r="T4" s="9">
        <v>19</v>
      </c>
      <c r="U4" s="9">
        <v>74</v>
      </c>
    </row>
    <row r="5" spans="1:21" x14ac:dyDescent="0.2">
      <c r="A5" s="8" t="s">
        <v>8310</v>
      </c>
      <c r="B5" s="9" t="e">
        <v>#DIV/0!</v>
      </c>
      <c r="C5" s="9">
        <v>72109.916666666672</v>
      </c>
      <c r="P5" s="8" t="s">
        <v>8242</v>
      </c>
      <c r="Q5" s="9"/>
      <c r="R5" s="9">
        <v>1</v>
      </c>
      <c r="S5" s="9"/>
      <c r="T5" s="9">
        <v>1</v>
      </c>
      <c r="U5" s="9">
        <v>2</v>
      </c>
    </row>
    <row r="6" spans="1:21" x14ac:dyDescent="0.2">
      <c r="A6" s="15" t="s">
        <v>8316</v>
      </c>
      <c r="B6" s="9" t="e">
        <v>#DIV/0!</v>
      </c>
      <c r="C6" s="9">
        <v>130140.52</v>
      </c>
      <c r="P6" s="8" t="s">
        <v>8229</v>
      </c>
      <c r="Q6" s="9">
        <v>17</v>
      </c>
      <c r="R6" s="9">
        <v>64</v>
      </c>
      <c r="S6" s="9">
        <v>1</v>
      </c>
      <c r="T6" s="9">
        <v>64</v>
      </c>
      <c r="U6" s="9">
        <v>146</v>
      </c>
    </row>
    <row r="7" spans="1:21" x14ac:dyDescent="0.2">
      <c r="A7" s="16" t="s">
        <v>8221</v>
      </c>
      <c r="B7" s="9" t="e">
        <v>#DIV/0!</v>
      </c>
      <c r="C7" s="9">
        <v>130140.52</v>
      </c>
      <c r="P7" s="8" t="s">
        <v>8240</v>
      </c>
      <c r="Q7" s="9">
        <v>3</v>
      </c>
      <c r="R7" s="9">
        <v>2</v>
      </c>
      <c r="S7" s="9"/>
      <c r="T7" s="9">
        <v>1</v>
      </c>
      <c r="U7" s="9">
        <v>6</v>
      </c>
    </row>
    <row r="8" spans="1:21" x14ac:dyDescent="0.2">
      <c r="A8" s="15" t="s">
        <v>8315</v>
      </c>
      <c r="B8" s="9">
        <v>108.86372838341789</v>
      </c>
      <c r="C8" s="9">
        <v>21039.655555555557</v>
      </c>
      <c r="P8" s="8" t="s">
        <v>8236</v>
      </c>
      <c r="Q8" s="9">
        <v>3</v>
      </c>
      <c r="R8" s="9">
        <v>27</v>
      </c>
      <c r="S8" s="9"/>
      <c r="T8" s="9">
        <v>23</v>
      </c>
      <c r="U8" s="9">
        <v>53</v>
      </c>
    </row>
    <row r="9" spans="1:21" x14ac:dyDescent="0.2">
      <c r="A9" s="16" t="s">
        <v>8219</v>
      </c>
      <c r="B9" s="9">
        <v>108.86372838341789</v>
      </c>
      <c r="C9" s="9">
        <v>21039.655555555557</v>
      </c>
      <c r="P9" s="8" t="s">
        <v>8232</v>
      </c>
      <c r="Q9" s="9">
        <v>4</v>
      </c>
      <c r="R9" s="9">
        <v>6</v>
      </c>
      <c r="S9" s="9"/>
      <c r="T9" s="9">
        <v>4</v>
      </c>
      <c r="U9" s="9">
        <v>14</v>
      </c>
    </row>
    <row r="10" spans="1:21" x14ac:dyDescent="0.2">
      <c r="A10" s="15" t="s">
        <v>8314</v>
      </c>
      <c r="B10" s="9" t="e">
        <v>#DIV/0!</v>
      </c>
      <c r="C10" s="9">
        <v>213740.41250000001</v>
      </c>
      <c r="P10" s="8" t="s">
        <v>8227</v>
      </c>
      <c r="Q10" s="9">
        <v>1</v>
      </c>
      <c r="R10" s="9">
        <v>9</v>
      </c>
      <c r="S10" s="9"/>
      <c r="T10" s="9">
        <v>11</v>
      </c>
      <c r="U10" s="9">
        <v>21</v>
      </c>
    </row>
    <row r="11" spans="1:21" x14ac:dyDescent="0.2">
      <c r="A11" s="16" t="s">
        <v>8221</v>
      </c>
      <c r="B11" s="9" t="e">
        <v>#DIV/0!</v>
      </c>
      <c r="C11" s="9">
        <v>213740.41250000001</v>
      </c>
      <c r="P11" s="8" t="s">
        <v>8230</v>
      </c>
      <c r="Q11" s="9">
        <v>5</v>
      </c>
      <c r="R11" s="9">
        <v>10</v>
      </c>
      <c r="S11" s="9">
        <v>2</v>
      </c>
      <c r="T11" s="9">
        <v>10</v>
      </c>
      <c r="U11" s="9">
        <v>27</v>
      </c>
    </row>
    <row r="12" spans="1:21" x14ac:dyDescent="0.2">
      <c r="A12" s="15" t="s">
        <v>8312</v>
      </c>
      <c r="B12" s="9">
        <v>85.193990072538725</v>
      </c>
      <c r="C12" s="9">
        <v>2835</v>
      </c>
      <c r="P12" s="8" t="s">
        <v>8225</v>
      </c>
      <c r="Q12" s="9">
        <v>25</v>
      </c>
      <c r="R12" s="9">
        <v>205</v>
      </c>
      <c r="S12" s="9">
        <v>8</v>
      </c>
      <c r="T12" s="9">
        <v>366</v>
      </c>
      <c r="U12" s="9">
        <v>604</v>
      </c>
    </row>
    <row r="13" spans="1:21" x14ac:dyDescent="0.2">
      <c r="A13" s="16" t="s">
        <v>8219</v>
      </c>
      <c r="B13" s="9">
        <v>85.193990072538725</v>
      </c>
      <c r="C13" s="9">
        <v>2835</v>
      </c>
      <c r="P13" s="8" t="s">
        <v>8231</v>
      </c>
      <c r="Q13" s="9">
        <v>1</v>
      </c>
      <c r="R13" s="9">
        <v>2</v>
      </c>
      <c r="S13" s="9"/>
      <c r="T13" s="9"/>
      <c r="U13" s="9">
        <v>3</v>
      </c>
    </row>
    <row r="14" spans="1:21" x14ac:dyDescent="0.2">
      <c r="A14" s="15" t="s">
        <v>8311</v>
      </c>
      <c r="B14" s="9">
        <v>120.79907092565279</v>
      </c>
      <c r="C14" s="9">
        <v>9037.2833333333328</v>
      </c>
      <c r="P14" s="8" t="s">
        <v>8241</v>
      </c>
      <c r="Q14" s="9">
        <v>2</v>
      </c>
      <c r="R14" s="9">
        <v>4</v>
      </c>
      <c r="S14" s="9">
        <v>1</v>
      </c>
      <c r="T14" s="9">
        <v>8</v>
      </c>
      <c r="U14" s="9">
        <v>15</v>
      </c>
    </row>
    <row r="15" spans="1:21" x14ac:dyDescent="0.2">
      <c r="A15" s="16" t="s">
        <v>8219</v>
      </c>
      <c r="B15" s="9">
        <v>120.79907092565279</v>
      </c>
      <c r="C15" s="9">
        <v>9037.2833333333328</v>
      </c>
      <c r="P15" s="8" t="s">
        <v>8237</v>
      </c>
      <c r="Q15" s="9">
        <v>3</v>
      </c>
      <c r="R15" s="9">
        <v>19</v>
      </c>
      <c r="S15" s="9"/>
      <c r="T15" s="9">
        <v>7</v>
      </c>
      <c r="U15" s="9">
        <v>29</v>
      </c>
    </row>
    <row r="16" spans="1:21" x14ac:dyDescent="0.2">
      <c r="A16" s="8" t="s">
        <v>8336</v>
      </c>
      <c r="B16" s="9" t="e">
        <v>#DIV/0!</v>
      </c>
      <c r="C16" s="9">
        <v>28229.954022988506</v>
      </c>
      <c r="P16" s="8" t="s">
        <v>8243</v>
      </c>
      <c r="Q16" s="9"/>
      <c r="R16" s="9"/>
      <c r="S16" s="9"/>
      <c r="T16" s="9">
        <v>2</v>
      </c>
      <c r="U16" s="9">
        <v>2</v>
      </c>
    </row>
    <row r="17" spans="1:21" x14ac:dyDescent="0.2">
      <c r="A17" s="15" t="s">
        <v>8337</v>
      </c>
      <c r="B17" s="9" t="e">
        <v>#DIV/0!</v>
      </c>
      <c r="C17" s="9">
        <v>28700.933333333334</v>
      </c>
      <c r="P17" s="8" t="s">
        <v>8238</v>
      </c>
      <c r="Q17" s="9">
        <v>1</v>
      </c>
      <c r="R17" s="9">
        <v>8</v>
      </c>
      <c r="S17" s="9">
        <v>3</v>
      </c>
      <c r="T17" s="9"/>
      <c r="U17" s="9">
        <v>12</v>
      </c>
    </row>
    <row r="18" spans="1:21" x14ac:dyDescent="0.2">
      <c r="A18" s="16" t="s">
        <v>8221</v>
      </c>
      <c r="B18" s="9" t="e">
        <v>#DIV/0!</v>
      </c>
      <c r="C18" s="9">
        <v>28700.933333333334</v>
      </c>
      <c r="P18" s="8" t="s">
        <v>8233</v>
      </c>
      <c r="Q18" s="9">
        <v>4</v>
      </c>
      <c r="R18" s="9">
        <v>14</v>
      </c>
      <c r="S18" s="9">
        <v>1</v>
      </c>
      <c r="T18" s="9">
        <v>2</v>
      </c>
      <c r="U18" s="9">
        <v>21</v>
      </c>
    </row>
    <row r="19" spans="1:21" x14ac:dyDescent="0.2">
      <c r="A19" s="15" t="s">
        <v>8353</v>
      </c>
      <c r="B19" s="9" t="e">
        <v>#DIV/0!</v>
      </c>
      <c r="C19" s="9">
        <v>48950</v>
      </c>
      <c r="P19" s="8" t="s">
        <v>8234</v>
      </c>
      <c r="Q19" s="9"/>
      <c r="R19" s="9">
        <v>5</v>
      </c>
      <c r="S19" s="9"/>
      <c r="T19" s="9">
        <v>2</v>
      </c>
      <c r="U19" s="9">
        <v>7</v>
      </c>
    </row>
    <row r="20" spans="1:21" x14ac:dyDescent="0.2">
      <c r="A20" s="16" t="s">
        <v>8221</v>
      </c>
      <c r="B20" s="9" t="e">
        <v>#DIV/0!</v>
      </c>
      <c r="C20" s="9">
        <v>48950</v>
      </c>
      <c r="P20" s="8" t="s">
        <v>8228</v>
      </c>
      <c r="Q20" s="9">
        <v>4</v>
      </c>
      <c r="R20" s="9">
        <v>5</v>
      </c>
      <c r="S20" s="9"/>
      <c r="T20" s="9">
        <v>3</v>
      </c>
      <c r="U20" s="9">
        <v>12</v>
      </c>
    </row>
    <row r="21" spans="1:21" x14ac:dyDescent="0.2">
      <c r="A21" s="15" t="s">
        <v>8352</v>
      </c>
      <c r="B21" s="9">
        <v>90.900965027171154</v>
      </c>
      <c r="C21" s="9">
        <v>14379.411764705883</v>
      </c>
      <c r="P21" s="8" t="s">
        <v>8235</v>
      </c>
      <c r="Q21" s="9">
        <v>5</v>
      </c>
      <c r="R21" s="9">
        <v>9</v>
      </c>
      <c r="S21" s="9"/>
      <c r="T21" s="9">
        <v>7</v>
      </c>
      <c r="U21" s="9">
        <v>21</v>
      </c>
    </row>
    <row r="22" spans="1:21" x14ac:dyDescent="0.2">
      <c r="A22" s="16" t="s">
        <v>8219</v>
      </c>
      <c r="B22" s="9">
        <v>90.900965027171154</v>
      </c>
      <c r="C22" s="9">
        <v>14379.411764705883</v>
      </c>
      <c r="P22" s="8" t="s">
        <v>8244</v>
      </c>
      <c r="Q22" s="9"/>
      <c r="R22" s="9"/>
      <c r="S22" s="9"/>
      <c r="T22" s="9">
        <v>1</v>
      </c>
      <c r="U22" s="9">
        <v>1</v>
      </c>
    </row>
    <row r="23" spans="1:21" x14ac:dyDescent="0.2">
      <c r="A23" s="8" t="s">
        <v>8333</v>
      </c>
      <c r="B23" s="9" t="e">
        <v>#DIV/0!</v>
      </c>
      <c r="C23" s="9">
        <v>35496.045454545456</v>
      </c>
      <c r="P23" s="8" t="s">
        <v>8224</v>
      </c>
      <c r="Q23" s="9">
        <v>257</v>
      </c>
      <c r="R23" s="9">
        <v>1097</v>
      </c>
      <c r="S23" s="9">
        <v>33</v>
      </c>
      <c r="T23" s="9">
        <v>1651</v>
      </c>
      <c r="U23" s="9">
        <v>3038</v>
      </c>
    </row>
    <row r="24" spans="1:21" x14ac:dyDescent="0.2">
      <c r="A24" s="15" t="s">
        <v>8335</v>
      </c>
      <c r="B24" s="9" t="e">
        <v>#DIV/0!</v>
      </c>
      <c r="C24" s="9">
        <v>26375.75</v>
      </c>
      <c r="P24" s="8" t="s">
        <v>8363</v>
      </c>
      <c r="Q24" s="9">
        <v>349</v>
      </c>
      <c r="R24" s="9">
        <v>1530</v>
      </c>
      <c r="S24" s="9">
        <v>50</v>
      </c>
      <c r="T24" s="9">
        <v>2185</v>
      </c>
      <c r="U24" s="9">
        <v>4114</v>
      </c>
    </row>
    <row r="25" spans="1:21" x14ac:dyDescent="0.2">
      <c r="A25" s="16" t="s">
        <v>8221</v>
      </c>
      <c r="B25" s="9" t="e">
        <v>#DIV/0!</v>
      </c>
      <c r="C25" s="9">
        <v>26375.75</v>
      </c>
    </row>
    <row r="26" spans="1:21" x14ac:dyDescent="0.2">
      <c r="A26" s="15" t="s">
        <v>8351</v>
      </c>
      <c r="B26" s="9">
        <v>66.790117628683504</v>
      </c>
      <c r="C26" s="9">
        <v>8405.3250000000007</v>
      </c>
    </row>
    <row r="27" spans="1:21" x14ac:dyDescent="0.2">
      <c r="A27" s="16" t="s">
        <v>8219</v>
      </c>
      <c r="B27" s="9">
        <v>66.790117628683504</v>
      </c>
      <c r="C27" s="9">
        <v>8405.3250000000007</v>
      </c>
    </row>
    <row r="28" spans="1:21" x14ac:dyDescent="0.2">
      <c r="A28" s="15" t="s">
        <v>8334</v>
      </c>
      <c r="B28" s="9" t="e">
        <v>#DIV/0!</v>
      </c>
      <c r="C28" s="9">
        <v>60816.74</v>
      </c>
    </row>
    <row r="29" spans="1:21" x14ac:dyDescent="0.2">
      <c r="A29" s="16" t="s">
        <v>8221</v>
      </c>
      <c r="B29" s="9" t="e">
        <v>#DIV/0!</v>
      </c>
      <c r="C29" s="9">
        <v>60816.74</v>
      </c>
    </row>
    <row r="30" spans="1:21" x14ac:dyDescent="0.2">
      <c r="A30" s="8" t="s">
        <v>8325</v>
      </c>
      <c r="B30" s="9" t="e">
        <v>#DIV/0!</v>
      </c>
      <c r="C30" s="9">
        <v>5372.9697272727262</v>
      </c>
    </row>
    <row r="31" spans="1:21" x14ac:dyDescent="0.2">
      <c r="A31" s="15" t="s">
        <v>8354</v>
      </c>
      <c r="B31" s="9">
        <v>89.26313155091907</v>
      </c>
      <c r="C31" s="9">
        <v>4557.875</v>
      </c>
    </row>
    <row r="32" spans="1:21" x14ac:dyDescent="0.2">
      <c r="A32" s="16" t="s">
        <v>8219</v>
      </c>
      <c r="B32" s="9">
        <v>89.26313155091907</v>
      </c>
      <c r="C32" s="9">
        <v>4557.875</v>
      </c>
    </row>
    <row r="33" spans="1:3" x14ac:dyDescent="0.2">
      <c r="A33" s="15" t="s">
        <v>8330</v>
      </c>
      <c r="B33" s="9">
        <v>61.483745999829729</v>
      </c>
      <c r="C33" s="9">
        <v>5067.8500000000004</v>
      </c>
    </row>
    <row r="34" spans="1:3" x14ac:dyDescent="0.2">
      <c r="A34" s="16" t="s">
        <v>8219</v>
      </c>
      <c r="B34" s="9">
        <v>61.483745999829729</v>
      </c>
      <c r="C34" s="9">
        <v>5067.8500000000004</v>
      </c>
    </row>
    <row r="35" spans="1:3" x14ac:dyDescent="0.2">
      <c r="A35" s="15" t="s">
        <v>8347</v>
      </c>
      <c r="B35" s="9" t="e">
        <v>#DIV/0!</v>
      </c>
      <c r="C35" s="9">
        <v>6017.375</v>
      </c>
    </row>
    <row r="36" spans="1:3" x14ac:dyDescent="0.2">
      <c r="A36" s="16" t="s">
        <v>8221</v>
      </c>
      <c r="B36" s="9" t="e">
        <v>#DIV/0!</v>
      </c>
      <c r="C36" s="9">
        <v>6017.375</v>
      </c>
    </row>
    <row r="37" spans="1:3" x14ac:dyDescent="0.2">
      <c r="A37" s="15" t="s">
        <v>8329</v>
      </c>
      <c r="B37" s="9" t="e">
        <v>#DIV/0!</v>
      </c>
      <c r="C37" s="9">
        <v>4499.6466874999996</v>
      </c>
    </row>
    <row r="38" spans="1:3" x14ac:dyDescent="0.2">
      <c r="A38" s="16" t="s">
        <v>8221</v>
      </c>
      <c r="B38" s="9" t="e">
        <v>#DIV/0!</v>
      </c>
      <c r="C38" s="9">
        <v>5289</v>
      </c>
    </row>
    <row r="39" spans="1:3" x14ac:dyDescent="0.2">
      <c r="A39" s="16" t="s">
        <v>8219</v>
      </c>
      <c r="B39" s="9">
        <v>70.39041723275021</v>
      </c>
      <c r="C39" s="9">
        <v>4386.881928571428</v>
      </c>
    </row>
    <row r="40" spans="1:3" x14ac:dyDescent="0.2">
      <c r="A40" s="15" t="s">
        <v>8328</v>
      </c>
      <c r="B40" s="9" t="e">
        <v>#DIV/0!</v>
      </c>
      <c r="C40" s="9">
        <v>11065.866666666667</v>
      </c>
    </row>
    <row r="41" spans="1:3" x14ac:dyDescent="0.2">
      <c r="A41" s="16" t="s">
        <v>8221</v>
      </c>
      <c r="B41" s="9" t="e">
        <v>#DIV/0!</v>
      </c>
      <c r="C41" s="9">
        <v>11065.866666666667</v>
      </c>
    </row>
    <row r="42" spans="1:3" x14ac:dyDescent="0.2">
      <c r="A42" s="15" t="s">
        <v>8327</v>
      </c>
      <c r="B42" s="9">
        <v>41.139487203027258</v>
      </c>
      <c r="C42" s="9">
        <v>3980.5</v>
      </c>
    </row>
    <row r="43" spans="1:3" x14ac:dyDescent="0.2">
      <c r="A43" s="16" t="s">
        <v>8219</v>
      </c>
      <c r="B43" s="9">
        <v>41.139487203027258</v>
      </c>
      <c r="C43" s="9">
        <v>3980.5</v>
      </c>
    </row>
    <row r="44" spans="1:3" x14ac:dyDescent="0.2">
      <c r="A44" s="15" t="s">
        <v>8346</v>
      </c>
      <c r="B44" s="9">
        <v>79.099317401808747</v>
      </c>
      <c r="C44" s="9">
        <v>3927</v>
      </c>
    </row>
    <row r="45" spans="1:3" x14ac:dyDescent="0.2">
      <c r="A45" s="16" t="s">
        <v>8219</v>
      </c>
      <c r="B45" s="9">
        <v>79.099317401808747</v>
      </c>
      <c r="C45" s="9">
        <v>3927</v>
      </c>
    </row>
    <row r="46" spans="1:3" x14ac:dyDescent="0.2">
      <c r="A46" s="15" t="s">
        <v>8326</v>
      </c>
      <c r="B46" s="9">
        <v>77.745528337813624</v>
      </c>
      <c r="C46" s="9">
        <v>4999.4251923076927</v>
      </c>
    </row>
    <row r="47" spans="1:3" x14ac:dyDescent="0.2">
      <c r="A47" s="16" t="s">
        <v>8219</v>
      </c>
      <c r="B47" s="9">
        <v>77.745528337813624</v>
      </c>
      <c r="C47" s="9">
        <v>4999.4251923076927</v>
      </c>
    </row>
    <row r="48" spans="1:3" x14ac:dyDescent="0.2">
      <c r="A48" s="8" t="s">
        <v>8338</v>
      </c>
      <c r="B48" s="9" t="e">
        <v>#DIV/0!</v>
      </c>
      <c r="C48" s="9">
        <v>14429.563636363637</v>
      </c>
    </row>
    <row r="49" spans="1:3" x14ac:dyDescent="0.2">
      <c r="A49" s="15" t="s">
        <v>8343</v>
      </c>
      <c r="B49" s="9" t="e">
        <v>#DIV/0!</v>
      </c>
      <c r="C49" s="9">
        <v>4226</v>
      </c>
    </row>
    <row r="50" spans="1:3" x14ac:dyDescent="0.2">
      <c r="A50" s="16" t="s">
        <v>8221</v>
      </c>
      <c r="B50" s="9" t="e">
        <v>#DIV/0!</v>
      </c>
      <c r="C50" s="9">
        <v>4226</v>
      </c>
    </row>
    <row r="51" spans="1:3" x14ac:dyDescent="0.2">
      <c r="A51" s="15" t="s">
        <v>8350</v>
      </c>
      <c r="B51" s="9" t="e">
        <v>#DIV/0!</v>
      </c>
      <c r="C51" s="9">
        <v>22355</v>
      </c>
    </row>
    <row r="52" spans="1:3" x14ac:dyDescent="0.2">
      <c r="A52" s="16" t="s">
        <v>8221</v>
      </c>
      <c r="B52" s="9" t="e">
        <v>#DIV/0!</v>
      </c>
      <c r="C52" s="9">
        <v>22355</v>
      </c>
    </row>
    <row r="53" spans="1:3" x14ac:dyDescent="0.2">
      <c r="A53" s="15" t="s">
        <v>8339</v>
      </c>
      <c r="B53" s="9" t="e">
        <v>#DIV/0!</v>
      </c>
      <c r="C53" s="9">
        <v>14908.706249999999</v>
      </c>
    </row>
    <row r="54" spans="1:3" x14ac:dyDescent="0.2">
      <c r="A54" s="16" t="s">
        <v>8221</v>
      </c>
      <c r="B54" s="9" t="e">
        <v>#DIV/0!</v>
      </c>
      <c r="C54" s="9">
        <v>15939.649122807017</v>
      </c>
    </row>
    <row r="55" spans="1:3" x14ac:dyDescent="0.2">
      <c r="A55" s="16" t="s">
        <v>8219</v>
      </c>
      <c r="B55" s="9">
        <v>115.37771416228323</v>
      </c>
      <c r="C55" s="9">
        <v>14338.184466019418</v>
      </c>
    </row>
    <row r="56" spans="1:3" x14ac:dyDescent="0.2">
      <c r="A56" s="15" t="s">
        <v>8345</v>
      </c>
      <c r="B56" s="9" t="e">
        <v>#DIV/0!</v>
      </c>
      <c r="C56" s="9">
        <v>12874.55</v>
      </c>
    </row>
    <row r="57" spans="1:3" x14ac:dyDescent="0.2">
      <c r="A57" s="16" t="s">
        <v>8221</v>
      </c>
      <c r="B57" s="9" t="e">
        <v>#DIV/0!</v>
      </c>
      <c r="C57" s="9">
        <v>12874.55</v>
      </c>
    </row>
    <row r="58" spans="1:3" x14ac:dyDescent="0.2">
      <c r="A58" s="8" t="s">
        <v>8322</v>
      </c>
      <c r="B58" s="9" t="e">
        <v>#DIV/0!</v>
      </c>
      <c r="C58" s="9">
        <v>15175.507246376812</v>
      </c>
    </row>
    <row r="59" spans="1:3" x14ac:dyDescent="0.2">
      <c r="A59" s="15" t="s">
        <v>8358</v>
      </c>
      <c r="B59" s="9" t="e">
        <v>#DIV/0!</v>
      </c>
      <c r="C59" s="9">
        <v>9075.7999999999993</v>
      </c>
    </row>
    <row r="60" spans="1:3" x14ac:dyDescent="0.2">
      <c r="A60" s="16" t="s">
        <v>8221</v>
      </c>
      <c r="B60" s="9" t="e">
        <v>#DIV/0!</v>
      </c>
      <c r="C60" s="9">
        <v>9075.7999999999993</v>
      </c>
    </row>
    <row r="61" spans="1:3" x14ac:dyDescent="0.2">
      <c r="A61" s="15" t="s">
        <v>8324</v>
      </c>
      <c r="B61" s="9" t="e">
        <v>#DIV/0!</v>
      </c>
      <c r="C61" s="9">
        <v>6418.7250000000004</v>
      </c>
    </row>
    <row r="62" spans="1:3" x14ac:dyDescent="0.2">
      <c r="A62" s="16" t="s">
        <v>8221</v>
      </c>
      <c r="B62" s="9" t="e">
        <v>#DIV/0!</v>
      </c>
      <c r="C62" s="9">
        <v>6418.7250000000004</v>
      </c>
    </row>
    <row r="63" spans="1:3" x14ac:dyDescent="0.2">
      <c r="A63" s="15" t="s">
        <v>8323</v>
      </c>
      <c r="B63" s="9">
        <v>81.246790707433803</v>
      </c>
      <c r="C63" s="9">
        <v>5730.4333333333334</v>
      </c>
    </row>
    <row r="64" spans="1:3" x14ac:dyDescent="0.2">
      <c r="A64" s="16" t="s">
        <v>8219</v>
      </c>
      <c r="B64" s="9">
        <v>81.246790707433803</v>
      </c>
      <c r="C64" s="9">
        <v>5730.4333333333334</v>
      </c>
    </row>
    <row r="65" spans="1:3" x14ac:dyDescent="0.2">
      <c r="A65" s="15" t="s">
        <v>8342</v>
      </c>
      <c r="B65" s="9">
        <v>59.092462100714407</v>
      </c>
      <c r="C65" s="9">
        <v>18997.5</v>
      </c>
    </row>
    <row r="66" spans="1:3" x14ac:dyDescent="0.2">
      <c r="A66" s="16" t="s">
        <v>8219</v>
      </c>
      <c r="B66" s="9">
        <v>59.092462100714407</v>
      </c>
      <c r="C66" s="9">
        <v>18997.5</v>
      </c>
    </row>
    <row r="67" spans="1:3" x14ac:dyDescent="0.2">
      <c r="A67" s="15" t="s">
        <v>8341</v>
      </c>
      <c r="B67" s="9" t="e">
        <v>#DIV/0!</v>
      </c>
      <c r="C67" s="9">
        <v>38250.48936170213</v>
      </c>
    </row>
    <row r="68" spans="1:3" x14ac:dyDescent="0.2">
      <c r="A68" s="16" t="s">
        <v>8221</v>
      </c>
      <c r="B68" s="9" t="e">
        <v>#DIV/0!</v>
      </c>
      <c r="C68" s="9">
        <v>38250.48936170213</v>
      </c>
    </row>
    <row r="69" spans="1:3" x14ac:dyDescent="0.2">
      <c r="A69" s="8" t="s">
        <v>8319</v>
      </c>
      <c r="B69" s="9" t="e">
        <v>#DIV/0!</v>
      </c>
      <c r="C69" s="9">
        <v>61194.511350710898</v>
      </c>
    </row>
    <row r="70" spans="1:3" x14ac:dyDescent="0.2">
      <c r="A70" s="15" t="s">
        <v>8348</v>
      </c>
      <c r="B70" s="9">
        <v>197.79221143907438</v>
      </c>
      <c r="C70" s="9">
        <v>47258.3</v>
      </c>
    </row>
    <row r="71" spans="1:3" x14ac:dyDescent="0.2">
      <c r="A71" s="16" t="s">
        <v>8221</v>
      </c>
      <c r="B71" s="9">
        <v>197.79221143907438</v>
      </c>
      <c r="C71" s="9">
        <v>47258.3</v>
      </c>
    </row>
    <row r="72" spans="1:3" x14ac:dyDescent="0.2">
      <c r="A72" s="15" t="s">
        <v>8349</v>
      </c>
      <c r="B72" s="9">
        <v>200.78441030200736</v>
      </c>
      <c r="C72" s="9">
        <v>41855.777071428573</v>
      </c>
    </row>
    <row r="73" spans="1:3" x14ac:dyDescent="0.2">
      <c r="A73" s="16" t="s">
        <v>8219</v>
      </c>
      <c r="B73" s="9">
        <v>200.78441030200736</v>
      </c>
      <c r="C73" s="9">
        <v>41855.777071428573</v>
      </c>
    </row>
    <row r="74" spans="1:3" x14ac:dyDescent="0.2">
      <c r="A74" s="15" t="s">
        <v>8356</v>
      </c>
      <c r="B74" s="9">
        <v>136.487043175727</v>
      </c>
      <c r="C74" s="9">
        <v>417339.4</v>
      </c>
    </row>
    <row r="75" spans="1:3" x14ac:dyDescent="0.2">
      <c r="A75" s="16" t="s">
        <v>8221</v>
      </c>
      <c r="B75" s="9">
        <v>128.56222615497907</v>
      </c>
      <c r="C75" s="9">
        <v>751589.81818181823</v>
      </c>
    </row>
    <row r="76" spans="1:3" x14ac:dyDescent="0.2">
      <c r="A76" s="16" t="s">
        <v>8219</v>
      </c>
      <c r="B76" s="9">
        <v>146.17293064553004</v>
      </c>
      <c r="C76" s="9">
        <v>8811.1111111111113</v>
      </c>
    </row>
    <row r="77" spans="1:3" x14ac:dyDescent="0.2">
      <c r="A77" s="15" t="s">
        <v>8355</v>
      </c>
      <c r="B77" s="9" t="e">
        <v>#DIV/0!</v>
      </c>
      <c r="C77" s="9">
        <v>22590.523809523809</v>
      </c>
    </row>
    <row r="78" spans="1:3" x14ac:dyDescent="0.2">
      <c r="A78" s="16" t="s">
        <v>8221</v>
      </c>
      <c r="B78" s="9" t="e">
        <v>#DIV/0!</v>
      </c>
      <c r="C78" s="9">
        <v>250750</v>
      </c>
    </row>
    <row r="79" spans="1:3" x14ac:dyDescent="0.2">
      <c r="A79" s="16" t="s">
        <v>8219</v>
      </c>
      <c r="B79" s="9">
        <v>65.116704578897</v>
      </c>
      <c r="C79" s="9">
        <v>11182.55</v>
      </c>
    </row>
    <row r="80" spans="1:3" x14ac:dyDescent="0.2">
      <c r="A80" s="15" t="s">
        <v>8321</v>
      </c>
      <c r="B80" s="9" t="e">
        <v>#DIV/0!</v>
      </c>
      <c r="C80" s="9">
        <v>53035.221428571429</v>
      </c>
    </row>
    <row r="81" spans="1:3" x14ac:dyDescent="0.2">
      <c r="A81" s="16" t="s">
        <v>8221</v>
      </c>
      <c r="B81" s="9" t="e">
        <v>#DIV/0!</v>
      </c>
      <c r="C81" s="9">
        <v>59134.775000000001</v>
      </c>
    </row>
    <row r="82" spans="1:3" x14ac:dyDescent="0.2">
      <c r="A82" s="16" t="s">
        <v>8219</v>
      </c>
      <c r="B82" s="9">
        <v>178.879476485917</v>
      </c>
      <c r="C82" s="9">
        <v>16437.900000000001</v>
      </c>
    </row>
    <row r="83" spans="1:3" x14ac:dyDescent="0.2">
      <c r="A83" s="15" t="s">
        <v>8320</v>
      </c>
      <c r="B83" s="9" t="e">
        <v>#DIV/0!</v>
      </c>
      <c r="C83" s="9">
        <v>38309.800000000003</v>
      </c>
    </row>
    <row r="84" spans="1:3" x14ac:dyDescent="0.2">
      <c r="A84" s="16" t="s">
        <v>8221</v>
      </c>
      <c r="B84" s="9" t="e">
        <v>#DIV/0!</v>
      </c>
      <c r="C84" s="9">
        <v>38309.800000000003</v>
      </c>
    </row>
    <row r="85" spans="1:3" x14ac:dyDescent="0.2">
      <c r="A85" s="8" t="s">
        <v>8317</v>
      </c>
      <c r="B85" s="9" t="e">
        <v>#DIV/0!</v>
      </c>
      <c r="C85" s="9">
        <v>23416.413663663665</v>
      </c>
    </row>
    <row r="86" spans="1:3" x14ac:dyDescent="0.2">
      <c r="A86" s="15" t="s">
        <v>8359</v>
      </c>
      <c r="B86" s="9" t="e">
        <v>#DIV/0!</v>
      </c>
      <c r="C86" s="9">
        <v>44534.166666666664</v>
      </c>
    </row>
    <row r="87" spans="1:3" x14ac:dyDescent="0.2">
      <c r="A87" s="16" t="s">
        <v>8221</v>
      </c>
      <c r="B87" s="9" t="e">
        <v>#DIV/0!</v>
      </c>
      <c r="C87" s="9">
        <v>84728.333333333328</v>
      </c>
    </row>
    <row r="88" spans="1:3" x14ac:dyDescent="0.2">
      <c r="A88" s="16" t="s">
        <v>8219</v>
      </c>
      <c r="B88" s="9">
        <v>99.071818513070198</v>
      </c>
      <c r="C88" s="9">
        <v>4340</v>
      </c>
    </row>
    <row r="89" spans="1:3" x14ac:dyDescent="0.2">
      <c r="A89" s="15" t="s">
        <v>8318</v>
      </c>
      <c r="B89" s="9" t="e">
        <v>#DIV/0!</v>
      </c>
      <c r="C89" s="9">
        <v>6031.3266475644696</v>
      </c>
    </row>
    <row r="90" spans="1:3" x14ac:dyDescent="0.2">
      <c r="A90" s="16" t="s">
        <v>8221</v>
      </c>
      <c r="B90" s="9" t="e">
        <v>#DIV/0!</v>
      </c>
      <c r="C90" s="9">
        <v>9826.6883852691226</v>
      </c>
    </row>
    <row r="91" spans="1:3" x14ac:dyDescent="0.2">
      <c r="A91" s="16" t="s">
        <v>8219</v>
      </c>
      <c r="B91" s="9">
        <v>80.738919973913127</v>
      </c>
      <c r="C91" s="9">
        <v>4100.8328530259369</v>
      </c>
    </row>
    <row r="92" spans="1:3" x14ac:dyDescent="0.2">
      <c r="A92" s="15" t="s">
        <v>8357</v>
      </c>
      <c r="B92" s="9" t="e">
        <v>#DIV/0!</v>
      </c>
      <c r="C92" s="9">
        <v>118374.32727272727</v>
      </c>
    </row>
    <row r="93" spans="1:3" x14ac:dyDescent="0.2">
      <c r="A93" s="16" t="s">
        <v>8221</v>
      </c>
      <c r="B93" s="9" t="e">
        <v>#DIV/0!</v>
      </c>
      <c r="C93" s="9">
        <v>227388.625</v>
      </c>
    </row>
    <row r="94" spans="1:3" x14ac:dyDescent="0.2">
      <c r="A94" s="16" t="s">
        <v>8219</v>
      </c>
      <c r="B94" s="9">
        <v>101.69405888778321</v>
      </c>
      <c r="C94" s="9">
        <v>15772.635294117646</v>
      </c>
    </row>
    <row r="95" spans="1:3" x14ac:dyDescent="0.2">
      <c r="A95" s="8" t="s">
        <v>8363</v>
      </c>
      <c r="B95" s="9" t="e">
        <v>#DIV/0!</v>
      </c>
      <c r="C95" s="9">
        <v>30743.107082099596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7260-70C4-934A-BB8E-9CF4CCF7652F}">
  <dimension ref="A1:C13"/>
  <sheetViews>
    <sheetView workbookViewId="0"/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2.8320312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3" x14ac:dyDescent="0.2">
      <c r="A1" s="7" t="s">
        <v>8218</v>
      </c>
      <c r="B1" t="s">
        <v>8382</v>
      </c>
    </row>
    <row r="3" spans="1:3" x14ac:dyDescent="0.2">
      <c r="A3" s="7" t="s">
        <v>8362</v>
      </c>
      <c r="B3" t="s">
        <v>8367</v>
      </c>
      <c r="C3" t="s">
        <v>8407</v>
      </c>
    </row>
    <row r="4" spans="1:3" x14ac:dyDescent="0.2">
      <c r="A4" s="8" t="s">
        <v>8408</v>
      </c>
      <c r="B4" s="9">
        <v>14</v>
      </c>
      <c r="C4" s="9">
        <v>5271.4285714285716</v>
      </c>
    </row>
    <row r="5" spans="1:3" x14ac:dyDescent="0.2">
      <c r="A5" s="8" t="s">
        <v>8409</v>
      </c>
      <c r="B5" s="9">
        <v>65</v>
      </c>
      <c r="C5" s="9">
        <v>5424.8615384615387</v>
      </c>
    </row>
    <row r="6" spans="1:3" x14ac:dyDescent="0.2">
      <c r="A6" s="8" t="s">
        <v>8410</v>
      </c>
      <c r="B6" s="9">
        <v>171</v>
      </c>
      <c r="C6" s="9">
        <v>11314.779766081872</v>
      </c>
    </row>
    <row r="7" spans="1:3" x14ac:dyDescent="0.2">
      <c r="A7" s="8" t="s">
        <v>8411</v>
      </c>
      <c r="B7" s="9">
        <v>282</v>
      </c>
      <c r="C7" s="9">
        <v>12634.047765957448</v>
      </c>
    </row>
    <row r="8" spans="1:3" x14ac:dyDescent="0.2">
      <c r="A8" s="8" t="s">
        <v>8412</v>
      </c>
      <c r="B8" s="9">
        <v>274</v>
      </c>
      <c r="C8" s="9">
        <v>16757.934306569343</v>
      </c>
    </row>
    <row r="9" spans="1:3" x14ac:dyDescent="0.2">
      <c r="A9" s="8" t="s">
        <v>8413</v>
      </c>
      <c r="B9" s="9">
        <v>976</v>
      </c>
      <c r="C9" s="9">
        <v>84303.671106557376</v>
      </c>
    </row>
    <row r="10" spans="1:3" x14ac:dyDescent="0.2">
      <c r="A10" s="8" t="s">
        <v>8414</v>
      </c>
      <c r="B10" s="9">
        <v>1226</v>
      </c>
      <c r="C10" s="9">
        <v>49762.488580750411</v>
      </c>
    </row>
    <row r="11" spans="1:3" x14ac:dyDescent="0.2">
      <c r="A11" s="8" t="s">
        <v>8415</v>
      </c>
      <c r="B11" s="9">
        <v>949</v>
      </c>
      <c r="C11" s="9">
        <v>144940.06322444679</v>
      </c>
    </row>
    <row r="12" spans="1:3" x14ac:dyDescent="0.2">
      <c r="A12" s="8" t="s">
        <v>8416</v>
      </c>
      <c r="B12" s="9">
        <v>107</v>
      </c>
      <c r="C12" s="9">
        <v>33966.336448598129</v>
      </c>
    </row>
    <row r="13" spans="1:3" x14ac:dyDescent="0.2">
      <c r="A13" s="8" t="s">
        <v>8363</v>
      </c>
      <c r="B13" s="9">
        <v>4064</v>
      </c>
      <c r="C13" s="9">
        <v>72585.48986466536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115"/>
  <sheetViews>
    <sheetView topLeftCell="J1" zoomScale="75" zoomScaleNormal="75" zoomScalePageLayoutView="75" workbookViewId="0">
      <selection activeCell="G1" sqref="G1:G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16.83203125" customWidth="1"/>
    <col min="17" max="17" width="12.83203125" customWidth="1"/>
    <col min="18" max="18" width="15" customWidth="1"/>
    <col min="19" max="19" width="22.83203125" style="11" customWidth="1"/>
    <col min="20" max="20" width="22.83203125" style="9" customWidth="1"/>
    <col min="21" max="21" width="22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2" t="s">
        <v>8368</v>
      </c>
      <c r="U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9">
        <f>YEAR(S2)</f>
        <v>2015</v>
      </c>
      <c r="U2" s="11">
        <f>(I2/86400)+25569+(-5/24)</f>
        <v>42207.916666666664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">
        <v>8310</v>
      </c>
      <c r="R3" t="s">
        <v>8311</v>
      </c>
      <c r="S3" s="11">
        <f t="shared" ref="S3:S66" si="0">(J3/86400)+25569+(-5/24)</f>
        <v>42766.392164351848</v>
      </c>
      <c r="T3" s="9">
        <f t="shared" ref="T3:T66" si="1">YEAR(S3)</f>
        <v>2017</v>
      </c>
      <c r="U3" s="11">
        <f t="shared" ref="U3:U66" si="2">(I3/86400)+25569+(-5/24)</f>
        <v>42796.392164351848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">
        <v>8310</v>
      </c>
      <c r="R4" t="s">
        <v>8311</v>
      </c>
      <c r="S4" s="11">
        <f t="shared" si="0"/>
        <v>42405.494016203702</v>
      </c>
      <c r="T4" s="9">
        <f t="shared" si="1"/>
        <v>2016</v>
      </c>
      <c r="U4" s="11">
        <f t="shared" si="2"/>
        <v>42415.494016203702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">
        <v>8310</v>
      </c>
      <c r="R5" t="s">
        <v>8311</v>
      </c>
      <c r="S5" s="11">
        <f t="shared" si="0"/>
        <v>41828.306793981479</v>
      </c>
      <c r="T5" s="9">
        <f t="shared" si="1"/>
        <v>2014</v>
      </c>
      <c r="U5" s="11">
        <f t="shared" si="2"/>
        <v>41858.306793981479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">
        <v>8310</v>
      </c>
      <c r="R6" t="s">
        <v>8311</v>
      </c>
      <c r="S6" s="11">
        <f t="shared" si="0"/>
        <v>42327.625914351847</v>
      </c>
      <c r="T6" s="9">
        <f t="shared" si="1"/>
        <v>2015</v>
      </c>
      <c r="U6" s="11">
        <f t="shared" si="2"/>
        <v>42357.625914351847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">
        <v>8310</v>
      </c>
      <c r="R7" t="s">
        <v>8311</v>
      </c>
      <c r="S7" s="11">
        <f t="shared" si="0"/>
        <v>42563.724618055552</v>
      </c>
      <c r="T7" s="9">
        <f t="shared" si="1"/>
        <v>2016</v>
      </c>
      <c r="U7" s="11">
        <f t="shared" si="2"/>
        <v>42580.024305555555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">
        <v>8310</v>
      </c>
      <c r="R8" t="s">
        <v>8311</v>
      </c>
      <c r="S8" s="11">
        <f t="shared" si="0"/>
        <v>41793.864004629628</v>
      </c>
      <c r="T8" s="9">
        <f t="shared" si="1"/>
        <v>2014</v>
      </c>
      <c r="U8" s="11">
        <f t="shared" si="2"/>
        <v>41803.864004629628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">
        <v>8310</v>
      </c>
      <c r="R9" t="s">
        <v>8311</v>
      </c>
      <c r="S9" s="11">
        <f t="shared" si="0"/>
        <v>42515.838738425919</v>
      </c>
      <c r="T9" s="9">
        <f t="shared" si="1"/>
        <v>2016</v>
      </c>
      <c r="U9" s="11">
        <f t="shared" si="2"/>
        <v>42555.838738425919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">
        <v>8310</v>
      </c>
      <c r="R10" t="s">
        <v>8311</v>
      </c>
      <c r="S10" s="11">
        <f t="shared" si="0"/>
        <v>42468.736249999994</v>
      </c>
      <c r="T10" s="9">
        <f t="shared" si="1"/>
        <v>2016</v>
      </c>
      <c r="U10" s="11">
        <f t="shared" si="2"/>
        <v>42475.666666666664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">
        <v>8310</v>
      </c>
      <c r="R11" t="s">
        <v>8311</v>
      </c>
      <c r="S11" s="11">
        <f t="shared" si="0"/>
        <v>42446.895185185182</v>
      </c>
      <c r="T11" s="9">
        <f t="shared" si="1"/>
        <v>2016</v>
      </c>
      <c r="U11" s="11">
        <f t="shared" si="2"/>
        <v>42476.895185185182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">
        <v>8310</v>
      </c>
      <c r="R12" t="s">
        <v>8311</v>
      </c>
      <c r="S12" s="11">
        <f t="shared" si="0"/>
        <v>41779.859710648147</v>
      </c>
      <c r="T12" s="9">
        <f t="shared" si="1"/>
        <v>2014</v>
      </c>
      <c r="U12" s="11">
        <f t="shared" si="2"/>
        <v>41814.859710648147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">
        <v>8310</v>
      </c>
      <c r="R13" t="s">
        <v>8311</v>
      </c>
      <c r="S13" s="11">
        <f t="shared" si="0"/>
        <v>42572.570162037031</v>
      </c>
      <c r="T13" s="9">
        <f t="shared" si="1"/>
        <v>2016</v>
      </c>
      <c r="U13" s="11">
        <f t="shared" si="2"/>
        <v>42603.916666666664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">
        <v>8310</v>
      </c>
      <c r="R14" t="s">
        <v>8311</v>
      </c>
      <c r="S14" s="11">
        <f t="shared" si="0"/>
        <v>41791.504918981482</v>
      </c>
      <c r="T14" s="9">
        <f t="shared" si="1"/>
        <v>2014</v>
      </c>
      <c r="U14" s="11">
        <f t="shared" si="2"/>
        <v>41835.916666666664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">
        <v>8310</v>
      </c>
      <c r="R15" t="s">
        <v>8311</v>
      </c>
      <c r="S15" s="11">
        <f t="shared" si="0"/>
        <v>42508.468854166662</v>
      </c>
      <c r="T15" s="9">
        <f t="shared" si="1"/>
        <v>2016</v>
      </c>
      <c r="U15" s="11">
        <f t="shared" si="2"/>
        <v>42544.643749999996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">
        <v>8310</v>
      </c>
      <c r="R16" t="s">
        <v>8311</v>
      </c>
      <c r="S16" s="11">
        <f t="shared" si="0"/>
        <v>41807.818148148144</v>
      </c>
      <c r="T16" s="9">
        <f t="shared" si="1"/>
        <v>2014</v>
      </c>
      <c r="U16" s="11">
        <f t="shared" si="2"/>
        <v>41833.374305555553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">
        <v>8310</v>
      </c>
      <c r="R17" t="s">
        <v>8311</v>
      </c>
      <c r="S17" s="11">
        <f t="shared" si="0"/>
        <v>42256.183541666665</v>
      </c>
      <c r="T17" s="9">
        <f t="shared" si="1"/>
        <v>2015</v>
      </c>
      <c r="U17" s="11">
        <f t="shared" si="2"/>
        <v>42274.634722222218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">
        <v>8310</v>
      </c>
      <c r="R18" t="s">
        <v>8311</v>
      </c>
      <c r="S18" s="11">
        <f t="shared" si="0"/>
        <v>41760.588090277779</v>
      </c>
      <c r="T18" s="9">
        <f t="shared" si="1"/>
        <v>2014</v>
      </c>
      <c r="U18" s="11">
        <f t="shared" si="2"/>
        <v>41806.020833333328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">
        <v>8310</v>
      </c>
      <c r="R19" t="s">
        <v>8311</v>
      </c>
      <c r="S19" s="11">
        <f t="shared" si="0"/>
        <v>41917.523402777777</v>
      </c>
      <c r="T19" s="9">
        <f t="shared" si="1"/>
        <v>2014</v>
      </c>
      <c r="U19" s="11">
        <f t="shared" si="2"/>
        <v>41947.565069444441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">
        <v>8310</v>
      </c>
      <c r="R20" t="s">
        <v>8311</v>
      </c>
      <c r="S20" s="11">
        <f t="shared" si="0"/>
        <v>41869.333981481475</v>
      </c>
      <c r="T20" s="9">
        <f t="shared" si="1"/>
        <v>2014</v>
      </c>
      <c r="U20" s="11">
        <f t="shared" si="2"/>
        <v>41899.333981481475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">
        <v>8310</v>
      </c>
      <c r="R21" t="s">
        <v>8311</v>
      </c>
      <c r="S21" s="11">
        <f t="shared" si="0"/>
        <v>42175.608032407406</v>
      </c>
      <c r="T21" s="9">
        <f t="shared" si="1"/>
        <v>2015</v>
      </c>
      <c r="U21" s="11">
        <f t="shared" si="2"/>
        <v>42205.608032407406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">
        <v>8310</v>
      </c>
      <c r="R22" t="s">
        <v>8311</v>
      </c>
      <c r="S22" s="11">
        <f t="shared" si="0"/>
        <v>42200.549907407403</v>
      </c>
      <c r="T22" s="9">
        <f t="shared" si="1"/>
        <v>2015</v>
      </c>
      <c r="U22" s="11">
        <f t="shared" si="2"/>
        <v>42260.549907407403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">
        <v>8310</v>
      </c>
      <c r="R23" t="s">
        <v>8311</v>
      </c>
      <c r="S23" s="11">
        <f t="shared" si="0"/>
        <v>41878.418854166666</v>
      </c>
      <c r="T23" s="9">
        <f t="shared" si="1"/>
        <v>2014</v>
      </c>
      <c r="U23" s="11">
        <f t="shared" si="2"/>
        <v>41908.418854166666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">
        <v>8310</v>
      </c>
      <c r="R24" t="s">
        <v>8311</v>
      </c>
      <c r="S24" s="11">
        <f t="shared" si="0"/>
        <v>41989.703009259254</v>
      </c>
      <c r="T24" s="9">
        <f t="shared" si="1"/>
        <v>2014</v>
      </c>
      <c r="U24" s="11">
        <f t="shared" si="2"/>
        <v>42005.124305555553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">
        <v>8310</v>
      </c>
      <c r="R25" t="s">
        <v>8311</v>
      </c>
      <c r="S25" s="11">
        <f t="shared" si="0"/>
        <v>42097.570613425924</v>
      </c>
      <c r="T25" s="9">
        <f t="shared" si="1"/>
        <v>2015</v>
      </c>
      <c r="U25" s="11">
        <f t="shared" si="2"/>
        <v>42124.430555555555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">
        <v>8310</v>
      </c>
      <c r="R26" t="s">
        <v>8311</v>
      </c>
      <c r="S26" s="11">
        <f t="shared" si="0"/>
        <v>42229.611840277772</v>
      </c>
      <c r="T26" s="9">
        <f t="shared" si="1"/>
        <v>2015</v>
      </c>
      <c r="U26" s="11">
        <f t="shared" si="2"/>
        <v>42262.610416666663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">
        <v>8310</v>
      </c>
      <c r="R27" t="s">
        <v>8311</v>
      </c>
      <c r="S27" s="11">
        <f t="shared" si="0"/>
        <v>42317.816678240742</v>
      </c>
      <c r="T27" s="9">
        <f t="shared" si="1"/>
        <v>2015</v>
      </c>
      <c r="U27" s="11">
        <f t="shared" si="2"/>
        <v>42377.816678240742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">
        <v>8310</v>
      </c>
      <c r="R28" t="s">
        <v>8311</v>
      </c>
      <c r="S28" s="11">
        <f t="shared" si="0"/>
        <v>41828.307222222218</v>
      </c>
      <c r="T28" s="9">
        <f t="shared" si="1"/>
        <v>2014</v>
      </c>
      <c r="U28" s="11">
        <f t="shared" si="2"/>
        <v>41868.307222222218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">
        <v>8310</v>
      </c>
      <c r="R29" t="s">
        <v>8311</v>
      </c>
      <c r="S29" s="11">
        <f t="shared" si="0"/>
        <v>41928.956400462957</v>
      </c>
      <c r="T29" s="9">
        <f t="shared" si="1"/>
        <v>2014</v>
      </c>
      <c r="U29" s="11">
        <f t="shared" si="2"/>
        <v>41958.998067129629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">
        <v>8310</v>
      </c>
      <c r="R30" t="s">
        <v>8311</v>
      </c>
      <c r="S30" s="11">
        <f t="shared" si="0"/>
        <v>42324.755601851844</v>
      </c>
      <c r="T30" s="9">
        <f t="shared" si="1"/>
        <v>2015</v>
      </c>
      <c r="U30" s="11">
        <f t="shared" si="2"/>
        <v>42354.755601851844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">
        <v>8310</v>
      </c>
      <c r="R31" t="s">
        <v>8311</v>
      </c>
      <c r="S31" s="11">
        <f t="shared" si="0"/>
        <v>41812.464907407404</v>
      </c>
      <c r="T31" s="9">
        <f t="shared" si="1"/>
        <v>2014</v>
      </c>
      <c r="U31" s="11">
        <f t="shared" si="2"/>
        <v>41842.464907407404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">
        <v>8310</v>
      </c>
      <c r="R32" t="s">
        <v>8311</v>
      </c>
      <c r="S32" s="11">
        <f t="shared" si="0"/>
        <v>41842.084664351853</v>
      </c>
      <c r="T32" s="9">
        <f t="shared" si="1"/>
        <v>2014</v>
      </c>
      <c r="U32" s="11">
        <f t="shared" si="2"/>
        <v>41872.084664351853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">
        <v>8310</v>
      </c>
      <c r="R33" t="s">
        <v>8311</v>
      </c>
      <c r="S33" s="11">
        <f t="shared" si="0"/>
        <v>42376.583726851844</v>
      </c>
      <c r="T33" s="9">
        <f t="shared" si="1"/>
        <v>2016</v>
      </c>
      <c r="U33" s="11">
        <f t="shared" si="2"/>
        <v>42394.583726851844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">
        <v>8310</v>
      </c>
      <c r="R34" t="s">
        <v>8311</v>
      </c>
      <c r="S34" s="11">
        <f t="shared" si="0"/>
        <v>42461.419178240736</v>
      </c>
      <c r="T34" s="9">
        <f t="shared" si="1"/>
        <v>2016</v>
      </c>
      <c r="U34" s="11">
        <f t="shared" si="2"/>
        <v>42502.957638888889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">
        <v>8310</v>
      </c>
      <c r="R35" t="s">
        <v>8311</v>
      </c>
      <c r="S35" s="11">
        <f t="shared" si="0"/>
        <v>42286.452557870369</v>
      </c>
      <c r="T35" s="9">
        <f t="shared" si="1"/>
        <v>2015</v>
      </c>
      <c r="U35" s="11">
        <f t="shared" si="2"/>
        <v>42316.494224537033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">
        <v>8310</v>
      </c>
      <c r="R36" t="s">
        <v>8311</v>
      </c>
      <c r="S36" s="11">
        <f t="shared" si="0"/>
        <v>41841.113437499997</v>
      </c>
      <c r="T36" s="9">
        <f t="shared" si="1"/>
        <v>2014</v>
      </c>
      <c r="U36" s="11">
        <f t="shared" si="2"/>
        <v>41856.113437499997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">
        <v>8310</v>
      </c>
      <c r="R37" t="s">
        <v>8311</v>
      </c>
      <c r="S37" s="11">
        <f t="shared" si="0"/>
        <v>42098.083495370367</v>
      </c>
      <c r="T37" s="9">
        <f t="shared" si="1"/>
        <v>2015</v>
      </c>
      <c r="U37" s="11">
        <f t="shared" si="2"/>
        <v>42121.791666666664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">
        <v>8310</v>
      </c>
      <c r="R38" t="s">
        <v>8311</v>
      </c>
      <c r="S38" s="11">
        <f t="shared" si="0"/>
        <v>42068.098668981482</v>
      </c>
      <c r="T38" s="9">
        <f t="shared" si="1"/>
        <v>2015</v>
      </c>
      <c r="U38" s="11">
        <f t="shared" si="2"/>
        <v>42098.05700231481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">
        <v>8310</v>
      </c>
      <c r="R39" t="s">
        <v>8311</v>
      </c>
      <c r="S39" s="11">
        <f t="shared" si="0"/>
        <v>42032.484710648147</v>
      </c>
      <c r="T39" s="9">
        <f t="shared" si="1"/>
        <v>2015</v>
      </c>
      <c r="U39" s="11">
        <f t="shared" si="2"/>
        <v>42062.484710648147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">
        <v>8310</v>
      </c>
      <c r="R40" t="s">
        <v>8311</v>
      </c>
      <c r="S40" s="11">
        <f t="shared" si="0"/>
        <v>41374.84888888889</v>
      </c>
      <c r="T40" s="9">
        <f t="shared" si="1"/>
        <v>2013</v>
      </c>
      <c r="U40" s="11">
        <f t="shared" si="2"/>
        <v>41404.84888888889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">
        <v>8310</v>
      </c>
      <c r="R41" t="s">
        <v>8311</v>
      </c>
      <c r="S41" s="11">
        <f t="shared" si="0"/>
        <v>41753.838749999995</v>
      </c>
      <c r="T41" s="9">
        <f t="shared" si="1"/>
        <v>2014</v>
      </c>
      <c r="U41" s="11">
        <f t="shared" si="2"/>
        <v>41784.749305555553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">
        <v>8310</v>
      </c>
      <c r="R42" t="s">
        <v>8311</v>
      </c>
      <c r="S42" s="11">
        <f t="shared" si="0"/>
        <v>41789.005648148144</v>
      </c>
      <c r="T42" s="9">
        <f t="shared" si="1"/>
        <v>2014</v>
      </c>
      <c r="U42" s="11">
        <f t="shared" si="2"/>
        <v>41808.958333333328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">
        <v>8310</v>
      </c>
      <c r="R43" t="s">
        <v>8311</v>
      </c>
      <c r="S43" s="11">
        <f t="shared" si="0"/>
        <v>41887.360578703701</v>
      </c>
      <c r="T43" s="9">
        <f t="shared" si="1"/>
        <v>2014</v>
      </c>
      <c r="U43" s="11">
        <f t="shared" si="2"/>
        <v>41917.360578703701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">
        <v>8310</v>
      </c>
      <c r="R44" t="s">
        <v>8311</v>
      </c>
      <c r="S44" s="11">
        <f t="shared" si="0"/>
        <v>41971.430856481478</v>
      </c>
      <c r="T44" s="9">
        <f t="shared" si="1"/>
        <v>2014</v>
      </c>
      <c r="U44" s="11">
        <f t="shared" si="2"/>
        <v>42001.430856481478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">
        <v>8310</v>
      </c>
      <c r="R45" t="s">
        <v>8311</v>
      </c>
      <c r="S45" s="11">
        <f t="shared" si="0"/>
        <v>41802.582013888888</v>
      </c>
      <c r="T45" s="9">
        <f t="shared" si="1"/>
        <v>2014</v>
      </c>
      <c r="U45" s="11">
        <f t="shared" si="2"/>
        <v>41832.791666666664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">
        <v>8310</v>
      </c>
      <c r="R46" t="s">
        <v>8311</v>
      </c>
      <c r="S46" s="11">
        <f t="shared" si="0"/>
        <v>41873.890474537031</v>
      </c>
      <c r="T46" s="9">
        <f t="shared" si="1"/>
        <v>2014</v>
      </c>
      <c r="U46" s="11">
        <f t="shared" si="2"/>
        <v>41918.890474537031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">
        <v>8310</v>
      </c>
      <c r="R47" t="s">
        <v>8311</v>
      </c>
      <c r="S47" s="11">
        <f t="shared" si="0"/>
        <v>42457.415590277778</v>
      </c>
      <c r="T47" s="9">
        <f t="shared" si="1"/>
        <v>2016</v>
      </c>
      <c r="U47" s="11">
        <f t="shared" si="2"/>
        <v>42487.415590277778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">
        <v>8310</v>
      </c>
      <c r="R48" t="s">
        <v>8311</v>
      </c>
      <c r="S48" s="11">
        <f t="shared" si="0"/>
        <v>42323.756643518514</v>
      </c>
      <c r="T48" s="9">
        <f t="shared" si="1"/>
        <v>2015</v>
      </c>
      <c r="U48" s="11">
        <f t="shared" si="2"/>
        <v>42353.756643518514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">
        <v>8310</v>
      </c>
      <c r="R49" t="s">
        <v>8311</v>
      </c>
      <c r="S49" s="11">
        <f t="shared" si="0"/>
        <v>41932.611192129625</v>
      </c>
      <c r="T49" s="9">
        <f t="shared" si="1"/>
        <v>2014</v>
      </c>
      <c r="U49" s="11">
        <f t="shared" si="2"/>
        <v>41992.652858796289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">
        <v>8310</v>
      </c>
      <c r="R50" t="s">
        <v>8311</v>
      </c>
      <c r="S50" s="11">
        <f t="shared" si="0"/>
        <v>42033.308564814812</v>
      </c>
      <c r="T50" s="9">
        <f t="shared" si="1"/>
        <v>2015</v>
      </c>
      <c r="U50" s="11">
        <f t="shared" si="2"/>
        <v>42064.291666666664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">
        <v>8310</v>
      </c>
      <c r="R51" t="s">
        <v>8311</v>
      </c>
      <c r="S51" s="11">
        <f t="shared" si="0"/>
        <v>42270.968113425923</v>
      </c>
      <c r="T51" s="9">
        <f t="shared" si="1"/>
        <v>2015</v>
      </c>
      <c r="U51" s="11">
        <f t="shared" si="2"/>
        <v>42300.968113425923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">
        <v>8310</v>
      </c>
      <c r="R52" t="s">
        <v>8311</v>
      </c>
      <c r="S52" s="11">
        <f t="shared" si="0"/>
        <v>41995.544652777775</v>
      </c>
      <c r="T52" s="9">
        <f t="shared" si="1"/>
        <v>2014</v>
      </c>
      <c r="U52" s="11">
        <f t="shared" si="2"/>
        <v>42034.499999999993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">
        <v>8310</v>
      </c>
      <c r="R53" t="s">
        <v>8311</v>
      </c>
      <c r="S53" s="11">
        <f t="shared" si="0"/>
        <v>42196.72033564814</v>
      </c>
      <c r="T53" s="9">
        <f t="shared" si="1"/>
        <v>2015</v>
      </c>
      <c r="U53" s="11">
        <f t="shared" si="2"/>
        <v>42226.72033564814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">
        <v>8310</v>
      </c>
      <c r="R54" t="s">
        <v>8311</v>
      </c>
      <c r="S54" s="11">
        <f t="shared" si="0"/>
        <v>41807.493587962963</v>
      </c>
      <c r="T54" s="9">
        <f t="shared" si="1"/>
        <v>2014</v>
      </c>
      <c r="U54" s="11">
        <f t="shared" si="2"/>
        <v>41837.493587962963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">
        <v>8310</v>
      </c>
      <c r="R55" t="s">
        <v>8311</v>
      </c>
      <c r="S55" s="11">
        <f t="shared" si="0"/>
        <v>41719.340798611105</v>
      </c>
      <c r="T55" s="9">
        <f t="shared" si="1"/>
        <v>2014</v>
      </c>
      <c r="U55" s="11">
        <f t="shared" si="2"/>
        <v>41733.708333333328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">
        <v>8310</v>
      </c>
      <c r="R56" t="s">
        <v>8311</v>
      </c>
      <c r="S56" s="11">
        <f t="shared" si="0"/>
        <v>42333.504872685182</v>
      </c>
      <c r="T56" s="9">
        <f t="shared" si="1"/>
        <v>2015</v>
      </c>
      <c r="U56" s="11">
        <f t="shared" si="2"/>
        <v>42363.504872685182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">
        <v>8310</v>
      </c>
      <c r="R57" t="s">
        <v>8311</v>
      </c>
      <c r="S57" s="11">
        <f t="shared" si="0"/>
        <v>42496.760601851849</v>
      </c>
      <c r="T57" s="9">
        <f t="shared" si="1"/>
        <v>2016</v>
      </c>
      <c r="U57" s="11">
        <f t="shared" si="2"/>
        <v>42517.760601851849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">
        <v>8310</v>
      </c>
      <c r="R58" t="s">
        <v>8311</v>
      </c>
      <c r="S58" s="11">
        <f t="shared" si="0"/>
        <v>42149.340555555558</v>
      </c>
      <c r="T58" s="9">
        <f t="shared" si="1"/>
        <v>2015</v>
      </c>
      <c r="U58" s="11">
        <f t="shared" si="2"/>
        <v>42163.458333333336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">
        <v>8310</v>
      </c>
      <c r="R59" t="s">
        <v>8311</v>
      </c>
      <c r="S59" s="11">
        <f t="shared" si="0"/>
        <v>42089.624560185184</v>
      </c>
      <c r="T59" s="9">
        <f t="shared" si="1"/>
        <v>2015</v>
      </c>
      <c r="U59" s="11">
        <f t="shared" si="2"/>
        <v>42119.624560185184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">
        <v>8310</v>
      </c>
      <c r="R60" t="s">
        <v>8311</v>
      </c>
      <c r="S60" s="11">
        <f t="shared" si="0"/>
        <v>41932.536712962959</v>
      </c>
      <c r="T60" s="9">
        <f t="shared" si="1"/>
        <v>2014</v>
      </c>
      <c r="U60" s="11">
        <f t="shared" si="2"/>
        <v>41962.578379629624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">
        <v>8310</v>
      </c>
      <c r="R61" t="s">
        <v>8311</v>
      </c>
      <c r="S61" s="11">
        <f t="shared" si="0"/>
        <v>42230.027499999997</v>
      </c>
      <c r="T61" s="9">
        <f t="shared" si="1"/>
        <v>2015</v>
      </c>
      <c r="U61" s="11">
        <f t="shared" si="2"/>
        <v>42261.666666666664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">
        <v>8310</v>
      </c>
      <c r="R62" t="s">
        <v>8312</v>
      </c>
      <c r="S62" s="11">
        <f t="shared" si="0"/>
        <v>41701.693483796298</v>
      </c>
      <c r="T62" s="9">
        <f t="shared" si="1"/>
        <v>2014</v>
      </c>
      <c r="U62" s="11">
        <f t="shared" si="2"/>
        <v>41720.791666666664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">
        <v>8310</v>
      </c>
      <c r="R63" t="s">
        <v>8312</v>
      </c>
      <c r="S63" s="11">
        <f t="shared" si="0"/>
        <v>41409.605983796289</v>
      </c>
      <c r="T63" s="9">
        <f t="shared" si="1"/>
        <v>2013</v>
      </c>
      <c r="U63" s="11">
        <f t="shared" si="2"/>
        <v>41431.605983796289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">
        <v>8310</v>
      </c>
      <c r="R64" t="s">
        <v>8312</v>
      </c>
      <c r="S64" s="11">
        <f t="shared" si="0"/>
        <v>41311.591180555552</v>
      </c>
      <c r="T64" s="9">
        <f t="shared" si="1"/>
        <v>2013</v>
      </c>
      <c r="U64" s="11">
        <f t="shared" si="2"/>
        <v>41336.591180555552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">
        <v>8310</v>
      </c>
      <c r="R65" t="s">
        <v>8312</v>
      </c>
      <c r="S65" s="11">
        <f t="shared" si="0"/>
        <v>41612.703854166662</v>
      </c>
      <c r="T65" s="9">
        <f t="shared" si="1"/>
        <v>2013</v>
      </c>
      <c r="U65" s="11">
        <f t="shared" si="2"/>
        <v>41635.999305555553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">
        <v>8310</v>
      </c>
      <c r="R66" t="s">
        <v>8312</v>
      </c>
      <c r="S66" s="11">
        <f t="shared" si="0"/>
        <v>41432.809965277775</v>
      </c>
      <c r="T66" s="9">
        <f t="shared" si="1"/>
        <v>2013</v>
      </c>
      <c r="U66" s="11">
        <f t="shared" si="2"/>
        <v>41462.809965277775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">
        <v>8310</v>
      </c>
      <c r="R67" t="s">
        <v>8312</v>
      </c>
      <c r="S67" s="11">
        <f t="shared" ref="S67:S130" si="3">(J67/86400)+25569+(-5/24)</f>
        <v>41835.612893518519</v>
      </c>
      <c r="T67" s="9">
        <f t="shared" ref="T67:T130" si="4">YEAR(S67)</f>
        <v>2014</v>
      </c>
      <c r="U67" s="11">
        <f t="shared" ref="U67:U130" si="5">(I67/86400)+25569+(-5/24)</f>
        <v>41862.040972222218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">
        <v>8310</v>
      </c>
      <c r="R68" t="s">
        <v>8312</v>
      </c>
      <c r="S68" s="11">
        <f t="shared" si="3"/>
        <v>42539.641435185178</v>
      </c>
      <c r="T68" s="9">
        <f t="shared" si="4"/>
        <v>2016</v>
      </c>
      <c r="U68" s="11">
        <f t="shared" si="5"/>
        <v>42569.641435185178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">
        <v>8310</v>
      </c>
      <c r="R69" t="s">
        <v>8312</v>
      </c>
      <c r="S69" s="11">
        <f t="shared" si="3"/>
        <v>41075.375046296293</v>
      </c>
      <c r="T69" s="9">
        <f t="shared" si="4"/>
        <v>2012</v>
      </c>
      <c r="U69" s="11">
        <f t="shared" si="5"/>
        <v>41105.375046296293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">
        <v>8310</v>
      </c>
      <c r="R70" t="s">
        <v>8312</v>
      </c>
      <c r="S70" s="11">
        <f t="shared" si="3"/>
        <v>41663.36100694444</v>
      </c>
      <c r="T70" s="9">
        <f t="shared" si="4"/>
        <v>2014</v>
      </c>
      <c r="U70" s="11">
        <f t="shared" si="5"/>
        <v>41693.36100694444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">
        <v>8310</v>
      </c>
      <c r="R71" t="s">
        <v>8312</v>
      </c>
      <c r="S71" s="11">
        <f t="shared" si="3"/>
        <v>40785.979456018518</v>
      </c>
      <c r="T71" s="9">
        <f t="shared" si="4"/>
        <v>2011</v>
      </c>
      <c r="U71" s="11">
        <f t="shared" si="5"/>
        <v>40818.082638888889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">
        <v>8310</v>
      </c>
      <c r="R72" t="s">
        <v>8312</v>
      </c>
      <c r="S72" s="11">
        <f t="shared" si="3"/>
        <v>40730.688020833331</v>
      </c>
      <c r="T72" s="9">
        <f t="shared" si="4"/>
        <v>2011</v>
      </c>
      <c r="U72" s="11">
        <f t="shared" si="5"/>
        <v>40790.688020833331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">
        <v>8310</v>
      </c>
      <c r="R73" t="s">
        <v>8312</v>
      </c>
      <c r="S73" s="11">
        <f t="shared" si="3"/>
        <v>40997.063159722216</v>
      </c>
      <c r="T73" s="9">
        <f t="shared" si="4"/>
        <v>2012</v>
      </c>
      <c r="U73" s="11">
        <f t="shared" si="5"/>
        <v>41057.063159722216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">
        <v>8310</v>
      </c>
      <c r="R74" t="s">
        <v>8312</v>
      </c>
      <c r="S74" s="11">
        <f t="shared" si="3"/>
        <v>41207.801863425928</v>
      </c>
      <c r="T74" s="9">
        <f t="shared" si="4"/>
        <v>2012</v>
      </c>
      <c r="U74" s="11">
        <f t="shared" si="5"/>
        <v>41227.791666666664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">
        <v>8310</v>
      </c>
      <c r="R75" t="s">
        <v>8312</v>
      </c>
      <c r="S75" s="11">
        <f t="shared" si="3"/>
        <v>40587.548425925925</v>
      </c>
      <c r="T75" s="9">
        <f t="shared" si="4"/>
        <v>2011</v>
      </c>
      <c r="U75" s="11">
        <f t="shared" si="5"/>
        <v>40665.957638888889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">
        <v>8310</v>
      </c>
      <c r="R76" t="s">
        <v>8312</v>
      </c>
      <c r="S76" s="11">
        <f t="shared" si="3"/>
        <v>42360.278877314813</v>
      </c>
      <c r="T76" s="9">
        <f t="shared" si="4"/>
        <v>2015</v>
      </c>
      <c r="U76" s="11">
        <f t="shared" si="5"/>
        <v>42390.278877314813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">
        <v>8310</v>
      </c>
      <c r="R77" t="s">
        <v>8312</v>
      </c>
      <c r="S77" s="11">
        <f t="shared" si="3"/>
        <v>41357.000833333332</v>
      </c>
      <c r="T77" s="9">
        <f t="shared" si="4"/>
        <v>2013</v>
      </c>
      <c r="U77" s="11">
        <f t="shared" si="5"/>
        <v>41387.000833333332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">
        <v>8310</v>
      </c>
      <c r="R78" t="s">
        <v>8312</v>
      </c>
      <c r="S78" s="11">
        <f t="shared" si="3"/>
        <v>40844.483310185184</v>
      </c>
      <c r="T78" s="9">
        <f t="shared" si="4"/>
        <v>2011</v>
      </c>
      <c r="U78" s="11">
        <f t="shared" si="5"/>
        <v>40904.524976851848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">
        <v>8310</v>
      </c>
      <c r="R79" t="s">
        <v>8312</v>
      </c>
      <c r="S79" s="11">
        <f t="shared" si="3"/>
        <v>40996.936539351846</v>
      </c>
      <c r="T79" s="9">
        <f t="shared" si="4"/>
        <v>2012</v>
      </c>
      <c r="U79" s="11">
        <f t="shared" si="5"/>
        <v>41049.915972222218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">
        <v>8310</v>
      </c>
      <c r="R80" t="s">
        <v>8312</v>
      </c>
      <c r="S80" s="11">
        <f t="shared" si="3"/>
        <v>42604.522233796299</v>
      </c>
      <c r="T80" s="9">
        <f t="shared" si="4"/>
        <v>2016</v>
      </c>
      <c r="U80" s="11">
        <f t="shared" si="5"/>
        <v>42614.522233796299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">
        <v>8310</v>
      </c>
      <c r="R81" t="s">
        <v>8312</v>
      </c>
      <c r="S81" s="11">
        <f t="shared" si="3"/>
        <v>41724.568206018514</v>
      </c>
      <c r="T81" s="9">
        <f t="shared" si="4"/>
        <v>2014</v>
      </c>
      <c r="U81" s="11">
        <f t="shared" si="5"/>
        <v>41754.568206018514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">
        <v>8310</v>
      </c>
      <c r="R82" t="s">
        <v>8312</v>
      </c>
      <c r="S82" s="11">
        <f t="shared" si="3"/>
        <v>41582.875648148147</v>
      </c>
      <c r="T82" s="9">
        <f t="shared" si="4"/>
        <v>2013</v>
      </c>
      <c r="U82" s="11">
        <f t="shared" si="5"/>
        <v>41617.875648148147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">
        <v>8310</v>
      </c>
      <c r="R83" t="s">
        <v>8312</v>
      </c>
      <c r="S83" s="11">
        <f t="shared" si="3"/>
        <v>41099.950543981475</v>
      </c>
      <c r="T83" s="9">
        <f t="shared" si="4"/>
        <v>2012</v>
      </c>
      <c r="U83" s="11">
        <f t="shared" si="5"/>
        <v>41103.918055555558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">
        <v>8310</v>
      </c>
      <c r="R84" t="s">
        <v>8312</v>
      </c>
      <c r="S84" s="11">
        <f t="shared" si="3"/>
        <v>40795.611817129626</v>
      </c>
      <c r="T84" s="9">
        <f t="shared" si="4"/>
        <v>2011</v>
      </c>
      <c r="U84" s="11">
        <f t="shared" si="5"/>
        <v>40825.611817129626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">
        <v>8310</v>
      </c>
      <c r="R85" t="s">
        <v>8312</v>
      </c>
      <c r="S85" s="11">
        <f t="shared" si="3"/>
        <v>42042.407280092586</v>
      </c>
      <c r="T85" s="9">
        <f t="shared" si="4"/>
        <v>2015</v>
      </c>
      <c r="U85" s="11">
        <f t="shared" si="5"/>
        <v>42057.270833333336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">
        <v>8310</v>
      </c>
      <c r="R86" t="s">
        <v>8312</v>
      </c>
      <c r="S86" s="11">
        <f t="shared" si="3"/>
        <v>40648.54960648148</v>
      </c>
      <c r="T86" s="9">
        <f t="shared" si="4"/>
        <v>2011</v>
      </c>
      <c r="U86" s="11">
        <f t="shared" si="5"/>
        <v>40678.54960648148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">
        <v>8310</v>
      </c>
      <c r="R87" t="s">
        <v>8312</v>
      </c>
      <c r="S87" s="11">
        <f t="shared" si="3"/>
        <v>40778.917094907403</v>
      </c>
      <c r="T87" s="9">
        <f t="shared" si="4"/>
        <v>2011</v>
      </c>
      <c r="U87" s="11">
        <f t="shared" si="5"/>
        <v>40808.917094907403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">
        <v>8310</v>
      </c>
      <c r="R88" t="s">
        <v>8312</v>
      </c>
      <c r="S88" s="11">
        <f t="shared" si="3"/>
        <v>42291.347743055558</v>
      </c>
      <c r="T88" s="9">
        <f t="shared" si="4"/>
        <v>2015</v>
      </c>
      <c r="U88" s="11">
        <f t="shared" si="5"/>
        <v>42365.389409722215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">
        <v>8310</v>
      </c>
      <c r="R89" t="s">
        <v>8312</v>
      </c>
      <c r="S89" s="11">
        <f t="shared" si="3"/>
        <v>40322.331053240741</v>
      </c>
      <c r="T89" s="9">
        <f t="shared" si="4"/>
        <v>2010</v>
      </c>
      <c r="U89" s="11">
        <f t="shared" si="5"/>
        <v>40331.861805555549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">
        <v>8310</v>
      </c>
      <c r="R90" t="s">
        <v>8312</v>
      </c>
      <c r="S90" s="11">
        <f t="shared" si="3"/>
        <v>41786.450590277775</v>
      </c>
      <c r="T90" s="9">
        <f t="shared" si="4"/>
        <v>2014</v>
      </c>
      <c r="U90" s="11">
        <f t="shared" si="5"/>
        <v>41812.450590277775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">
        <v>8310</v>
      </c>
      <c r="R91" t="s">
        <v>8312</v>
      </c>
      <c r="S91" s="11">
        <f t="shared" si="3"/>
        <v>41402.543888888882</v>
      </c>
      <c r="T91" s="9">
        <f t="shared" si="4"/>
        <v>2013</v>
      </c>
      <c r="U91" s="11">
        <f t="shared" si="5"/>
        <v>41427.543888888882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">
        <v>8310</v>
      </c>
      <c r="R92" t="s">
        <v>8312</v>
      </c>
      <c r="S92" s="11">
        <f t="shared" si="3"/>
        <v>40706.089108796295</v>
      </c>
      <c r="T92" s="9">
        <f t="shared" si="4"/>
        <v>2011</v>
      </c>
      <c r="U92" s="11">
        <f t="shared" si="5"/>
        <v>40736.089108796295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">
        <v>8310</v>
      </c>
      <c r="R93" t="s">
        <v>8312</v>
      </c>
      <c r="S93" s="11">
        <f t="shared" si="3"/>
        <v>40619.194027777776</v>
      </c>
      <c r="T93" s="9">
        <f t="shared" si="4"/>
        <v>2011</v>
      </c>
      <c r="U93" s="11">
        <f t="shared" si="5"/>
        <v>40680.194027777776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">
        <v>8310</v>
      </c>
      <c r="R94" t="s">
        <v>8312</v>
      </c>
      <c r="S94" s="11">
        <f t="shared" si="3"/>
        <v>42720.990543981483</v>
      </c>
      <c r="T94" s="9">
        <f t="shared" si="4"/>
        <v>2016</v>
      </c>
      <c r="U94" s="11">
        <f t="shared" si="5"/>
        <v>42767.124999999993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">
        <v>8310</v>
      </c>
      <c r="R95" t="s">
        <v>8312</v>
      </c>
      <c r="S95" s="11">
        <f t="shared" si="3"/>
        <v>41065.649733796294</v>
      </c>
      <c r="T95" s="9">
        <f t="shared" si="4"/>
        <v>2012</v>
      </c>
      <c r="U95" s="11">
        <f t="shared" si="5"/>
        <v>41093.666666666664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">
        <v>8310</v>
      </c>
      <c r="R96" t="s">
        <v>8312</v>
      </c>
      <c r="S96" s="11">
        <f t="shared" si="3"/>
        <v>41716.509513888886</v>
      </c>
      <c r="T96" s="9">
        <f t="shared" si="4"/>
        <v>2014</v>
      </c>
      <c r="U96" s="11">
        <f t="shared" si="5"/>
        <v>41736.509513888886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">
        <v>8310</v>
      </c>
      <c r="R97" t="s">
        <v>8312</v>
      </c>
      <c r="S97" s="11">
        <f t="shared" si="3"/>
        <v>40934.796770833331</v>
      </c>
      <c r="T97" s="9">
        <f t="shared" si="4"/>
        <v>2012</v>
      </c>
      <c r="U97" s="11">
        <f t="shared" si="5"/>
        <v>40964.796770833331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">
        <v>8310</v>
      </c>
      <c r="R98" t="s">
        <v>8312</v>
      </c>
      <c r="S98" s="11">
        <f t="shared" si="3"/>
        <v>40324.45417824074</v>
      </c>
      <c r="T98" s="9">
        <f t="shared" si="4"/>
        <v>2010</v>
      </c>
      <c r="U98" s="11">
        <f t="shared" si="5"/>
        <v>40390.916666666664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">
        <v>8310</v>
      </c>
      <c r="R99" t="s">
        <v>8312</v>
      </c>
      <c r="S99" s="11">
        <f t="shared" si="3"/>
        <v>40705.926874999997</v>
      </c>
      <c r="T99" s="9">
        <f t="shared" si="4"/>
        <v>2011</v>
      </c>
      <c r="U99" s="11">
        <f t="shared" si="5"/>
        <v>40735.926874999997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">
        <v>8310</v>
      </c>
      <c r="R100" t="s">
        <v>8312</v>
      </c>
      <c r="S100" s="11">
        <f t="shared" si="3"/>
        <v>41214.586504629631</v>
      </c>
      <c r="T100" s="9">
        <f t="shared" si="4"/>
        <v>2012</v>
      </c>
      <c r="U100" s="11">
        <f t="shared" si="5"/>
        <v>41250.770833333328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">
        <v>8310</v>
      </c>
      <c r="R101" t="s">
        <v>8312</v>
      </c>
      <c r="S101" s="11">
        <f t="shared" si="3"/>
        <v>41631.694432870368</v>
      </c>
      <c r="T101" s="9">
        <f t="shared" si="4"/>
        <v>2013</v>
      </c>
      <c r="U101" s="11">
        <f t="shared" si="5"/>
        <v>41661.694432870368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">
        <v>8310</v>
      </c>
      <c r="R102" t="s">
        <v>8312</v>
      </c>
      <c r="S102" s="11">
        <f t="shared" si="3"/>
        <v>41197.544976851852</v>
      </c>
      <c r="T102" s="9">
        <f t="shared" si="4"/>
        <v>2012</v>
      </c>
      <c r="U102" s="11">
        <f t="shared" si="5"/>
        <v>41217.586643518516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">
        <v>8310</v>
      </c>
      <c r="R103" t="s">
        <v>8312</v>
      </c>
      <c r="S103" s="11">
        <f t="shared" si="3"/>
        <v>41274.568402777775</v>
      </c>
      <c r="T103" s="9">
        <f t="shared" si="4"/>
        <v>2012</v>
      </c>
      <c r="U103" s="11">
        <f t="shared" si="5"/>
        <v>41298.568402777775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">
        <v>8310</v>
      </c>
      <c r="R104" t="s">
        <v>8312</v>
      </c>
      <c r="S104" s="11">
        <f t="shared" si="3"/>
        <v>40504.922835648147</v>
      </c>
      <c r="T104" s="9">
        <f t="shared" si="4"/>
        <v>2010</v>
      </c>
      <c r="U104" s="11">
        <f t="shared" si="5"/>
        <v>40534.922835648147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">
        <v>8310</v>
      </c>
      <c r="R105" t="s">
        <v>8312</v>
      </c>
      <c r="S105" s="11">
        <f t="shared" si="3"/>
        <v>41682.597569444442</v>
      </c>
      <c r="T105" s="9">
        <f t="shared" si="4"/>
        <v>2014</v>
      </c>
      <c r="U105" s="11">
        <f t="shared" si="5"/>
        <v>41705.597569444442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">
        <v>8310</v>
      </c>
      <c r="R106" t="s">
        <v>8312</v>
      </c>
      <c r="S106" s="11">
        <f t="shared" si="3"/>
        <v>40612.486874999995</v>
      </c>
      <c r="T106" s="9">
        <f t="shared" si="4"/>
        <v>2011</v>
      </c>
      <c r="U106" s="11">
        <f t="shared" si="5"/>
        <v>40635.833333333328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">
        <v>8310</v>
      </c>
      <c r="R107" t="s">
        <v>8312</v>
      </c>
      <c r="S107" s="11">
        <f t="shared" si="3"/>
        <v>42485.516435185178</v>
      </c>
      <c r="T107" s="9">
        <f t="shared" si="4"/>
        <v>2016</v>
      </c>
      <c r="U107" s="11">
        <f t="shared" si="5"/>
        <v>42503.791666666664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">
        <v>8310</v>
      </c>
      <c r="R108" t="s">
        <v>8312</v>
      </c>
      <c r="S108" s="11">
        <f t="shared" si="3"/>
        <v>40987.568298611106</v>
      </c>
      <c r="T108" s="9">
        <f t="shared" si="4"/>
        <v>2012</v>
      </c>
      <c r="U108" s="11">
        <f t="shared" si="5"/>
        <v>41001.568298611106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">
        <v>8310</v>
      </c>
      <c r="R109" t="s">
        <v>8312</v>
      </c>
      <c r="S109" s="11">
        <f t="shared" si="3"/>
        <v>40635.774155092593</v>
      </c>
      <c r="T109" s="9">
        <f t="shared" si="4"/>
        <v>2011</v>
      </c>
      <c r="U109" s="11">
        <f t="shared" si="5"/>
        <v>40657.774155092593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">
        <v>8310</v>
      </c>
      <c r="R110" t="s">
        <v>8312</v>
      </c>
      <c r="S110" s="11">
        <f t="shared" si="3"/>
        <v>41365.404745370368</v>
      </c>
      <c r="T110" s="9">
        <f t="shared" si="4"/>
        <v>2013</v>
      </c>
      <c r="U110" s="11">
        <f t="shared" si="5"/>
        <v>41425.404745370368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">
        <v>8310</v>
      </c>
      <c r="R111" t="s">
        <v>8312</v>
      </c>
      <c r="S111" s="11">
        <f t="shared" si="3"/>
        <v>40569.817476851851</v>
      </c>
      <c r="T111" s="9">
        <f t="shared" si="4"/>
        <v>2011</v>
      </c>
      <c r="U111" s="11">
        <f t="shared" si="5"/>
        <v>40599.817476851851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">
        <v>8310</v>
      </c>
      <c r="R112" t="s">
        <v>8312</v>
      </c>
      <c r="S112" s="11">
        <f t="shared" si="3"/>
        <v>41557.741354166668</v>
      </c>
      <c r="T112" s="9">
        <f t="shared" si="4"/>
        <v>2013</v>
      </c>
      <c r="U112" s="11">
        <f t="shared" si="5"/>
        <v>41592.040972222218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">
        <v>8310</v>
      </c>
      <c r="R113" t="s">
        <v>8312</v>
      </c>
      <c r="S113" s="11">
        <f t="shared" si="3"/>
        <v>42125.124849537031</v>
      </c>
      <c r="T113" s="9">
        <f t="shared" si="4"/>
        <v>2015</v>
      </c>
      <c r="U113" s="11">
        <f t="shared" si="5"/>
        <v>42155.124849537031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">
        <v>8310</v>
      </c>
      <c r="R114" t="s">
        <v>8312</v>
      </c>
      <c r="S114" s="11">
        <f t="shared" si="3"/>
        <v>41717.834699074076</v>
      </c>
      <c r="T114" s="9">
        <f t="shared" si="4"/>
        <v>2014</v>
      </c>
      <c r="U114" s="11">
        <f t="shared" si="5"/>
        <v>41741.875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">
        <v>8310</v>
      </c>
      <c r="R115" t="s">
        <v>8312</v>
      </c>
      <c r="S115" s="11">
        <f t="shared" si="3"/>
        <v>40753.550092592588</v>
      </c>
      <c r="T115" s="9">
        <f t="shared" si="4"/>
        <v>2011</v>
      </c>
      <c r="U115" s="11">
        <f t="shared" si="5"/>
        <v>40761.416666666664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">
        <v>8310</v>
      </c>
      <c r="R116" t="s">
        <v>8312</v>
      </c>
      <c r="S116" s="11">
        <f t="shared" si="3"/>
        <v>40861.065833333334</v>
      </c>
      <c r="T116" s="9">
        <f t="shared" si="4"/>
        <v>2011</v>
      </c>
      <c r="U116" s="11">
        <f t="shared" si="5"/>
        <v>40921.065833333334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">
        <v>8310</v>
      </c>
      <c r="R117" t="s">
        <v>8312</v>
      </c>
      <c r="S117" s="11">
        <f t="shared" si="3"/>
        <v>40918.530601851853</v>
      </c>
      <c r="T117" s="9">
        <f t="shared" si="4"/>
        <v>2012</v>
      </c>
      <c r="U117" s="11">
        <f t="shared" si="5"/>
        <v>40943.530601851853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">
        <v>8310</v>
      </c>
      <c r="R118" t="s">
        <v>8312</v>
      </c>
      <c r="S118" s="11">
        <f t="shared" si="3"/>
        <v>40595.288831018515</v>
      </c>
      <c r="T118" s="9">
        <f t="shared" si="4"/>
        <v>2011</v>
      </c>
      <c r="U118" s="11">
        <f t="shared" si="5"/>
        <v>40641.247164351851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">
        <v>8310</v>
      </c>
      <c r="R119" t="s">
        <v>8312</v>
      </c>
      <c r="S119" s="11">
        <f t="shared" si="3"/>
        <v>40248.626666666663</v>
      </c>
      <c r="T119" s="9">
        <f t="shared" si="4"/>
        <v>2010</v>
      </c>
      <c r="U119" s="11">
        <f t="shared" si="5"/>
        <v>40338.583333333328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">
        <v>8310</v>
      </c>
      <c r="R120" t="s">
        <v>8312</v>
      </c>
      <c r="S120" s="11">
        <f t="shared" si="3"/>
        <v>40722.845324074071</v>
      </c>
      <c r="T120" s="9">
        <f t="shared" si="4"/>
        <v>2011</v>
      </c>
      <c r="U120" s="11">
        <f t="shared" si="5"/>
        <v>40752.845324074071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">
        <v>8310</v>
      </c>
      <c r="R121" t="s">
        <v>8312</v>
      </c>
      <c r="S121" s="11">
        <f t="shared" si="3"/>
        <v>40738.860949074071</v>
      </c>
      <c r="T121" s="9">
        <f t="shared" si="4"/>
        <v>2011</v>
      </c>
      <c r="U121" s="11">
        <f t="shared" si="5"/>
        <v>40768.75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">
        <v>8310</v>
      </c>
      <c r="R122" t="s">
        <v>8313</v>
      </c>
      <c r="S122" s="11">
        <f t="shared" si="3"/>
        <v>42615.841516203705</v>
      </c>
      <c r="T122" s="9">
        <f t="shared" si="4"/>
        <v>2016</v>
      </c>
      <c r="U122" s="11">
        <f t="shared" si="5"/>
        <v>42645.841516203705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">
        <v>8310</v>
      </c>
      <c r="R123" t="s">
        <v>8313</v>
      </c>
      <c r="S123" s="11">
        <f t="shared" si="3"/>
        <v>42096.496643518512</v>
      </c>
      <c r="T123" s="9">
        <f t="shared" si="4"/>
        <v>2015</v>
      </c>
      <c r="U123" s="11">
        <f t="shared" si="5"/>
        <v>42112.219444444439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">
        <v>8310</v>
      </c>
      <c r="R124" t="s">
        <v>8313</v>
      </c>
      <c r="S124" s="11">
        <f t="shared" si="3"/>
        <v>42593.223460648143</v>
      </c>
      <c r="T124" s="9">
        <f t="shared" si="4"/>
        <v>2016</v>
      </c>
      <c r="U124" s="11">
        <f t="shared" si="5"/>
        <v>42653.223460648143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">
        <v>8310</v>
      </c>
      <c r="R125" t="s">
        <v>8313</v>
      </c>
      <c r="S125" s="11">
        <f t="shared" si="3"/>
        <v>41904.573657407404</v>
      </c>
      <c r="T125" s="9">
        <f t="shared" si="4"/>
        <v>2014</v>
      </c>
      <c r="U125" s="11">
        <f t="shared" si="5"/>
        <v>41940.708333333328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">
        <v>8310</v>
      </c>
      <c r="R126" t="s">
        <v>8313</v>
      </c>
      <c r="S126" s="11">
        <f t="shared" si="3"/>
        <v>42114.720393518517</v>
      </c>
      <c r="T126" s="9">
        <f t="shared" si="4"/>
        <v>2015</v>
      </c>
      <c r="U126" s="11">
        <f t="shared" si="5"/>
        <v>42139.720393518517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">
        <v>8310</v>
      </c>
      <c r="R127" t="s">
        <v>8313</v>
      </c>
      <c r="S127" s="11">
        <f t="shared" si="3"/>
        <v>42709.78564814815</v>
      </c>
      <c r="T127" s="9">
        <f t="shared" si="4"/>
        <v>2016</v>
      </c>
      <c r="U127" s="11">
        <f t="shared" si="5"/>
        <v>42769.78564814815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">
        <v>8310</v>
      </c>
      <c r="R128" t="s">
        <v>8313</v>
      </c>
      <c r="S128" s="11">
        <f t="shared" si="3"/>
        <v>42135.381215277775</v>
      </c>
      <c r="T128" s="9">
        <f t="shared" si="4"/>
        <v>2015</v>
      </c>
      <c r="U128" s="11">
        <f t="shared" si="5"/>
        <v>42165.874999999993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">
        <v>8310</v>
      </c>
      <c r="R129" t="s">
        <v>8313</v>
      </c>
      <c r="S129" s="11">
        <f t="shared" si="3"/>
        <v>42067.415983796294</v>
      </c>
      <c r="T129" s="9">
        <f t="shared" si="4"/>
        <v>2015</v>
      </c>
      <c r="U129" s="11">
        <f t="shared" si="5"/>
        <v>42097.37431712963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">
        <v>8310</v>
      </c>
      <c r="R130" t="s">
        <v>8313</v>
      </c>
      <c r="S130" s="11">
        <f t="shared" si="3"/>
        <v>42628.019594907404</v>
      </c>
      <c r="T130" s="9">
        <f t="shared" si="4"/>
        <v>2016</v>
      </c>
      <c r="U130" s="11">
        <f t="shared" si="5"/>
        <v>42663.019594907404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">
        <v>8310</v>
      </c>
      <c r="R131" t="s">
        <v>8313</v>
      </c>
      <c r="S131" s="11">
        <f t="shared" ref="S131:S194" si="6">(J131/86400)+25569+(-5/24)</f>
        <v>41882.728969907403</v>
      </c>
      <c r="T131" s="9">
        <f t="shared" ref="T131:T194" si="7">YEAR(S131)</f>
        <v>2014</v>
      </c>
      <c r="U131" s="11">
        <f t="shared" ref="U131:U194" si="8">(I131/86400)+25569+(-5/24)</f>
        <v>41942.728969907403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">
        <v>8310</v>
      </c>
      <c r="R132" t="s">
        <v>8313</v>
      </c>
      <c r="S132" s="11">
        <f t="shared" si="6"/>
        <v>41778.707083333335</v>
      </c>
      <c r="T132" s="9">
        <f t="shared" si="7"/>
        <v>2014</v>
      </c>
      <c r="U132" s="11">
        <f t="shared" si="8"/>
        <v>41806.636111111111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">
        <v>8310</v>
      </c>
      <c r="R133" t="s">
        <v>8313</v>
      </c>
      <c r="S133" s="11">
        <f t="shared" si="6"/>
        <v>42541.629178240742</v>
      </c>
      <c r="T133" s="9">
        <f t="shared" si="7"/>
        <v>2016</v>
      </c>
      <c r="U133" s="11">
        <f t="shared" si="8"/>
        <v>42556.791666666664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">
        <v>8310</v>
      </c>
      <c r="R134" t="s">
        <v>8313</v>
      </c>
      <c r="S134" s="11">
        <f t="shared" si="6"/>
        <v>41905.60424768518</v>
      </c>
      <c r="T134" s="9">
        <f t="shared" si="7"/>
        <v>2014</v>
      </c>
      <c r="U134" s="11">
        <f t="shared" si="8"/>
        <v>41950.645914351851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">
        <v>8310</v>
      </c>
      <c r="R135" t="s">
        <v>8313</v>
      </c>
      <c r="S135" s="11">
        <f t="shared" si="6"/>
        <v>42491.599351851844</v>
      </c>
      <c r="T135" s="9">
        <f t="shared" si="7"/>
        <v>2016</v>
      </c>
      <c r="U135" s="11">
        <f t="shared" si="8"/>
        <v>42521.521527777775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">
        <v>8310</v>
      </c>
      <c r="R136" t="s">
        <v>8313</v>
      </c>
      <c r="S136" s="11">
        <f t="shared" si="6"/>
        <v>42221.701597222222</v>
      </c>
      <c r="T136" s="9">
        <f t="shared" si="7"/>
        <v>2015</v>
      </c>
      <c r="U136" s="11">
        <f t="shared" si="8"/>
        <v>42251.499999999993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">
        <v>8310</v>
      </c>
      <c r="R137" t="s">
        <v>8313</v>
      </c>
      <c r="S137" s="11">
        <f t="shared" si="6"/>
        <v>41788.173576388886</v>
      </c>
      <c r="T137" s="9">
        <f t="shared" si="7"/>
        <v>2014</v>
      </c>
      <c r="U137" s="11">
        <f t="shared" si="8"/>
        <v>41821.583333333328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">
        <v>8310</v>
      </c>
      <c r="R138" t="s">
        <v>8313</v>
      </c>
      <c r="S138" s="11">
        <f t="shared" si="6"/>
        <v>42096.201782407406</v>
      </c>
      <c r="T138" s="9">
        <f t="shared" si="7"/>
        <v>2015</v>
      </c>
      <c r="U138" s="11">
        <f t="shared" si="8"/>
        <v>42140.219444444439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">
        <v>8310</v>
      </c>
      <c r="R139" t="s">
        <v>8313</v>
      </c>
      <c r="S139" s="11">
        <f t="shared" si="6"/>
        <v>42239.365659722222</v>
      </c>
      <c r="T139" s="9">
        <f t="shared" si="7"/>
        <v>2015</v>
      </c>
      <c r="U139" s="11">
        <f t="shared" si="8"/>
        <v>42289.365659722222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">
        <v>8310</v>
      </c>
      <c r="R140" t="s">
        <v>8313</v>
      </c>
      <c r="S140" s="11">
        <f t="shared" si="6"/>
        <v>42186.049085648141</v>
      </c>
      <c r="T140" s="9">
        <f t="shared" si="7"/>
        <v>2015</v>
      </c>
      <c r="U140" s="11">
        <f t="shared" si="8"/>
        <v>42216.999305555553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">
        <v>8310</v>
      </c>
      <c r="R141" t="s">
        <v>8313</v>
      </c>
      <c r="S141" s="11">
        <f t="shared" si="6"/>
        <v>42187.712638888886</v>
      </c>
      <c r="T141" s="9">
        <f t="shared" si="7"/>
        <v>2015</v>
      </c>
      <c r="U141" s="11">
        <f t="shared" si="8"/>
        <v>42197.712638888886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">
        <v>8310</v>
      </c>
      <c r="R142" t="s">
        <v>8313</v>
      </c>
      <c r="S142" s="11">
        <f t="shared" si="6"/>
        <v>42052.989953703705</v>
      </c>
      <c r="T142" s="9">
        <f t="shared" si="7"/>
        <v>2015</v>
      </c>
      <c r="U142" s="11">
        <f t="shared" si="8"/>
        <v>42082.948287037034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">
        <v>8310</v>
      </c>
      <c r="R143" t="s">
        <v>8313</v>
      </c>
      <c r="S143" s="11">
        <f t="shared" si="6"/>
        <v>42109.944710648146</v>
      </c>
      <c r="T143" s="9">
        <f t="shared" si="7"/>
        <v>2015</v>
      </c>
      <c r="U143" s="11">
        <f t="shared" si="8"/>
        <v>42154.944710648146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">
        <v>8310</v>
      </c>
      <c r="R144" t="s">
        <v>8313</v>
      </c>
      <c r="S144" s="11">
        <f t="shared" si="6"/>
        <v>41938.684930555552</v>
      </c>
      <c r="T144" s="9">
        <f t="shared" si="7"/>
        <v>2014</v>
      </c>
      <c r="U144" s="11">
        <f t="shared" si="8"/>
        <v>41959.726597222216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">
        <v>8310</v>
      </c>
      <c r="R145" t="s">
        <v>8313</v>
      </c>
      <c r="S145" s="11">
        <f t="shared" si="6"/>
        <v>42558.855810185181</v>
      </c>
      <c r="T145" s="9">
        <f t="shared" si="7"/>
        <v>2016</v>
      </c>
      <c r="U145" s="11">
        <f t="shared" si="8"/>
        <v>42616.038194444445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">
        <v>8310</v>
      </c>
      <c r="R146" t="s">
        <v>8313</v>
      </c>
      <c r="S146" s="11">
        <f t="shared" si="6"/>
        <v>42047.554074074076</v>
      </c>
      <c r="T146" s="9">
        <f t="shared" si="7"/>
        <v>2015</v>
      </c>
      <c r="U146" s="11">
        <f t="shared" si="8"/>
        <v>42107.512407407405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">
        <v>8310</v>
      </c>
      <c r="R147" t="s">
        <v>8313</v>
      </c>
      <c r="S147" s="11">
        <f t="shared" si="6"/>
        <v>42200.333935185183</v>
      </c>
      <c r="T147" s="9">
        <f t="shared" si="7"/>
        <v>2015</v>
      </c>
      <c r="U147" s="11">
        <f t="shared" si="8"/>
        <v>42227.333935185183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">
        <v>8310</v>
      </c>
      <c r="R148" t="s">
        <v>8313</v>
      </c>
      <c r="S148" s="11">
        <f t="shared" si="6"/>
        <v>42692.807847222219</v>
      </c>
      <c r="T148" s="9">
        <f t="shared" si="7"/>
        <v>2016</v>
      </c>
      <c r="U148" s="11">
        <f t="shared" si="8"/>
        <v>42752.807847222219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">
        <v>8310</v>
      </c>
      <c r="R149" t="s">
        <v>8313</v>
      </c>
      <c r="S149" s="11">
        <f t="shared" si="6"/>
        <v>41969.559490740743</v>
      </c>
      <c r="T149" s="9">
        <f t="shared" si="7"/>
        <v>2014</v>
      </c>
      <c r="U149" s="11">
        <f t="shared" si="8"/>
        <v>42012.554166666661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">
        <v>8310</v>
      </c>
      <c r="R150" t="s">
        <v>8313</v>
      </c>
      <c r="S150" s="11">
        <f t="shared" si="6"/>
        <v>42397.073333333326</v>
      </c>
      <c r="T150" s="9">
        <f t="shared" si="7"/>
        <v>2016</v>
      </c>
      <c r="U150" s="11">
        <f t="shared" si="8"/>
        <v>42427.073333333326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">
        <v>8310</v>
      </c>
      <c r="R151" t="s">
        <v>8313</v>
      </c>
      <c r="S151" s="11">
        <f t="shared" si="6"/>
        <v>41967.963773148142</v>
      </c>
      <c r="T151" s="9">
        <f t="shared" si="7"/>
        <v>2014</v>
      </c>
      <c r="U151" s="11">
        <f t="shared" si="8"/>
        <v>41998.124999999993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">
        <v>8310</v>
      </c>
      <c r="R152" t="s">
        <v>8313</v>
      </c>
      <c r="S152" s="11">
        <f t="shared" si="6"/>
        <v>42089.95349537037</v>
      </c>
      <c r="T152" s="9">
        <f t="shared" si="7"/>
        <v>2015</v>
      </c>
      <c r="U152" s="11">
        <f t="shared" si="8"/>
        <v>42149.95349537037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">
        <v>8310</v>
      </c>
      <c r="R153" t="s">
        <v>8313</v>
      </c>
      <c r="S153" s="11">
        <f t="shared" si="6"/>
        <v>42113.342488425922</v>
      </c>
      <c r="T153" s="9">
        <f t="shared" si="7"/>
        <v>2015</v>
      </c>
      <c r="U153" s="11">
        <f t="shared" si="8"/>
        <v>42173.342488425922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">
        <v>8310</v>
      </c>
      <c r="R154" t="s">
        <v>8313</v>
      </c>
      <c r="S154" s="11">
        <f t="shared" si="6"/>
        <v>41874.869212962956</v>
      </c>
      <c r="T154" s="9">
        <f t="shared" si="7"/>
        <v>2014</v>
      </c>
      <c r="U154" s="11">
        <f t="shared" si="8"/>
        <v>41904.869212962956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">
        <v>8310</v>
      </c>
      <c r="R155" t="s">
        <v>8313</v>
      </c>
      <c r="S155" s="11">
        <f t="shared" si="6"/>
        <v>41933.377824074072</v>
      </c>
      <c r="T155" s="9">
        <f t="shared" si="7"/>
        <v>2014</v>
      </c>
      <c r="U155" s="11">
        <f t="shared" si="8"/>
        <v>41975.419490740744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">
        <v>8310</v>
      </c>
      <c r="R156" t="s">
        <v>8313</v>
      </c>
      <c r="S156" s="11">
        <f t="shared" si="6"/>
        <v>42115.339062499996</v>
      </c>
      <c r="T156" s="9">
        <f t="shared" si="7"/>
        <v>2015</v>
      </c>
      <c r="U156" s="11">
        <f t="shared" si="8"/>
        <v>42158.339062499996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">
        <v>8310</v>
      </c>
      <c r="R157" t="s">
        <v>8313</v>
      </c>
      <c r="S157" s="11">
        <f t="shared" si="6"/>
        <v>42168.351099537038</v>
      </c>
      <c r="T157" s="9">
        <f t="shared" si="7"/>
        <v>2015</v>
      </c>
      <c r="U157" s="11">
        <f t="shared" si="8"/>
        <v>42208.351099537038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">
        <v>8310</v>
      </c>
      <c r="R158" t="s">
        <v>8313</v>
      </c>
      <c r="S158" s="11">
        <f t="shared" si="6"/>
        <v>41793.916620370372</v>
      </c>
      <c r="T158" s="9">
        <f t="shared" si="7"/>
        <v>2014</v>
      </c>
      <c r="U158" s="11">
        <f t="shared" si="8"/>
        <v>41853.916620370372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">
        <v>8310</v>
      </c>
      <c r="R159" t="s">
        <v>8313</v>
      </c>
      <c r="S159" s="11">
        <f t="shared" si="6"/>
        <v>42396.703379629624</v>
      </c>
      <c r="T159" s="9">
        <f t="shared" si="7"/>
        <v>2016</v>
      </c>
      <c r="U159" s="11">
        <f t="shared" si="8"/>
        <v>42426.703379629624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">
        <v>8310</v>
      </c>
      <c r="R160" t="s">
        <v>8313</v>
      </c>
      <c r="S160" s="11">
        <f t="shared" si="6"/>
        <v>41903.868379629625</v>
      </c>
      <c r="T160" s="9">
        <f t="shared" si="7"/>
        <v>2014</v>
      </c>
      <c r="U160" s="11">
        <f t="shared" si="8"/>
        <v>41933.868379629625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">
        <v>8310</v>
      </c>
      <c r="R161" t="s">
        <v>8313</v>
      </c>
      <c r="S161" s="11">
        <f t="shared" si="6"/>
        <v>42514.226215277777</v>
      </c>
      <c r="T161" s="9">
        <f t="shared" si="7"/>
        <v>2016</v>
      </c>
      <c r="U161" s="11">
        <f t="shared" si="8"/>
        <v>42554.226215277777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">
        <v>8310</v>
      </c>
      <c r="R162" t="s">
        <v>8314</v>
      </c>
      <c r="S162" s="11">
        <f t="shared" si="6"/>
        <v>42171.70475694444</v>
      </c>
      <c r="T162" s="9">
        <f t="shared" si="7"/>
        <v>2015</v>
      </c>
      <c r="U162" s="11">
        <f t="shared" si="8"/>
        <v>42231.70475694444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">
        <v>8310</v>
      </c>
      <c r="R163" t="s">
        <v>8314</v>
      </c>
      <c r="S163" s="11">
        <f t="shared" si="6"/>
        <v>41792.479108796295</v>
      </c>
      <c r="T163" s="9">
        <f t="shared" si="7"/>
        <v>2014</v>
      </c>
      <c r="U163" s="11">
        <f t="shared" si="8"/>
        <v>41822.479108796295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">
        <v>8310</v>
      </c>
      <c r="R164" t="s">
        <v>8314</v>
      </c>
      <c r="S164" s="11">
        <f t="shared" si="6"/>
        <v>41834.91847222222</v>
      </c>
      <c r="T164" s="9">
        <f t="shared" si="7"/>
        <v>2014</v>
      </c>
      <c r="U164" s="11">
        <f t="shared" si="8"/>
        <v>41867.779166666667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">
        <v>8310</v>
      </c>
      <c r="R165" t="s">
        <v>8314</v>
      </c>
      <c r="S165" s="11">
        <f t="shared" si="6"/>
        <v>42243.752939814811</v>
      </c>
      <c r="T165" s="9">
        <f t="shared" si="7"/>
        <v>2015</v>
      </c>
      <c r="U165" s="11">
        <f t="shared" si="8"/>
        <v>42277.791666666664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">
        <v>8310</v>
      </c>
      <c r="R166" t="s">
        <v>8314</v>
      </c>
      <c r="S166" s="11">
        <f t="shared" si="6"/>
        <v>41841.554409722223</v>
      </c>
      <c r="T166" s="9">
        <f t="shared" si="7"/>
        <v>2014</v>
      </c>
      <c r="U166" s="11">
        <f t="shared" si="8"/>
        <v>41901.554409722223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">
        <v>8310</v>
      </c>
      <c r="R167" t="s">
        <v>8314</v>
      </c>
      <c r="S167" s="11">
        <f t="shared" si="6"/>
        <v>42351.450509259252</v>
      </c>
      <c r="T167" s="9">
        <f t="shared" si="7"/>
        <v>2015</v>
      </c>
      <c r="U167" s="11">
        <f t="shared" si="8"/>
        <v>42381.450509259252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">
        <v>8310</v>
      </c>
      <c r="R168" t="s">
        <v>8314</v>
      </c>
      <c r="S168" s="11">
        <f t="shared" si="6"/>
        <v>42720.867615740739</v>
      </c>
      <c r="T168" s="9">
        <f t="shared" si="7"/>
        <v>2016</v>
      </c>
      <c r="U168" s="11">
        <f t="shared" si="8"/>
        <v>42750.867615740739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">
        <v>8310</v>
      </c>
      <c r="R169" t="s">
        <v>8314</v>
      </c>
      <c r="S169" s="11">
        <f t="shared" si="6"/>
        <v>42160.719155092585</v>
      </c>
      <c r="T169" s="9">
        <f t="shared" si="7"/>
        <v>2015</v>
      </c>
      <c r="U169" s="11">
        <f t="shared" si="8"/>
        <v>42220.719155092585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">
        <v>8310</v>
      </c>
      <c r="R170" t="s">
        <v>8314</v>
      </c>
      <c r="S170" s="11">
        <f t="shared" si="6"/>
        <v>42052.626967592594</v>
      </c>
      <c r="T170" s="9">
        <f t="shared" si="7"/>
        <v>2015</v>
      </c>
      <c r="U170" s="11">
        <f t="shared" si="8"/>
        <v>42082.585300925923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">
        <v>8310</v>
      </c>
      <c r="R171" t="s">
        <v>8314</v>
      </c>
      <c r="S171" s="11">
        <f t="shared" si="6"/>
        <v>41900.296979166662</v>
      </c>
      <c r="T171" s="9">
        <f t="shared" si="7"/>
        <v>2014</v>
      </c>
      <c r="U171" s="11">
        <f t="shared" si="8"/>
        <v>41930.296979166662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">
        <v>8310</v>
      </c>
      <c r="R172" t="s">
        <v>8314</v>
      </c>
      <c r="S172" s="11">
        <f t="shared" si="6"/>
        <v>42216.769479166665</v>
      </c>
      <c r="T172" s="9">
        <f t="shared" si="7"/>
        <v>2015</v>
      </c>
      <c r="U172" s="11">
        <f t="shared" si="8"/>
        <v>42246.019444444442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">
        <v>8310</v>
      </c>
      <c r="R173" t="s">
        <v>8314</v>
      </c>
      <c r="S173" s="11">
        <f t="shared" si="6"/>
        <v>42533.972384259258</v>
      </c>
      <c r="T173" s="9">
        <f t="shared" si="7"/>
        <v>2016</v>
      </c>
      <c r="U173" s="11">
        <f t="shared" si="8"/>
        <v>42593.972384259258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">
        <v>8310</v>
      </c>
      <c r="R174" t="s">
        <v>8314</v>
      </c>
      <c r="S174" s="11">
        <f t="shared" si="6"/>
        <v>42047.186608796292</v>
      </c>
      <c r="T174" s="9">
        <f t="shared" si="7"/>
        <v>2015</v>
      </c>
      <c r="U174" s="11">
        <f t="shared" si="8"/>
        <v>42082.144942129627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">
        <v>8310</v>
      </c>
      <c r="R175" t="s">
        <v>8314</v>
      </c>
      <c r="S175" s="11">
        <f t="shared" si="6"/>
        <v>42033.364675925921</v>
      </c>
      <c r="T175" s="9">
        <f t="shared" si="7"/>
        <v>2015</v>
      </c>
      <c r="U175" s="11">
        <f t="shared" si="8"/>
        <v>42063.364675925921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">
        <v>8310</v>
      </c>
      <c r="R176" t="s">
        <v>8314</v>
      </c>
      <c r="S176" s="11">
        <f t="shared" si="6"/>
        <v>42072.55064814815</v>
      </c>
      <c r="T176" s="9">
        <f t="shared" si="7"/>
        <v>2015</v>
      </c>
      <c r="U176" s="11">
        <f t="shared" si="8"/>
        <v>42132.55064814815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">
        <v>8310</v>
      </c>
      <c r="R177" t="s">
        <v>8314</v>
      </c>
      <c r="S177" s="11">
        <f t="shared" si="6"/>
        <v>41855.569571759253</v>
      </c>
      <c r="T177" s="9">
        <f t="shared" si="7"/>
        <v>2014</v>
      </c>
      <c r="U177" s="11">
        <f t="shared" si="8"/>
        <v>41880.569571759253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">
        <v>8310</v>
      </c>
      <c r="R178" t="s">
        <v>8314</v>
      </c>
      <c r="S178" s="11">
        <f t="shared" si="6"/>
        <v>42191.615729166668</v>
      </c>
      <c r="T178" s="9">
        <f t="shared" si="7"/>
        <v>2015</v>
      </c>
      <c r="U178" s="11">
        <f t="shared" si="8"/>
        <v>42221.615729166668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">
        <v>8310</v>
      </c>
      <c r="R179" t="s">
        <v>8314</v>
      </c>
      <c r="S179" s="11">
        <f t="shared" si="6"/>
        <v>42069.839421296296</v>
      </c>
      <c r="T179" s="9">
        <f t="shared" si="7"/>
        <v>2015</v>
      </c>
      <c r="U179" s="11">
        <f t="shared" si="8"/>
        <v>42086.797754629624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">
        <v>8310</v>
      </c>
      <c r="R180" t="s">
        <v>8314</v>
      </c>
      <c r="S180" s="11">
        <f t="shared" si="6"/>
        <v>42304.747048611105</v>
      </c>
      <c r="T180" s="9">
        <f t="shared" si="7"/>
        <v>2015</v>
      </c>
      <c r="U180" s="11">
        <f t="shared" si="8"/>
        <v>42334.788715277777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">
        <v>8310</v>
      </c>
      <c r="R181" t="s">
        <v>8314</v>
      </c>
      <c r="S181" s="11">
        <f t="shared" si="6"/>
        <v>42402.872164351851</v>
      </c>
      <c r="T181" s="9">
        <f t="shared" si="7"/>
        <v>2016</v>
      </c>
      <c r="U181" s="11">
        <f t="shared" si="8"/>
        <v>42432.872164351851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">
        <v>8310</v>
      </c>
      <c r="R182" t="s">
        <v>8314</v>
      </c>
      <c r="S182" s="11">
        <f t="shared" si="6"/>
        <v>42067.782905092587</v>
      </c>
      <c r="T182" s="9">
        <f t="shared" si="7"/>
        <v>2015</v>
      </c>
      <c r="U182" s="11">
        <f t="shared" si="8"/>
        <v>42107.583333333336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">
        <v>8310</v>
      </c>
      <c r="R183" t="s">
        <v>8314</v>
      </c>
      <c r="S183" s="11">
        <f t="shared" si="6"/>
        <v>42147.533506944441</v>
      </c>
      <c r="T183" s="9">
        <f t="shared" si="7"/>
        <v>2015</v>
      </c>
      <c r="U183" s="11">
        <f t="shared" si="8"/>
        <v>42177.533506944441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">
        <v>8310</v>
      </c>
      <c r="R184" t="s">
        <v>8314</v>
      </c>
      <c r="S184" s="11">
        <f t="shared" si="6"/>
        <v>42711.803611111107</v>
      </c>
      <c r="T184" s="9">
        <f t="shared" si="7"/>
        <v>2016</v>
      </c>
      <c r="U184" s="11">
        <f t="shared" si="8"/>
        <v>42741.803611111107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">
        <v>8310</v>
      </c>
      <c r="R185" t="s">
        <v>8314</v>
      </c>
      <c r="S185" s="11">
        <f t="shared" si="6"/>
        <v>41939.601967592593</v>
      </c>
      <c r="T185" s="9">
        <f t="shared" si="7"/>
        <v>2014</v>
      </c>
      <c r="U185" s="11">
        <f t="shared" si="8"/>
        <v>41969.643634259257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">
        <v>8310</v>
      </c>
      <c r="R186" t="s">
        <v>8314</v>
      </c>
      <c r="S186" s="11">
        <f t="shared" si="6"/>
        <v>41825.58289351852</v>
      </c>
      <c r="T186" s="9">
        <f t="shared" si="7"/>
        <v>2014</v>
      </c>
      <c r="U186" s="11">
        <f t="shared" si="8"/>
        <v>41882.957638888889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">
        <v>8310</v>
      </c>
      <c r="R187" t="s">
        <v>8314</v>
      </c>
      <c r="S187" s="11">
        <f t="shared" si="6"/>
        <v>42570.702997685185</v>
      </c>
      <c r="T187" s="9">
        <f t="shared" si="7"/>
        <v>2016</v>
      </c>
      <c r="U187" s="11">
        <f t="shared" si="8"/>
        <v>42600.702997685185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">
        <v>8310</v>
      </c>
      <c r="R188" t="s">
        <v>8314</v>
      </c>
      <c r="S188" s="11">
        <f t="shared" si="6"/>
        <v>42767.604560185187</v>
      </c>
      <c r="T188" s="9">
        <f t="shared" si="7"/>
        <v>2017</v>
      </c>
      <c r="U188" s="11">
        <f t="shared" si="8"/>
        <v>42797.624999999993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">
        <v>8310</v>
      </c>
      <c r="R189" t="s">
        <v>8314</v>
      </c>
      <c r="S189" s="11">
        <f t="shared" si="6"/>
        <v>42182.02612268518</v>
      </c>
      <c r="T189" s="9">
        <f t="shared" si="7"/>
        <v>2015</v>
      </c>
      <c r="U189" s="11">
        <f t="shared" si="8"/>
        <v>42206.082638888889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">
        <v>8310</v>
      </c>
      <c r="R190" t="s">
        <v>8314</v>
      </c>
      <c r="S190" s="11">
        <f t="shared" si="6"/>
        <v>41856.974710648145</v>
      </c>
      <c r="T190" s="9">
        <f t="shared" si="7"/>
        <v>2014</v>
      </c>
      <c r="U190" s="11">
        <f t="shared" si="8"/>
        <v>41886.974710648145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">
        <v>8310</v>
      </c>
      <c r="R191" t="s">
        <v>8314</v>
      </c>
      <c r="S191" s="11">
        <f t="shared" si="6"/>
        <v>42556.482372685183</v>
      </c>
      <c r="T191" s="9">
        <f t="shared" si="7"/>
        <v>2016</v>
      </c>
      <c r="U191" s="11">
        <f t="shared" si="8"/>
        <v>42616.482372685183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">
        <v>8310</v>
      </c>
      <c r="R192" t="s">
        <v>8314</v>
      </c>
      <c r="S192" s="11">
        <f t="shared" si="6"/>
        <v>42527.442662037036</v>
      </c>
      <c r="T192" s="9">
        <f t="shared" si="7"/>
        <v>2016</v>
      </c>
      <c r="U192" s="11">
        <f t="shared" si="8"/>
        <v>42537.442662037036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">
        <v>8310</v>
      </c>
      <c r="R193" t="s">
        <v>8314</v>
      </c>
      <c r="S193" s="11">
        <f t="shared" si="6"/>
        <v>42239.233078703699</v>
      </c>
      <c r="T193" s="9">
        <f t="shared" si="7"/>
        <v>2015</v>
      </c>
      <c r="U193" s="11">
        <f t="shared" si="8"/>
        <v>42279.233078703699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">
        <v>8310</v>
      </c>
      <c r="R194" t="s">
        <v>8314</v>
      </c>
      <c r="S194" s="11">
        <f t="shared" si="6"/>
        <v>41899.583703703705</v>
      </c>
      <c r="T194" s="9">
        <f t="shared" si="7"/>
        <v>2014</v>
      </c>
      <c r="U194" s="11">
        <f t="shared" si="8"/>
        <v>41929.583703703705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">
        <v>8310</v>
      </c>
      <c r="R195" t="s">
        <v>8314</v>
      </c>
      <c r="S195" s="11">
        <f t="shared" ref="S195:S258" si="9">(J195/86400)+25569+(-5/24)</f>
        <v>41911.726458333331</v>
      </c>
      <c r="T195" s="9">
        <f t="shared" ref="T195:T258" si="10">YEAR(S195)</f>
        <v>2014</v>
      </c>
      <c r="U195" s="11">
        <f t="shared" ref="U195:U258" si="11">(I195/86400)+25569+(-5/24)</f>
        <v>41971.768124999995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">
        <v>8310</v>
      </c>
      <c r="R196" t="s">
        <v>8314</v>
      </c>
      <c r="S196" s="11">
        <f t="shared" si="9"/>
        <v>42375.788553240738</v>
      </c>
      <c r="T196" s="9">
        <f t="shared" si="10"/>
        <v>2016</v>
      </c>
      <c r="U196" s="11">
        <f t="shared" si="11"/>
        <v>42435.788553240738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">
        <v>8310</v>
      </c>
      <c r="R197" t="s">
        <v>8314</v>
      </c>
      <c r="S197" s="11">
        <f t="shared" si="9"/>
        <v>42135.462175925924</v>
      </c>
      <c r="T197" s="9">
        <f t="shared" si="10"/>
        <v>2015</v>
      </c>
      <c r="U197" s="11">
        <f t="shared" si="11"/>
        <v>42195.462175925924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">
        <v>8310</v>
      </c>
      <c r="R198" t="s">
        <v>8314</v>
      </c>
      <c r="S198" s="11">
        <f t="shared" si="9"/>
        <v>42259.334467592591</v>
      </c>
      <c r="T198" s="9">
        <f t="shared" si="10"/>
        <v>2015</v>
      </c>
      <c r="U198" s="11">
        <f t="shared" si="11"/>
        <v>42287.666666666664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">
        <v>8310</v>
      </c>
      <c r="R199" t="s">
        <v>8314</v>
      </c>
      <c r="S199" s="11">
        <f t="shared" si="9"/>
        <v>42741.640046296299</v>
      </c>
      <c r="T199" s="9">
        <f t="shared" si="10"/>
        <v>2017</v>
      </c>
      <c r="U199" s="11">
        <f t="shared" si="11"/>
        <v>42783.666666666664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">
        <v>8310</v>
      </c>
      <c r="R200" t="s">
        <v>8314</v>
      </c>
      <c r="S200" s="11">
        <f t="shared" si="9"/>
        <v>41887.175023148149</v>
      </c>
      <c r="T200" s="9">
        <f t="shared" si="10"/>
        <v>2014</v>
      </c>
      <c r="U200" s="11">
        <f t="shared" si="11"/>
        <v>41917.175023148149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">
        <v>8310</v>
      </c>
      <c r="R201" t="s">
        <v>8314</v>
      </c>
      <c r="S201" s="11">
        <f t="shared" si="9"/>
        <v>42583.915532407402</v>
      </c>
      <c r="T201" s="9">
        <f t="shared" si="10"/>
        <v>2016</v>
      </c>
      <c r="U201" s="11">
        <f t="shared" si="11"/>
        <v>42613.915532407402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">
        <v>8310</v>
      </c>
      <c r="R202" t="s">
        <v>8314</v>
      </c>
      <c r="S202" s="11">
        <f t="shared" si="9"/>
        <v>41866.875034722216</v>
      </c>
      <c r="T202" s="9">
        <f t="shared" si="10"/>
        <v>2014</v>
      </c>
      <c r="U202" s="11">
        <f t="shared" si="11"/>
        <v>41896.875034722216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">
        <v>8310</v>
      </c>
      <c r="R203" t="s">
        <v>8314</v>
      </c>
      <c r="S203" s="11">
        <f t="shared" si="9"/>
        <v>42023.610289351847</v>
      </c>
      <c r="T203" s="9">
        <f t="shared" si="10"/>
        <v>2015</v>
      </c>
      <c r="U203" s="11">
        <f t="shared" si="11"/>
        <v>42043.610289351847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">
        <v>8310</v>
      </c>
      <c r="R204" t="s">
        <v>8314</v>
      </c>
      <c r="S204" s="11">
        <f t="shared" si="9"/>
        <v>42255.719490740739</v>
      </c>
      <c r="T204" s="9">
        <f t="shared" si="10"/>
        <v>2015</v>
      </c>
      <c r="U204" s="11">
        <f t="shared" si="11"/>
        <v>42285.665972222218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">
        <v>8310</v>
      </c>
      <c r="R205" t="s">
        <v>8314</v>
      </c>
      <c r="S205" s="11">
        <f t="shared" si="9"/>
        <v>41973.639629629623</v>
      </c>
      <c r="T205" s="9">
        <f t="shared" si="10"/>
        <v>2014</v>
      </c>
      <c r="U205" s="11">
        <f t="shared" si="11"/>
        <v>42033.639629629623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">
        <v>8310</v>
      </c>
      <c r="R206" t="s">
        <v>8314</v>
      </c>
      <c r="S206" s="11">
        <f t="shared" si="9"/>
        <v>42556.375034722216</v>
      </c>
      <c r="T206" s="9">
        <f t="shared" si="10"/>
        <v>2016</v>
      </c>
      <c r="U206" s="11">
        <f t="shared" si="11"/>
        <v>42586.375034722216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">
        <v>8310</v>
      </c>
      <c r="R207" t="s">
        <v>8314</v>
      </c>
      <c r="S207" s="11">
        <f t="shared" si="9"/>
        <v>42248.423865740733</v>
      </c>
      <c r="T207" s="9">
        <f t="shared" si="10"/>
        <v>2015</v>
      </c>
      <c r="U207" s="11">
        <f t="shared" si="11"/>
        <v>42283.423865740733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">
        <v>8310</v>
      </c>
      <c r="R208" t="s">
        <v>8314</v>
      </c>
      <c r="S208" s="11">
        <f t="shared" si="9"/>
        <v>42566.79609953703</v>
      </c>
      <c r="T208" s="9">
        <f t="shared" si="10"/>
        <v>2016</v>
      </c>
      <c r="U208" s="11">
        <f t="shared" si="11"/>
        <v>42587.79609953703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">
        <v>8310</v>
      </c>
      <c r="R209" t="s">
        <v>8314</v>
      </c>
      <c r="S209" s="11">
        <f t="shared" si="9"/>
        <v>41977.988865740735</v>
      </c>
      <c r="T209" s="9">
        <f t="shared" si="10"/>
        <v>2014</v>
      </c>
      <c r="U209" s="11">
        <f t="shared" si="11"/>
        <v>42007.988865740735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">
        <v>8310</v>
      </c>
      <c r="R210" t="s">
        <v>8314</v>
      </c>
      <c r="S210" s="11">
        <f t="shared" si="9"/>
        <v>41959.16165509259</v>
      </c>
      <c r="T210" s="9">
        <f t="shared" si="10"/>
        <v>2014</v>
      </c>
      <c r="U210" s="11">
        <f t="shared" si="11"/>
        <v>41989.16165509259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">
        <v>8310</v>
      </c>
      <c r="R211" t="s">
        <v>8314</v>
      </c>
      <c r="S211" s="11">
        <f t="shared" si="9"/>
        <v>42165.714525462965</v>
      </c>
      <c r="T211" s="9">
        <f t="shared" si="10"/>
        <v>2015</v>
      </c>
      <c r="U211" s="11">
        <f t="shared" si="11"/>
        <v>42195.714525462965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">
        <v>8310</v>
      </c>
      <c r="R212" t="s">
        <v>8314</v>
      </c>
      <c r="S212" s="11">
        <f t="shared" si="9"/>
        <v>42248.856388888882</v>
      </c>
      <c r="T212" s="9">
        <f t="shared" si="10"/>
        <v>2015</v>
      </c>
      <c r="U212" s="11">
        <f t="shared" si="11"/>
        <v>42277.999999999993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">
        <v>8310</v>
      </c>
      <c r="R213" t="s">
        <v>8314</v>
      </c>
      <c r="S213" s="11">
        <f t="shared" si="9"/>
        <v>42235.951585648145</v>
      </c>
      <c r="T213" s="9">
        <f t="shared" si="10"/>
        <v>2015</v>
      </c>
      <c r="U213" s="11">
        <f t="shared" si="11"/>
        <v>42265.951585648145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">
        <v>8310</v>
      </c>
      <c r="R214" t="s">
        <v>8314</v>
      </c>
      <c r="S214" s="11">
        <f t="shared" si="9"/>
        <v>42416.672685185178</v>
      </c>
      <c r="T214" s="9">
        <f t="shared" si="10"/>
        <v>2016</v>
      </c>
      <c r="U214" s="11">
        <f t="shared" si="11"/>
        <v>42476.631018518521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">
        <v>8310</v>
      </c>
      <c r="R215" t="s">
        <v>8314</v>
      </c>
      <c r="S215" s="11">
        <f t="shared" si="9"/>
        <v>42202.385960648149</v>
      </c>
      <c r="T215" s="9">
        <f t="shared" si="10"/>
        <v>2015</v>
      </c>
      <c r="U215" s="11">
        <f t="shared" si="11"/>
        <v>42232.379641203697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">
        <v>8310</v>
      </c>
      <c r="R216" t="s">
        <v>8314</v>
      </c>
      <c r="S216" s="11">
        <f t="shared" si="9"/>
        <v>42009.432280092595</v>
      </c>
      <c r="T216" s="9">
        <f t="shared" si="10"/>
        <v>2015</v>
      </c>
      <c r="U216" s="11">
        <f t="shared" si="11"/>
        <v>42069.432280092595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">
        <v>8310</v>
      </c>
      <c r="R217" t="s">
        <v>8314</v>
      </c>
      <c r="S217" s="11">
        <f t="shared" si="9"/>
        <v>42375.021782407406</v>
      </c>
      <c r="T217" s="9">
        <f t="shared" si="10"/>
        <v>2016</v>
      </c>
      <c r="U217" s="11">
        <f t="shared" si="11"/>
        <v>42417.790972222218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">
        <v>8310</v>
      </c>
      <c r="R218" t="s">
        <v>8314</v>
      </c>
      <c r="S218" s="11">
        <f t="shared" si="9"/>
        <v>42066.750428240739</v>
      </c>
      <c r="T218" s="9">
        <f t="shared" si="10"/>
        <v>2015</v>
      </c>
      <c r="U218" s="11">
        <f t="shared" si="11"/>
        <v>42116.708761574067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">
        <v>8310</v>
      </c>
      <c r="R219" t="s">
        <v>8314</v>
      </c>
      <c r="S219" s="11">
        <f t="shared" si="9"/>
        <v>41970.432280092595</v>
      </c>
      <c r="T219" s="9">
        <f t="shared" si="10"/>
        <v>2014</v>
      </c>
      <c r="U219" s="11">
        <f t="shared" si="11"/>
        <v>42001.432280092595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">
        <v>8310</v>
      </c>
      <c r="R220" t="s">
        <v>8314</v>
      </c>
      <c r="S220" s="11">
        <f t="shared" si="9"/>
        <v>42079.420011574075</v>
      </c>
      <c r="T220" s="9">
        <f t="shared" si="10"/>
        <v>2015</v>
      </c>
      <c r="U220" s="11">
        <f t="shared" si="11"/>
        <v>42139.420011574075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">
        <v>8310</v>
      </c>
      <c r="R221" t="s">
        <v>8314</v>
      </c>
      <c r="S221" s="11">
        <f t="shared" si="9"/>
        <v>42429.118344907409</v>
      </c>
      <c r="T221" s="9">
        <f t="shared" si="10"/>
        <v>2016</v>
      </c>
      <c r="U221" s="11">
        <f t="shared" si="11"/>
        <v>42461.082638888889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">
        <v>8310</v>
      </c>
      <c r="R222" t="s">
        <v>8314</v>
      </c>
      <c r="S222" s="11">
        <f t="shared" si="9"/>
        <v>42195.435532407406</v>
      </c>
      <c r="T222" s="9">
        <f t="shared" si="10"/>
        <v>2015</v>
      </c>
      <c r="U222" s="11">
        <f t="shared" si="11"/>
        <v>42236.629166666666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">
        <v>8310</v>
      </c>
      <c r="R223" t="s">
        <v>8314</v>
      </c>
      <c r="S223" s="11">
        <f t="shared" si="9"/>
        <v>42031.629212962966</v>
      </c>
      <c r="T223" s="9">
        <f t="shared" si="10"/>
        <v>2015</v>
      </c>
      <c r="U223" s="11">
        <f t="shared" si="11"/>
        <v>42091.587546296294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">
        <v>8310</v>
      </c>
      <c r="R224" t="s">
        <v>8314</v>
      </c>
      <c r="S224" s="11">
        <f t="shared" si="9"/>
        <v>42031.561550925922</v>
      </c>
      <c r="T224" s="9">
        <f t="shared" si="10"/>
        <v>2015</v>
      </c>
      <c r="U224" s="11">
        <f t="shared" si="11"/>
        <v>42089.902083333327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">
        <v>8310</v>
      </c>
      <c r="R225" t="s">
        <v>8314</v>
      </c>
      <c r="S225" s="11">
        <f t="shared" si="9"/>
        <v>42481.839699074073</v>
      </c>
      <c r="T225" s="9">
        <f t="shared" si="10"/>
        <v>2016</v>
      </c>
      <c r="U225" s="11">
        <f t="shared" si="11"/>
        <v>42511.836805555555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">
        <v>8310</v>
      </c>
      <c r="R226" t="s">
        <v>8314</v>
      </c>
      <c r="S226" s="11">
        <f t="shared" si="9"/>
        <v>42135.026921296296</v>
      </c>
      <c r="T226" s="9">
        <f t="shared" si="10"/>
        <v>2015</v>
      </c>
      <c r="U226" s="11">
        <f t="shared" si="11"/>
        <v>42195.026921296296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">
        <v>8310</v>
      </c>
      <c r="R227" t="s">
        <v>8314</v>
      </c>
      <c r="S227" s="11">
        <f t="shared" si="9"/>
        <v>42438.752939814811</v>
      </c>
      <c r="T227" s="9">
        <f t="shared" si="10"/>
        <v>2016</v>
      </c>
      <c r="U227" s="11">
        <f t="shared" si="11"/>
        <v>42468.711273148147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">
        <v>8310</v>
      </c>
      <c r="R228" t="s">
        <v>8314</v>
      </c>
      <c r="S228" s="11">
        <f t="shared" si="9"/>
        <v>42106.457685185182</v>
      </c>
      <c r="T228" s="9">
        <f t="shared" si="10"/>
        <v>2015</v>
      </c>
      <c r="U228" s="11">
        <f t="shared" si="11"/>
        <v>42155.186805555553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">
        <v>8310</v>
      </c>
      <c r="R229" t="s">
        <v>8314</v>
      </c>
      <c r="S229" s="11">
        <f t="shared" si="9"/>
        <v>42164.685659722221</v>
      </c>
      <c r="T229" s="9">
        <f t="shared" si="10"/>
        <v>2015</v>
      </c>
      <c r="U229" s="11">
        <f t="shared" si="11"/>
        <v>42194.685659722221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">
        <v>8310</v>
      </c>
      <c r="R230" t="s">
        <v>8314</v>
      </c>
      <c r="S230" s="11">
        <f t="shared" si="9"/>
        <v>42096.478067129625</v>
      </c>
      <c r="T230" s="9">
        <f t="shared" si="10"/>
        <v>2015</v>
      </c>
      <c r="U230" s="11">
        <f t="shared" si="11"/>
        <v>42156.478067129625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">
        <v>8310</v>
      </c>
      <c r="R231" t="s">
        <v>8314</v>
      </c>
      <c r="S231" s="11">
        <f t="shared" si="9"/>
        <v>42383.725659722222</v>
      </c>
      <c r="T231" s="9">
        <f t="shared" si="10"/>
        <v>2016</v>
      </c>
      <c r="U231" s="11">
        <f t="shared" si="11"/>
        <v>42413.725659722222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">
        <v>8310</v>
      </c>
      <c r="R232" t="s">
        <v>8314</v>
      </c>
      <c r="S232" s="11">
        <f t="shared" si="9"/>
        <v>42129.568877314814</v>
      </c>
      <c r="T232" s="9">
        <f t="shared" si="10"/>
        <v>2015</v>
      </c>
      <c r="U232" s="11">
        <f t="shared" si="11"/>
        <v>42159.568877314814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">
        <v>8310</v>
      </c>
      <c r="R233" t="s">
        <v>8314</v>
      </c>
      <c r="S233" s="11">
        <f t="shared" si="9"/>
        <v>42341.75059027777</v>
      </c>
      <c r="T233" s="9">
        <f t="shared" si="10"/>
        <v>2015</v>
      </c>
      <c r="U233" s="11">
        <f t="shared" si="11"/>
        <v>42371.75059027777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">
        <v>8310</v>
      </c>
      <c r="R234" t="s">
        <v>8314</v>
      </c>
      <c r="S234" s="11">
        <f t="shared" si="9"/>
        <v>42032.617430555554</v>
      </c>
      <c r="T234" s="9">
        <f t="shared" si="10"/>
        <v>2015</v>
      </c>
      <c r="U234" s="11">
        <f t="shared" si="11"/>
        <v>42062.617430555554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">
        <v>8310</v>
      </c>
      <c r="R235" t="s">
        <v>8314</v>
      </c>
      <c r="S235" s="11">
        <f t="shared" si="9"/>
        <v>42612.703379629624</v>
      </c>
      <c r="T235" s="9">
        <f t="shared" si="10"/>
        <v>2016</v>
      </c>
      <c r="U235" s="11">
        <f t="shared" si="11"/>
        <v>42642.703379629624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">
        <v>8310</v>
      </c>
      <c r="R236" t="s">
        <v>8314</v>
      </c>
      <c r="S236" s="11">
        <f t="shared" si="9"/>
        <v>42135.82707175926</v>
      </c>
      <c r="T236" s="9">
        <f t="shared" si="10"/>
        <v>2015</v>
      </c>
      <c r="U236" s="11">
        <f t="shared" si="11"/>
        <v>42175.82707175926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">
        <v>8310</v>
      </c>
      <c r="R237" t="s">
        <v>8314</v>
      </c>
      <c r="S237" s="11">
        <f t="shared" si="9"/>
        <v>42164.700196759259</v>
      </c>
      <c r="T237" s="9">
        <f t="shared" si="10"/>
        <v>2015</v>
      </c>
      <c r="U237" s="11">
        <f t="shared" si="11"/>
        <v>42194.700196759259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">
        <v>8310</v>
      </c>
      <c r="R238" t="s">
        <v>8314</v>
      </c>
      <c r="S238" s="11">
        <f t="shared" si="9"/>
        <v>42320.876145833332</v>
      </c>
      <c r="T238" s="9">
        <f t="shared" si="10"/>
        <v>2015</v>
      </c>
      <c r="U238" s="11">
        <f t="shared" si="11"/>
        <v>42373.791666666664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">
        <v>8310</v>
      </c>
      <c r="R239" t="s">
        <v>8314</v>
      </c>
      <c r="S239" s="11">
        <f t="shared" si="9"/>
        <v>42377.368854166663</v>
      </c>
      <c r="T239" s="9">
        <f t="shared" si="10"/>
        <v>2016</v>
      </c>
      <c r="U239" s="11">
        <f t="shared" si="11"/>
        <v>42437.368854166663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">
        <v>8310</v>
      </c>
      <c r="R240" t="s">
        <v>8314</v>
      </c>
      <c r="S240" s="11">
        <f t="shared" si="9"/>
        <v>42713.754166666666</v>
      </c>
      <c r="T240" s="9">
        <f t="shared" si="10"/>
        <v>2016</v>
      </c>
      <c r="U240" s="11">
        <f t="shared" si="11"/>
        <v>42734.166666666664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">
        <v>8310</v>
      </c>
      <c r="R241" t="s">
        <v>8314</v>
      </c>
      <c r="S241" s="11">
        <f t="shared" si="9"/>
        <v>42296.901967592588</v>
      </c>
      <c r="T241" s="9">
        <f t="shared" si="10"/>
        <v>2015</v>
      </c>
      <c r="U241" s="11">
        <f t="shared" si="11"/>
        <v>42316.291666666664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">
        <v>8310</v>
      </c>
      <c r="R242" t="s">
        <v>8315</v>
      </c>
      <c r="S242" s="11">
        <f t="shared" si="9"/>
        <v>41354.500127314815</v>
      </c>
      <c r="T242" s="9">
        <f t="shared" si="10"/>
        <v>2013</v>
      </c>
      <c r="U242" s="11">
        <f t="shared" si="11"/>
        <v>41399.500127314815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">
        <v>8310</v>
      </c>
      <c r="R243" t="s">
        <v>8315</v>
      </c>
      <c r="S243" s="11">
        <f t="shared" si="9"/>
        <v>41949.489629629628</v>
      </c>
      <c r="T243" s="9">
        <f t="shared" si="10"/>
        <v>2014</v>
      </c>
      <c r="U243" s="11">
        <f t="shared" si="11"/>
        <v>41994.489629629628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">
        <v>8310</v>
      </c>
      <c r="R244" t="s">
        <v>8315</v>
      </c>
      <c r="S244" s="11">
        <f t="shared" si="9"/>
        <v>40862.28460648148</v>
      </c>
      <c r="T244" s="9">
        <f t="shared" si="10"/>
        <v>2011</v>
      </c>
      <c r="U244" s="11">
        <f t="shared" si="11"/>
        <v>40897.28460648148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">
        <v>8310</v>
      </c>
      <c r="R245" t="s">
        <v>8315</v>
      </c>
      <c r="S245" s="11">
        <f t="shared" si="9"/>
        <v>41661.839166666665</v>
      </c>
      <c r="T245" s="9">
        <f t="shared" si="10"/>
        <v>2014</v>
      </c>
      <c r="U245" s="11">
        <f t="shared" si="11"/>
        <v>41691.839166666665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">
        <v>8310</v>
      </c>
      <c r="R246" t="s">
        <v>8315</v>
      </c>
      <c r="S246" s="11">
        <f t="shared" si="9"/>
        <v>40213.115266203698</v>
      </c>
      <c r="T246" s="9">
        <f t="shared" si="10"/>
        <v>2010</v>
      </c>
      <c r="U246" s="11">
        <f t="shared" si="11"/>
        <v>40253.087500000001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">
        <v>8310</v>
      </c>
      <c r="R247" t="s">
        <v>8315</v>
      </c>
      <c r="S247" s="11">
        <f t="shared" si="9"/>
        <v>41106.844733796293</v>
      </c>
      <c r="T247" s="9">
        <f t="shared" si="10"/>
        <v>2012</v>
      </c>
      <c r="U247" s="11">
        <f t="shared" si="11"/>
        <v>41136.844733796293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">
        <v>8310</v>
      </c>
      <c r="R248" t="s">
        <v>8315</v>
      </c>
      <c r="S248" s="11">
        <f t="shared" si="9"/>
        <v>40480.155150462961</v>
      </c>
      <c r="T248" s="9">
        <f t="shared" si="10"/>
        <v>2010</v>
      </c>
      <c r="U248" s="11">
        <f t="shared" si="11"/>
        <v>40530.196817129625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">
        <v>8310</v>
      </c>
      <c r="R249" t="s">
        <v>8315</v>
      </c>
      <c r="S249" s="11">
        <f t="shared" si="9"/>
        <v>40430.395995370367</v>
      </c>
      <c r="T249" s="9">
        <f t="shared" si="10"/>
        <v>2010</v>
      </c>
      <c r="U249" s="11">
        <f t="shared" si="11"/>
        <v>40466.943749999999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">
        <v>8310</v>
      </c>
      <c r="R250" t="s">
        <v>8315</v>
      </c>
      <c r="S250" s="11">
        <f t="shared" si="9"/>
        <v>40870.566076388888</v>
      </c>
      <c r="T250" s="9">
        <f t="shared" si="10"/>
        <v>2011</v>
      </c>
      <c r="U250" s="11">
        <f t="shared" si="11"/>
        <v>40915.566076388888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">
        <v>8310</v>
      </c>
      <c r="R251" t="s">
        <v>8315</v>
      </c>
      <c r="S251" s="11">
        <f t="shared" si="9"/>
        <v>40332.715509259258</v>
      </c>
      <c r="T251" s="9">
        <f t="shared" si="10"/>
        <v>2010</v>
      </c>
      <c r="U251" s="11">
        <f t="shared" si="11"/>
        <v>40412.527777777774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">
        <v>8310</v>
      </c>
      <c r="R252" t="s">
        <v>8315</v>
      </c>
      <c r="S252" s="11">
        <f t="shared" si="9"/>
        <v>41401.357534722221</v>
      </c>
      <c r="T252" s="9">
        <f t="shared" si="10"/>
        <v>2013</v>
      </c>
      <c r="U252" s="11">
        <f t="shared" si="11"/>
        <v>41431.357534722221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">
        <v>8310</v>
      </c>
      <c r="R253" t="s">
        <v>8315</v>
      </c>
      <c r="S253" s="11">
        <f t="shared" si="9"/>
        <v>41013.579236111109</v>
      </c>
      <c r="T253" s="9">
        <f t="shared" si="10"/>
        <v>2012</v>
      </c>
      <c r="U253" s="11">
        <f t="shared" si="11"/>
        <v>41045.583333333328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">
        <v>8310</v>
      </c>
      <c r="R254" t="s">
        <v>8315</v>
      </c>
      <c r="S254" s="11">
        <f t="shared" si="9"/>
        <v>40266.454374999994</v>
      </c>
      <c r="T254" s="9">
        <f t="shared" si="10"/>
        <v>2010</v>
      </c>
      <c r="U254" s="11">
        <f t="shared" si="11"/>
        <v>40329.957638888889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">
        <v>8310</v>
      </c>
      <c r="R255" t="s">
        <v>8315</v>
      </c>
      <c r="S255" s="11">
        <f t="shared" si="9"/>
        <v>40924.44253472222</v>
      </c>
      <c r="T255" s="9">
        <f t="shared" si="10"/>
        <v>2012</v>
      </c>
      <c r="U255" s="11">
        <f t="shared" si="11"/>
        <v>40954.44253472222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">
        <v>8310</v>
      </c>
      <c r="R256" t="s">
        <v>8315</v>
      </c>
      <c r="S256" s="11">
        <f t="shared" si="9"/>
        <v>42263.744328703702</v>
      </c>
      <c r="T256" s="9">
        <f t="shared" si="10"/>
        <v>2015</v>
      </c>
      <c r="U256" s="11">
        <f t="shared" si="11"/>
        <v>42293.874999999993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">
        <v>8310</v>
      </c>
      <c r="R257" t="s">
        <v>8315</v>
      </c>
      <c r="S257" s="11">
        <f t="shared" si="9"/>
        <v>40588.318078703705</v>
      </c>
      <c r="T257" s="9">
        <f t="shared" si="10"/>
        <v>2011</v>
      </c>
      <c r="U257" s="11">
        <f t="shared" si="11"/>
        <v>40618.276412037034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">
        <v>8310</v>
      </c>
      <c r="R258" t="s">
        <v>8315</v>
      </c>
      <c r="S258" s="11">
        <f t="shared" si="9"/>
        <v>41319.560960648145</v>
      </c>
      <c r="T258" s="9">
        <f t="shared" si="10"/>
        <v>2013</v>
      </c>
      <c r="U258" s="11">
        <f t="shared" si="11"/>
        <v>41349.560960648145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">
        <v>8310</v>
      </c>
      <c r="R259" t="s">
        <v>8315</v>
      </c>
      <c r="S259" s="11">
        <f t="shared" ref="S259:S322" si="12">(J259/86400)+25569+(-5/24)</f>
        <v>42479.418541666666</v>
      </c>
      <c r="T259" s="9">
        <f t="shared" ref="T259:T322" si="13">YEAR(S259)</f>
        <v>2016</v>
      </c>
      <c r="U259" s="11">
        <f t="shared" ref="U259:U322" si="14">(I259/86400)+25569+(-5/24)</f>
        <v>42509.418541666666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">
        <v>8310</v>
      </c>
      <c r="R260" t="s">
        <v>8315</v>
      </c>
      <c r="S260" s="11">
        <f t="shared" si="12"/>
        <v>40681.843356481477</v>
      </c>
      <c r="T260" s="9">
        <f t="shared" si="13"/>
        <v>2011</v>
      </c>
      <c r="U260" s="11">
        <f t="shared" si="14"/>
        <v>40711.843356481477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">
        <v>8310</v>
      </c>
      <c r="R261" t="s">
        <v>8315</v>
      </c>
      <c r="S261" s="11">
        <f t="shared" si="12"/>
        <v>42072.529733796291</v>
      </c>
      <c r="T261" s="9">
        <f t="shared" si="13"/>
        <v>2015</v>
      </c>
      <c r="U261" s="11">
        <f t="shared" si="14"/>
        <v>42102.529733796291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">
        <v>8310</v>
      </c>
      <c r="R262" t="s">
        <v>8315</v>
      </c>
      <c r="S262" s="11">
        <f t="shared" si="12"/>
        <v>40330.547210648147</v>
      </c>
      <c r="T262" s="9">
        <f t="shared" si="13"/>
        <v>2010</v>
      </c>
      <c r="U262" s="11">
        <f t="shared" si="14"/>
        <v>40376.207638888889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">
        <v>8310</v>
      </c>
      <c r="R263" t="s">
        <v>8315</v>
      </c>
      <c r="S263" s="11">
        <f t="shared" si="12"/>
        <v>41017.677129629628</v>
      </c>
      <c r="T263" s="9">
        <f t="shared" si="13"/>
        <v>2012</v>
      </c>
      <c r="U263" s="11">
        <f t="shared" si="14"/>
        <v>41067.413194444445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">
        <v>8310</v>
      </c>
      <c r="R264" t="s">
        <v>8315</v>
      </c>
      <c r="S264" s="11">
        <f t="shared" si="12"/>
        <v>40555.039675925924</v>
      </c>
      <c r="T264" s="9">
        <f t="shared" si="13"/>
        <v>2011</v>
      </c>
      <c r="U264" s="11">
        <f t="shared" si="14"/>
        <v>40600.039675925924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">
        <v>8310</v>
      </c>
      <c r="R265" t="s">
        <v>8315</v>
      </c>
      <c r="S265" s="11">
        <f t="shared" si="12"/>
        <v>41149.746458333328</v>
      </c>
      <c r="T265" s="9">
        <f t="shared" si="13"/>
        <v>2012</v>
      </c>
      <c r="U265" s="11">
        <f t="shared" si="14"/>
        <v>41179.746458333328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">
        <v>8310</v>
      </c>
      <c r="R266" t="s">
        <v>8315</v>
      </c>
      <c r="S266" s="11">
        <f t="shared" si="12"/>
        <v>41010.411979166667</v>
      </c>
      <c r="T266" s="9">
        <f t="shared" si="13"/>
        <v>2012</v>
      </c>
      <c r="U266" s="11">
        <f t="shared" si="14"/>
        <v>41040.411979166667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">
        <v>8310</v>
      </c>
      <c r="R267" t="s">
        <v>8315</v>
      </c>
      <c r="S267" s="11">
        <f t="shared" si="12"/>
        <v>40267.03738425926</v>
      </c>
      <c r="T267" s="9">
        <f t="shared" si="13"/>
        <v>2010</v>
      </c>
      <c r="U267" s="11">
        <f t="shared" si="14"/>
        <v>40308.636111111111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">
        <v>8310</v>
      </c>
      <c r="R268" t="s">
        <v>8315</v>
      </c>
      <c r="S268" s="11">
        <f t="shared" si="12"/>
        <v>40204.966516203705</v>
      </c>
      <c r="T268" s="9">
        <f t="shared" si="13"/>
        <v>2010</v>
      </c>
      <c r="U268" s="11">
        <f t="shared" si="14"/>
        <v>40290.95208333333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">
        <v>8310</v>
      </c>
      <c r="R269" t="s">
        <v>8315</v>
      </c>
      <c r="S269" s="11">
        <f t="shared" si="12"/>
        <v>41785.244201388887</v>
      </c>
      <c r="T269" s="9">
        <f t="shared" si="13"/>
        <v>2014</v>
      </c>
      <c r="U269" s="11">
        <f t="shared" si="14"/>
        <v>41815.244201388887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">
        <v>8310</v>
      </c>
      <c r="R270" t="s">
        <v>8315</v>
      </c>
      <c r="S270" s="11">
        <f t="shared" si="12"/>
        <v>40808.944189814814</v>
      </c>
      <c r="T270" s="9">
        <f t="shared" si="13"/>
        <v>2011</v>
      </c>
      <c r="U270" s="11">
        <f t="shared" si="14"/>
        <v>40853.985856481479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">
        <v>8310</v>
      </c>
      <c r="R271" t="s">
        <v>8315</v>
      </c>
      <c r="S271" s="11">
        <f t="shared" si="12"/>
        <v>42757.988680555551</v>
      </c>
      <c r="T271" s="9">
        <f t="shared" si="13"/>
        <v>2017</v>
      </c>
      <c r="U271" s="11">
        <f t="shared" si="14"/>
        <v>42787.988680555551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">
        <v>8310</v>
      </c>
      <c r="R272" t="s">
        <v>8315</v>
      </c>
      <c r="S272" s="11">
        <f t="shared" si="12"/>
        <v>40637.658217592594</v>
      </c>
      <c r="T272" s="9">
        <f t="shared" si="13"/>
        <v>2011</v>
      </c>
      <c r="U272" s="11">
        <f t="shared" si="14"/>
        <v>40687.958333333328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">
        <v>8310</v>
      </c>
      <c r="R273" t="s">
        <v>8315</v>
      </c>
      <c r="S273" s="11">
        <f t="shared" si="12"/>
        <v>41611.891909722217</v>
      </c>
      <c r="T273" s="9">
        <f t="shared" si="13"/>
        <v>2013</v>
      </c>
      <c r="U273" s="11">
        <f t="shared" si="14"/>
        <v>41641.125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">
        <v>8310</v>
      </c>
      <c r="R274" t="s">
        <v>8315</v>
      </c>
      <c r="S274" s="11">
        <f t="shared" si="12"/>
        <v>40235.692025462959</v>
      </c>
      <c r="T274" s="9">
        <f t="shared" si="13"/>
        <v>2010</v>
      </c>
      <c r="U274" s="11">
        <f t="shared" si="14"/>
        <v>40296.575694444444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">
        <v>8310</v>
      </c>
      <c r="R275" t="s">
        <v>8315</v>
      </c>
      <c r="S275" s="11">
        <f t="shared" si="12"/>
        <v>40697.29011574074</v>
      </c>
      <c r="T275" s="9">
        <f t="shared" si="13"/>
        <v>2011</v>
      </c>
      <c r="U275" s="11">
        <f t="shared" si="14"/>
        <v>40727.29011574074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">
        <v>8310</v>
      </c>
      <c r="R276" t="s">
        <v>8315</v>
      </c>
      <c r="S276" s="11">
        <f t="shared" si="12"/>
        <v>40969.704039351847</v>
      </c>
      <c r="T276" s="9">
        <f t="shared" si="13"/>
        <v>2012</v>
      </c>
      <c r="U276" s="11">
        <f t="shared" si="14"/>
        <v>41004.082638888889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">
        <v>8310</v>
      </c>
      <c r="R277" t="s">
        <v>8315</v>
      </c>
      <c r="S277" s="11">
        <f t="shared" si="12"/>
        <v>41192.823680555557</v>
      </c>
      <c r="T277" s="9">
        <f t="shared" si="13"/>
        <v>2012</v>
      </c>
      <c r="U277" s="11">
        <f t="shared" si="14"/>
        <v>41222.865347222221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">
        <v>8310</v>
      </c>
      <c r="R278" t="s">
        <v>8315</v>
      </c>
      <c r="S278" s="11">
        <f t="shared" si="12"/>
        <v>40966.873541666668</v>
      </c>
      <c r="T278" s="9">
        <f t="shared" si="13"/>
        <v>2012</v>
      </c>
      <c r="U278" s="11">
        <f t="shared" si="14"/>
        <v>41026.831874999996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">
        <v>8310</v>
      </c>
      <c r="R279" t="s">
        <v>8315</v>
      </c>
      <c r="S279" s="11">
        <f t="shared" si="12"/>
        <v>42117.68309027778</v>
      </c>
      <c r="T279" s="9">
        <f t="shared" si="13"/>
        <v>2015</v>
      </c>
      <c r="U279" s="11">
        <f t="shared" si="14"/>
        <v>42147.68309027778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">
        <v>8310</v>
      </c>
      <c r="R280" t="s">
        <v>8315</v>
      </c>
      <c r="S280" s="11">
        <f t="shared" si="12"/>
        <v>41163.832627314812</v>
      </c>
      <c r="T280" s="9">
        <f t="shared" si="13"/>
        <v>2012</v>
      </c>
      <c r="U280" s="11">
        <f t="shared" si="14"/>
        <v>41193.832627314812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">
        <v>8310</v>
      </c>
      <c r="R281" t="s">
        <v>8315</v>
      </c>
      <c r="S281" s="11">
        <f t="shared" si="12"/>
        <v>42759.035833333335</v>
      </c>
      <c r="T281" s="9">
        <f t="shared" si="13"/>
        <v>2017</v>
      </c>
      <c r="U281" s="11">
        <f t="shared" si="14"/>
        <v>42792.875694444439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">
        <v>8310</v>
      </c>
      <c r="R282" t="s">
        <v>8315</v>
      </c>
      <c r="S282" s="11">
        <f t="shared" si="12"/>
        <v>41744.382349537038</v>
      </c>
      <c r="T282" s="9">
        <f t="shared" si="13"/>
        <v>2014</v>
      </c>
      <c r="U282" s="11">
        <f t="shared" si="14"/>
        <v>41789.382349537038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">
        <v>8310</v>
      </c>
      <c r="R283" t="s">
        <v>8315</v>
      </c>
      <c r="S283" s="11">
        <f t="shared" si="12"/>
        <v>39949.955011574071</v>
      </c>
      <c r="T283" s="9">
        <f t="shared" si="13"/>
        <v>2009</v>
      </c>
      <c r="U283" s="11">
        <f t="shared" si="14"/>
        <v>40035.601388888885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">
        <v>8310</v>
      </c>
      <c r="R284" t="s">
        <v>8315</v>
      </c>
      <c r="S284" s="11">
        <f t="shared" si="12"/>
        <v>40194.711712962962</v>
      </c>
      <c r="T284" s="9">
        <f t="shared" si="13"/>
        <v>2010</v>
      </c>
      <c r="U284" s="11">
        <f t="shared" si="14"/>
        <v>40231.708333333328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">
        <v>8310</v>
      </c>
      <c r="R285" t="s">
        <v>8315</v>
      </c>
      <c r="S285" s="11">
        <f t="shared" si="12"/>
        <v>40675.501666666663</v>
      </c>
      <c r="T285" s="9">
        <f t="shared" si="13"/>
        <v>2011</v>
      </c>
      <c r="U285" s="11">
        <f t="shared" si="14"/>
        <v>40694.999305555553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">
        <v>8310</v>
      </c>
      <c r="R286" t="s">
        <v>8315</v>
      </c>
      <c r="S286" s="11">
        <f t="shared" si="12"/>
        <v>40904.529861111107</v>
      </c>
      <c r="T286" s="9">
        <f t="shared" si="13"/>
        <v>2011</v>
      </c>
      <c r="U286" s="11">
        <f t="shared" si="14"/>
        <v>40929.529861111107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">
        <v>8310</v>
      </c>
      <c r="R287" t="s">
        <v>8315</v>
      </c>
      <c r="S287" s="11">
        <f t="shared" si="12"/>
        <v>41506.547777777778</v>
      </c>
      <c r="T287" s="9">
        <f t="shared" si="13"/>
        <v>2013</v>
      </c>
      <c r="U287" s="11">
        <f t="shared" si="14"/>
        <v>41536.547777777778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">
        <v>8310</v>
      </c>
      <c r="R288" t="s">
        <v>8315</v>
      </c>
      <c r="S288" s="11">
        <f t="shared" si="12"/>
        <v>41313.607916666668</v>
      </c>
      <c r="T288" s="9">
        <f t="shared" si="13"/>
        <v>2013</v>
      </c>
      <c r="U288" s="11">
        <f t="shared" si="14"/>
        <v>41358.566249999996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">
        <v>8310</v>
      </c>
      <c r="R289" t="s">
        <v>8315</v>
      </c>
      <c r="S289" s="11">
        <f t="shared" si="12"/>
        <v>41184.069652777776</v>
      </c>
      <c r="T289" s="9">
        <f t="shared" si="13"/>
        <v>2012</v>
      </c>
      <c r="U289" s="11">
        <f t="shared" si="14"/>
        <v>41214.958333333328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">
        <v>8310</v>
      </c>
      <c r="R290" t="s">
        <v>8315</v>
      </c>
      <c r="S290" s="11">
        <f t="shared" si="12"/>
        <v>41050.960567129623</v>
      </c>
      <c r="T290" s="9">
        <f t="shared" si="13"/>
        <v>2012</v>
      </c>
      <c r="U290" s="11">
        <f t="shared" si="14"/>
        <v>41085.960567129623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">
        <v>8310</v>
      </c>
      <c r="R291" t="s">
        <v>8315</v>
      </c>
      <c r="S291" s="11">
        <f t="shared" si="12"/>
        <v>41550.248078703698</v>
      </c>
      <c r="T291" s="9">
        <f t="shared" si="13"/>
        <v>2013</v>
      </c>
      <c r="U291" s="11">
        <f t="shared" si="14"/>
        <v>41580.248078703698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">
        <v>8310</v>
      </c>
      <c r="R292" t="s">
        <v>8315</v>
      </c>
      <c r="S292" s="11">
        <f t="shared" si="12"/>
        <v>40526.160844907405</v>
      </c>
      <c r="T292" s="9">
        <f t="shared" si="13"/>
        <v>2010</v>
      </c>
      <c r="U292" s="11">
        <f t="shared" si="14"/>
        <v>40576.124305555553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">
        <v>8310</v>
      </c>
      <c r="R293" t="s">
        <v>8315</v>
      </c>
      <c r="S293" s="11">
        <f t="shared" si="12"/>
        <v>41376.560717592591</v>
      </c>
      <c r="T293" s="9">
        <f t="shared" si="13"/>
        <v>2013</v>
      </c>
      <c r="U293" s="11">
        <f t="shared" si="14"/>
        <v>41394.792361111111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">
        <v>8310</v>
      </c>
      <c r="R294" t="s">
        <v>8315</v>
      </c>
      <c r="S294" s="11">
        <f t="shared" si="12"/>
        <v>40812.594895833332</v>
      </c>
      <c r="T294" s="9">
        <f t="shared" si="13"/>
        <v>2011</v>
      </c>
      <c r="U294" s="11">
        <f t="shared" si="14"/>
        <v>40844.957638888889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">
        <v>8310</v>
      </c>
      <c r="R295" t="s">
        <v>8315</v>
      </c>
      <c r="S295" s="11">
        <f t="shared" si="12"/>
        <v>41719.459652777776</v>
      </c>
      <c r="T295" s="9">
        <f t="shared" si="13"/>
        <v>2014</v>
      </c>
      <c r="U295" s="11">
        <f t="shared" si="14"/>
        <v>41749.459652777776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">
        <v>8310</v>
      </c>
      <c r="R296" t="s">
        <v>8315</v>
      </c>
      <c r="S296" s="11">
        <f t="shared" si="12"/>
        <v>40342.876087962963</v>
      </c>
      <c r="T296" s="9">
        <f t="shared" si="13"/>
        <v>2010</v>
      </c>
      <c r="U296" s="11">
        <f t="shared" si="14"/>
        <v>40378.458333333328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">
        <v>8310</v>
      </c>
      <c r="R297" t="s">
        <v>8315</v>
      </c>
      <c r="S297" s="11">
        <f t="shared" si="12"/>
        <v>41518.796400462961</v>
      </c>
      <c r="T297" s="9">
        <f t="shared" si="13"/>
        <v>2013</v>
      </c>
      <c r="U297" s="11">
        <f t="shared" si="14"/>
        <v>41578.791666666664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">
        <v>8310</v>
      </c>
      <c r="R298" t="s">
        <v>8315</v>
      </c>
      <c r="S298" s="11">
        <f t="shared" si="12"/>
        <v>41134.267164351848</v>
      </c>
      <c r="T298" s="9">
        <f t="shared" si="13"/>
        <v>2012</v>
      </c>
      <c r="U298" s="11">
        <f t="shared" si="14"/>
        <v>41159.267164351848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">
        <v>8310</v>
      </c>
      <c r="R299" t="s">
        <v>8315</v>
      </c>
      <c r="S299" s="11">
        <f t="shared" si="12"/>
        <v>42089.519687499997</v>
      </c>
      <c r="T299" s="9">
        <f t="shared" si="13"/>
        <v>2015</v>
      </c>
      <c r="U299" s="11">
        <f t="shared" si="14"/>
        <v>42124.957638888889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">
        <v>8310</v>
      </c>
      <c r="R300" t="s">
        <v>8315</v>
      </c>
      <c r="S300" s="11">
        <f t="shared" si="12"/>
        <v>41709.255185185182</v>
      </c>
      <c r="T300" s="9">
        <f t="shared" si="13"/>
        <v>2014</v>
      </c>
      <c r="U300" s="11">
        <f t="shared" si="14"/>
        <v>41768.666666666664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">
        <v>8310</v>
      </c>
      <c r="R301" t="s">
        <v>8315</v>
      </c>
      <c r="S301" s="11">
        <f t="shared" si="12"/>
        <v>40469.016898148147</v>
      </c>
      <c r="T301" s="9">
        <f t="shared" si="13"/>
        <v>2010</v>
      </c>
      <c r="U301" s="11">
        <f t="shared" si="14"/>
        <v>40499.058564814812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">
        <v>8310</v>
      </c>
      <c r="R302" t="s">
        <v>8315</v>
      </c>
      <c r="S302" s="11">
        <f t="shared" si="12"/>
        <v>40626.751597222217</v>
      </c>
      <c r="T302" s="9">
        <f t="shared" si="13"/>
        <v>2011</v>
      </c>
      <c r="U302" s="11">
        <f t="shared" si="14"/>
        <v>40657.751597222217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">
        <v>8310</v>
      </c>
      <c r="R303" t="s">
        <v>8315</v>
      </c>
      <c r="S303" s="11">
        <f t="shared" si="12"/>
        <v>41312.529340277775</v>
      </c>
      <c r="T303" s="9">
        <f t="shared" si="13"/>
        <v>2013</v>
      </c>
      <c r="U303" s="11">
        <f t="shared" si="14"/>
        <v>41352.487673611111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">
        <v>8310</v>
      </c>
      <c r="R304" t="s">
        <v>8315</v>
      </c>
      <c r="S304" s="11">
        <f t="shared" si="12"/>
        <v>40933.648587962962</v>
      </c>
      <c r="T304" s="9">
        <f t="shared" si="13"/>
        <v>2012</v>
      </c>
      <c r="U304" s="11">
        <f t="shared" si="14"/>
        <v>40963.648587962962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">
        <v>8310</v>
      </c>
      <c r="R305" t="s">
        <v>8315</v>
      </c>
      <c r="S305" s="11">
        <f t="shared" si="12"/>
        <v>41031.862800925919</v>
      </c>
      <c r="T305" s="9">
        <f t="shared" si="13"/>
        <v>2012</v>
      </c>
      <c r="U305" s="11">
        <f t="shared" si="14"/>
        <v>41061.862800925919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">
        <v>8310</v>
      </c>
      <c r="R306" t="s">
        <v>8315</v>
      </c>
      <c r="S306" s="11">
        <f t="shared" si="12"/>
        <v>41113.88653935185</v>
      </c>
      <c r="T306" s="9">
        <f t="shared" si="13"/>
        <v>2012</v>
      </c>
      <c r="U306" s="11">
        <f t="shared" si="14"/>
        <v>41152.875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">
        <v>8310</v>
      </c>
      <c r="R307" t="s">
        <v>8315</v>
      </c>
      <c r="S307" s="11">
        <f t="shared" si="12"/>
        <v>40948.421863425923</v>
      </c>
      <c r="T307" s="9">
        <f t="shared" si="13"/>
        <v>2012</v>
      </c>
      <c r="U307" s="11">
        <f t="shared" si="14"/>
        <v>40978.421863425923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">
        <v>8310</v>
      </c>
      <c r="R308" t="s">
        <v>8315</v>
      </c>
      <c r="S308" s="11">
        <f t="shared" si="12"/>
        <v>41333.628854166665</v>
      </c>
      <c r="T308" s="9">
        <f t="shared" si="13"/>
        <v>2013</v>
      </c>
      <c r="U308" s="11">
        <f t="shared" si="14"/>
        <v>41353.587187499994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">
        <v>8310</v>
      </c>
      <c r="R309" t="s">
        <v>8315</v>
      </c>
      <c r="S309" s="11">
        <f t="shared" si="12"/>
        <v>41282.736122685186</v>
      </c>
      <c r="T309" s="9">
        <f t="shared" si="13"/>
        <v>2013</v>
      </c>
      <c r="U309" s="11">
        <f t="shared" si="14"/>
        <v>41312.736122685186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">
        <v>8310</v>
      </c>
      <c r="R310" t="s">
        <v>8315</v>
      </c>
      <c r="S310" s="11">
        <f t="shared" si="12"/>
        <v>40567.486226851848</v>
      </c>
      <c r="T310" s="9">
        <f t="shared" si="13"/>
        <v>2011</v>
      </c>
      <c r="U310" s="11">
        <f t="shared" si="14"/>
        <v>40612.486226851848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">
        <v>8310</v>
      </c>
      <c r="R311" t="s">
        <v>8315</v>
      </c>
      <c r="S311" s="11">
        <f t="shared" si="12"/>
        <v>41134.543217592589</v>
      </c>
      <c r="T311" s="9">
        <f t="shared" si="13"/>
        <v>2012</v>
      </c>
      <c r="U311" s="11">
        <f t="shared" si="14"/>
        <v>41155.543217592589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">
        <v>8310</v>
      </c>
      <c r="R312" t="s">
        <v>8315</v>
      </c>
      <c r="S312" s="11">
        <f t="shared" si="12"/>
        <v>40820.974803240737</v>
      </c>
      <c r="T312" s="9">
        <f t="shared" si="13"/>
        <v>2011</v>
      </c>
      <c r="U312" s="11">
        <f t="shared" si="14"/>
        <v>40835.875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">
        <v>8310</v>
      </c>
      <c r="R313" t="s">
        <v>8315</v>
      </c>
      <c r="S313" s="11">
        <f t="shared" si="12"/>
        <v>40868.011481481481</v>
      </c>
      <c r="T313" s="9">
        <f t="shared" si="13"/>
        <v>2011</v>
      </c>
      <c r="U313" s="11">
        <f t="shared" si="14"/>
        <v>40909.124305555553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">
        <v>8310</v>
      </c>
      <c r="R314" t="s">
        <v>8315</v>
      </c>
      <c r="S314" s="11">
        <f t="shared" si="12"/>
        <v>41348.669351851851</v>
      </c>
      <c r="T314" s="9">
        <f t="shared" si="13"/>
        <v>2013</v>
      </c>
      <c r="U314" s="11">
        <f t="shared" si="14"/>
        <v>41378.669351851851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">
        <v>8310</v>
      </c>
      <c r="R315" t="s">
        <v>8315</v>
      </c>
      <c r="S315" s="11">
        <f t="shared" si="12"/>
        <v>40357.019606481481</v>
      </c>
      <c r="T315" s="9">
        <f t="shared" si="13"/>
        <v>2010</v>
      </c>
      <c r="U315" s="11">
        <f t="shared" si="14"/>
        <v>40401.457638888889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">
        <v>8310</v>
      </c>
      <c r="R316" t="s">
        <v>8315</v>
      </c>
      <c r="S316" s="11">
        <f t="shared" si="12"/>
        <v>41304.624861111108</v>
      </c>
      <c r="T316" s="9">
        <f t="shared" si="13"/>
        <v>2013</v>
      </c>
      <c r="U316" s="11">
        <f t="shared" si="14"/>
        <v>41334.624861111108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">
        <v>8310</v>
      </c>
      <c r="R317" t="s">
        <v>8315</v>
      </c>
      <c r="S317" s="11">
        <f t="shared" si="12"/>
        <v>41113.564050925925</v>
      </c>
      <c r="T317" s="9">
        <f t="shared" si="13"/>
        <v>2012</v>
      </c>
      <c r="U317" s="11">
        <f t="shared" si="14"/>
        <v>41143.564050925925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">
        <v>8310</v>
      </c>
      <c r="R318" t="s">
        <v>8315</v>
      </c>
      <c r="S318" s="11">
        <f t="shared" si="12"/>
        <v>41950.715243055551</v>
      </c>
      <c r="T318" s="9">
        <f t="shared" si="13"/>
        <v>2014</v>
      </c>
      <c r="U318" s="11">
        <f t="shared" si="14"/>
        <v>41983.999305555553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">
        <v>8310</v>
      </c>
      <c r="R319" t="s">
        <v>8315</v>
      </c>
      <c r="S319" s="11">
        <f t="shared" si="12"/>
        <v>41589.468553240738</v>
      </c>
      <c r="T319" s="9">
        <f t="shared" si="13"/>
        <v>2013</v>
      </c>
      <c r="U319" s="11">
        <f t="shared" si="14"/>
        <v>41619.468553240738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">
        <v>8310</v>
      </c>
      <c r="R320" t="s">
        <v>8315</v>
      </c>
      <c r="S320" s="11">
        <f t="shared" si="12"/>
        <v>41329.830451388887</v>
      </c>
      <c r="T320" s="9">
        <f t="shared" si="13"/>
        <v>2013</v>
      </c>
      <c r="U320" s="11">
        <f t="shared" si="14"/>
        <v>41359.788784722223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">
        <v>8310</v>
      </c>
      <c r="R321" t="s">
        <v>8315</v>
      </c>
      <c r="S321" s="11">
        <f t="shared" si="12"/>
        <v>40123.629965277774</v>
      </c>
      <c r="T321" s="9">
        <f t="shared" si="13"/>
        <v>2009</v>
      </c>
      <c r="U321" s="11">
        <f t="shared" si="14"/>
        <v>40211.124305555553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">
        <v>8310</v>
      </c>
      <c r="R322" t="s">
        <v>8315</v>
      </c>
      <c r="S322" s="11">
        <f t="shared" si="12"/>
        <v>42331.34297453703</v>
      </c>
      <c r="T322" s="9">
        <f t="shared" si="13"/>
        <v>2015</v>
      </c>
      <c r="U322" s="11">
        <f t="shared" si="14"/>
        <v>42360.749999999993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">
        <v>8310</v>
      </c>
      <c r="R323" t="s">
        <v>8315</v>
      </c>
      <c r="S323" s="11">
        <f t="shared" ref="S323:S386" si="15">(J323/86400)+25569+(-5/24)</f>
        <v>42647.238263888888</v>
      </c>
      <c r="T323" s="9">
        <f t="shared" ref="T323:T386" si="16">YEAR(S323)</f>
        <v>2016</v>
      </c>
      <c r="U323" s="11">
        <f t="shared" ref="U323:U386" si="17">(I323/86400)+25569+(-5/24)</f>
        <v>42682.279930555553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">
        <v>8310</v>
      </c>
      <c r="R324" t="s">
        <v>8315</v>
      </c>
      <c r="S324" s="11">
        <f t="shared" si="15"/>
        <v>42473.361666666664</v>
      </c>
      <c r="T324" s="9">
        <f t="shared" si="16"/>
        <v>2016</v>
      </c>
      <c r="U324" s="11">
        <f t="shared" si="17"/>
        <v>42503.361666666664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">
        <v>8310</v>
      </c>
      <c r="R325" t="s">
        <v>8315</v>
      </c>
      <c r="S325" s="11">
        <f t="shared" si="15"/>
        <v>42697.113032407404</v>
      </c>
      <c r="T325" s="9">
        <f t="shared" si="16"/>
        <v>2016</v>
      </c>
      <c r="U325" s="11">
        <f t="shared" si="17"/>
        <v>42725.124305555553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">
        <v>8310</v>
      </c>
      <c r="R326" t="s">
        <v>8315</v>
      </c>
      <c r="S326" s="11">
        <f t="shared" si="15"/>
        <v>42184.417916666665</v>
      </c>
      <c r="T326" s="9">
        <f t="shared" si="16"/>
        <v>2015</v>
      </c>
      <c r="U326" s="11">
        <f t="shared" si="17"/>
        <v>42217.417916666665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">
        <v>8310</v>
      </c>
      <c r="R327" t="s">
        <v>8315</v>
      </c>
      <c r="S327" s="11">
        <f t="shared" si="15"/>
        <v>42688.979548611103</v>
      </c>
      <c r="T327" s="9">
        <f t="shared" si="16"/>
        <v>2016</v>
      </c>
      <c r="U327" s="11">
        <f t="shared" si="17"/>
        <v>42723.979548611103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">
        <v>8310</v>
      </c>
      <c r="R328" t="s">
        <v>8315</v>
      </c>
      <c r="S328" s="11">
        <f t="shared" si="15"/>
        <v>42775.106550925928</v>
      </c>
      <c r="T328" s="9">
        <f t="shared" si="16"/>
        <v>2017</v>
      </c>
      <c r="U328" s="11">
        <f t="shared" si="17"/>
        <v>42808.747916666667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">
        <v>8310</v>
      </c>
      <c r="R329" t="s">
        <v>8315</v>
      </c>
      <c r="S329" s="11">
        <f t="shared" si="15"/>
        <v>42058.026956018519</v>
      </c>
      <c r="T329" s="9">
        <f t="shared" si="16"/>
        <v>2015</v>
      </c>
      <c r="U329" s="11">
        <f t="shared" si="17"/>
        <v>42085.124999999993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">
        <v>8310</v>
      </c>
      <c r="R330" t="s">
        <v>8315</v>
      </c>
      <c r="S330" s="11">
        <f t="shared" si="15"/>
        <v>42278.738287037035</v>
      </c>
      <c r="T330" s="9">
        <f t="shared" si="16"/>
        <v>2015</v>
      </c>
      <c r="U330" s="11">
        <f t="shared" si="17"/>
        <v>42308.958333333336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">
        <v>8310</v>
      </c>
      <c r="R331" t="s">
        <v>8315</v>
      </c>
      <c r="S331" s="11">
        <f t="shared" si="15"/>
        <v>42291.258414351854</v>
      </c>
      <c r="T331" s="9">
        <f t="shared" si="16"/>
        <v>2015</v>
      </c>
      <c r="U331" s="11">
        <f t="shared" si="17"/>
        <v>42314.958333333336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">
        <v>8310</v>
      </c>
      <c r="R332" t="s">
        <v>8315</v>
      </c>
      <c r="S332" s="11">
        <f t="shared" si="15"/>
        <v>41379.307442129626</v>
      </c>
      <c r="T332" s="9">
        <f t="shared" si="16"/>
        <v>2013</v>
      </c>
      <c r="U332" s="11">
        <f t="shared" si="17"/>
        <v>41410.957638888889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">
        <v>8310</v>
      </c>
      <c r="R333" t="s">
        <v>8315</v>
      </c>
      <c r="S333" s="11">
        <f t="shared" si="15"/>
        <v>42507.373078703698</v>
      </c>
      <c r="T333" s="9">
        <f t="shared" si="16"/>
        <v>2016</v>
      </c>
      <c r="U333" s="11">
        <f t="shared" si="17"/>
        <v>42538.373078703698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">
        <v>8310</v>
      </c>
      <c r="R334" t="s">
        <v>8315</v>
      </c>
      <c r="S334" s="11">
        <f t="shared" si="15"/>
        <v>42263.471956018511</v>
      </c>
      <c r="T334" s="9">
        <f t="shared" si="16"/>
        <v>2015</v>
      </c>
      <c r="U334" s="11">
        <f t="shared" si="17"/>
        <v>42305.124999999993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">
        <v>8310</v>
      </c>
      <c r="R335" t="s">
        <v>8315</v>
      </c>
      <c r="S335" s="11">
        <f t="shared" si="15"/>
        <v>42437.428136574068</v>
      </c>
      <c r="T335" s="9">
        <f t="shared" si="16"/>
        <v>2016</v>
      </c>
      <c r="U335" s="11">
        <f t="shared" si="17"/>
        <v>42467.386469907404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">
        <v>8310</v>
      </c>
      <c r="R336" t="s">
        <v>8315</v>
      </c>
      <c r="S336" s="11">
        <f t="shared" si="15"/>
        <v>42101.474039351851</v>
      </c>
      <c r="T336" s="9">
        <f t="shared" si="16"/>
        <v>2015</v>
      </c>
      <c r="U336" s="11">
        <f t="shared" si="17"/>
        <v>42139.583333333336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">
        <v>8310</v>
      </c>
      <c r="R337" t="s">
        <v>8315</v>
      </c>
      <c r="S337" s="11">
        <f t="shared" si="15"/>
        <v>42101.529108796291</v>
      </c>
      <c r="T337" s="9">
        <f t="shared" si="16"/>
        <v>2015</v>
      </c>
      <c r="U337" s="11">
        <f t="shared" si="17"/>
        <v>42132.708333333336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">
        <v>8310</v>
      </c>
      <c r="R338" t="s">
        <v>8315</v>
      </c>
      <c r="S338" s="11">
        <f t="shared" si="15"/>
        <v>42291.387939814813</v>
      </c>
      <c r="T338" s="9">
        <f t="shared" si="16"/>
        <v>2015</v>
      </c>
      <c r="U338" s="11">
        <f t="shared" si="17"/>
        <v>42321.429606481477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">
        <v>8310</v>
      </c>
      <c r="R339" t="s">
        <v>8315</v>
      </c>
      <c r="S339" s="11">
        <f t="shared" si="15"/>
        <v>42046.920231481483</v>
      </c>
      <c r="T339" s="9">
        <f t="shared" si="16"/>
        <v>2015</v>
      </c>
      <c r="U339" s="11">
        <f t="shared" si="17"/>
        <v>42076.878564814811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">
        <v>8310</v>
      </c>
      <c r="R340" t="s">
        <v>8315</v>
      </c>
      <c r="S340" s="11">
        <f t="shared" si="15"/>
        <v>42559.547337962962</v>
      </c>
      <c r="T340" s="9">
        <f t="shared" si="16"/>
        <v>2016</v>
      </c>
      <c r="U340" s="11">
        <f t="shared" si="17"/>
        <v>42615.833333333336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">
        <v>8310</v>
      </c>
      <c r="R341" t="s">
        <v>8315</v>
      </c>
      <c r="S341" s="11">
        <f t="shared" si="15"/>
        <v>42093.551712962959</v>
      </c>
      <c r="T341" s="9">
        <f t="shared" si="16"/>
        <v>2015</v>
      </c>
      <c r="U341" s="11">
        <f t="shared" si="17"/>
        <v>42123.551712962959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">
        <v>8310</v>
      </c>
      <c r="R342" t="s">
        <v>8315</v>
      </c>
      <c r="S342" s="11">
        <f t="shared" si="15"/>
        <v>42772.460729166669</v>
      </c>
      <c r="T342" s="9">
        <f t="shared" si="16"/>
        <v>2017</v>
      </c>
      <c r="U342" s="11">
        <f t="shared" si="17"/>
        <v>42802.666666666664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">
        <v>8310</v>
      </c>
      <c r="R343" t="s">
        <v>8315</v>
      </c>
      <c r="S343" s="11">
        <f t="shared" si="15"/>
        <v>41894.671273148146</v>
      </c>
      <c r="T343" s="9">
        <f t="shared" si="16"/>
        <v>2014</v>
      </c>
      <c r="U343" s="11">
        <f t="shared" si="17"/>
        <v>41912.957638888889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">
        <v>8310</v>
      </c>
      <c r="R344" t="s">
        <v>8315</v>
      </c>
      <c r="S344" s="11">
        <f t="shared" si="15"/>
        <v>42459.572511574072</v>
      </c>
      <c r="T344" s="9">
        <f t="shared" si="16"/>
        <v>2016</v>
      </c>
      <c r="U344" s="11">
        <f t="shared" si="17"/>
        <v>42489.572511574072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">
        <v>8310</v>
      </c>
      <c r="R345" t="s">
        <v>8315</v>
      </c>
      <c r="S345" s="11">
        <f t="shared" si="15"/>
        <v>41926.529456018514</v>
      </c>
      <c r="T345" s="9">
        <f t="shared" si="16"/>
        <v>2014</v>
      </c>
      <c r="U345" s="11">
        <f t="shared" si="17"/>
        <v>41956.916666666664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">
        <v>8310</v>
      </c>
      <c r="R346" t="s">
        <v>8315</v>
      </c>
      <c r="S346" s="11">
        <f t="shared" si="15"/>
        <v>42111.762662037036</v>
      </c>
      <c r="T346" s="9">
        <f t="shared" si="16"/>
        <v>2015</v>
      </c>
      <c r="U346" s="11">
        <f t="shared" si="17"/>
        <v>42155.888888888883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">
        <v>8310</v>
      </c>
      <c r="R347" t="s">
        <v>8315</v>
      </c>
      <c r="S347" s="11">
        <f t="shared" si="15"/>
        <v>42114.735995370364</v>
      </c>
      <c r="T347" s="9">
        <f t="shared" si="16"/>
        <v>2015</v>
      </c>
      <c r="U347" s="11">
        <f t="shared" si="17"/>
        <v>42144.735995370364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">
        <v>8310</v>
      </c>
      <c r="R348" t="s">
        <v>8315</v>
      </c>
      <c r="S348" s="11">
        <f t="shared" si="15"/>
        <v>42261.291909722218</v>
      </c>
      <c r="T348" s="9">
        <f t="shared" si="16"/>
        <v>2015</v>
      </c>
      <c r="U348" s="11">
        <f t="shared" si="17"/>
        <v>42291.291909722218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">
        <v>8310</v>
      </c>
      <c r="R349" t="s">
        <v>8315</v>
      </c>
      <c r="S349" s="11">
        <f t="shared" si="15"/>
        <v>42292.287141203698</v>
      </c>
      <c r="T349" s="9">
        <f t="shared" si="16"/>
        <v>2015</v>
      </c>
      <c r="U349" s="11">
        <f t="shared" si="17"/>
        <v>42322.32880787037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">
        <v>8310</v>
      </c>
      <c r="R350" t="s">
        <v>8315</v>
      </c>
      <c r="S350" s="11">
        <f t="shared" si="15"/>
        <v>42207.378657407404</v>
      </c>
      <c r="T350" s="9">
        <f t="shared" si="16"/>
        <v>2015</v>
      </c>
      <c r="U350" s="11">
        <f t="shared" si="17"/>
        <v>42237.378657407404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">
        <v>8310</v>
      </c>
      <c r="R351" t="s">
        <v>8315</v>
      </c>
      <c r="S351" s="11">
        <f t="shared" si="15"/>
        <v>42760.290601851848</v>
      </c>
      <c r="T351" s="9">
        <f t="shared" si="16"/>
        <v>2017</v>
      </c>
      <c r="U351" s="11">
        <f t="shared" si="17"/>
        <v>42790.290601851848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">
        <v>8310</v>
      </c>
      <c r="R352" t="s">
        <v>8315</v>
      </c>
      <c r="S352" s="11">
        <f t="shared" si="15"/>
        <v>42585.857743055552</v>
      </c>
      <c r="T352" s="9">
        <f t="shared" si="16"/>
        <v>2016</v>
      </c>
      <c r="U352" s="11">
        <f t="shared" si="17"/>
        <v>42623.957638888889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">
        <v>8310</v>
      </c>
      <c r="R353" t="s">
        <v>8315</v>
      </c>
      <c r="S353" s="11">
        <f t="shared" si="15"/>
        <v>42427.75641203703</v>
      </c>
      <c r="T353" s="9">
        <f t="shared" si="16"/>
        <v>2016</v>
      </c>
      <c r="U353" s="11">
        <f t="shared" si="17"/>
        <v>42467.714745370373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">
        <v>8310</v>
      </c>
      <c r="R354" t="s">
        <v>8315</v>
      </c>
      <c r="S354" s="11">
        <f t="shared" si="15"/>
        <v>41889.959120370368</v>
      </c>
      <c r="T354" s="9">
        <f t="shared" si="16"/>
        <v>2014</v>
      </c>
      <c r="U354" s="11">
        <f t="shared" si="17"/>
        <v>41919.959120370368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">
        <v>8310</v>
      </c>
      <c r="R355" t="s">
        <v>8315</v>
      </c>
      <c r="S355" s="11">
        <f t="shared" si="15"/>
        <v>42297.583553240744</v>
      </c>
      <c r="T355" s="9">
        <f t="shared" si="16"/>
        <v>2015</v>
      </c>
      <c r="U355" s="11">
        <f t="shared" si="17"/>
        <v>42327.625219907401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">
        <v>8310</v>
      </c>
      <c r="R356" t="s">
        <v>8315</v>
      </c>
      <c r="S356" s="11">
        <f t="shared" si="15"/>
        <v>42438.619456018518</v>
      </c>
      <c r="T356" s="9">
        <f t="shared" si="16"/>
        <v>2016</v>
      </c>
      <c r="U356" s="11">
        <f t="shared" si="17"/>
        <v>42468.577789351846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">
        <v>8310</v>
      </c>
      <c r="R357" t="s">
        <v>8315</v>
      </c>
      <c r="S357" s="11">
        <f t="shared" si="15"/>
        <v>41943.0855787037</v>
      </c>
      <c r="T357" s="9">
        <f t="shared" si="16"/>
        <v>2014</v>
      </c>
      <c r="U357" s="11">
        <f t="shared" si="17"/>
        <v>41974.127245370364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">
        <v>8310</v>
      </c>
      <c r="R358" t="s">
        <v>8315</v>
      </c>
      <c r="S358" s="11">
        <f t="shared" si="15"/>
        <v>42415.594826388886</v>
      </c>
      <c r="T358" s="9">
        <f t="shared" si="16"/>
        <v>2016</v>
      </c>
      <c r="U358" s="11">
        <f t="shared" si="17"/>
        <v>42445.553159722222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">
        <v>8310</v>
      </c>
      <c r="R359" t="s">
        <v>8315</v>
      </c>
      <c r="S359" s="11">
        <f t="shared" si="15"/>
        <v>42078.01385416666</v>
      </c>
      <c r="T359" s="9">
        <f t="shared" si="16"/>
        <v>2015</v>
      </c>
      <c r="U359" s="11">
        <f t="shared" si="17"/>
        <v>42118.01385416666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">
        <v>8310</v>
      </c>
      <c r="R360" t="s">
        <v>8315</v>
      </c>
      <c r="S360" s="11">
        <f t="shared" si="15"/>
        <v>42507.651863425919</v>
      </c>
      <c r="T360" s="9">
        <f t="shared" si="16"/>
        <v>2016</v>
      </c>
      <c r="U360" s="11">
        <f t="shared" si="17"/>
        <v>42536.416666666664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">
        <v>8310</v>
      </c>
      <c r="R361" t="s">
        <v>8315</v>
      </c>
      <c r="S361" s="11">
        <f t="shared" si="15"/>
        <v>41934.86215277778</v>
      </c>
      <c r="T361" s="9">
        <f t="shared" si="16"/>
        <v>2014</v>
      </c>
      <c r="U361" s="11">
        <f t="shared" si="17"/>
        <v>41957.008333333331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">
        <v>8310</v>
      </c>
      <c r="R362" t="s">
        <v>8315</v>
      </c>
      <c r="S362" s="11">
        <f t="shared" si="15"/>
        <v>42163.689583333333</v>
      </c>
      <c r="T362" s="9">
        <f t="shared" si="16"/>
        <v>2015</v>
      </c>
      <c r="U362" s="11">
        <f t="shared" si="17"/>
        <v>42207.924305555549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">
        <v>8310</v>
      </c>
      <c r="R363" t="s">
        <v>8315</v>
      </c>
      <c r="S363" s="11">
        <f t="shared" si="15"/>
        <v>41935.792893518512</v>
      </c>
      <c r="T363" s="9">
        <f t="shared" si="16"/>
        <v>2014</v>
      </c>
      <c r="U363" s="11">
        <f t="shared" si="17"/>
        <v>41965.834560185183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">
        <v>8310</v>
      </c>
      <c r="R364" t="s">
        <v>8315</v>
      </c>
      <c r="S364" s="11">
        <f t="shared" si="15"/>
        <v>41837.002210648148</v>
      </c>
      <c r="T364" s="9">
        <f t="shared" si="16"/>
        <v>2014</v>
      </c>
      <c r="U364" s="11">
        <f t="shared" si="17"/>
        <v>41858.791666666664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">
        <v>8310</v>
      </c>
      <c r="R365" t="s">
        <v>8315</v>
      </c>
      <c r="S365" s="11">
        <f t="shared" si="15"/>
        <v>40255.53629629629</v>
      </c>
      <c r="T365" s="9">
        <f t="shared" si="16"/>
        <v>2010</v>
      </c>
      <c r="U365" s="11">
        <f t="shared" si="17"/>
        <v>40300.598611111105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">
        <v>8310</v>
      </c>
      <c r="R366" t="s">
        <v>8315</v>
      </c>
      <c r="S366" s="11">
        <f t="shared" si="15"/>
        <v>41780.651296296295</v>
      </c>
      <c r="T366" s="9">
        <f t="shared" si="16"/>
        <v>2014</v>
      </c>
      <c r="U366" s="11">
        <f t="shared" si="17"/>
        <v>41810.957638888889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">
        <v>8310</v>
      </c>
      <c r="R367" t="s">
        <v>8315</v>
      </c>
      <c r="S367" s="11">
        <f t="shared" si="15"/>
        <v>41668.398136574069</v>
      </c>
      <c r="T367" s="9">
        <f t="shared" si="16"/>
        <v>2014</v>
      </c>
      <c r="U367" s="11">
        <f t="shared" si="17"/>
        <v>41698.398136574069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">
        <v>8310</v>
      </c>
      <c r="R368" t="s">
        <v>8315</v>
      </c>
      <c r="S368" s="11">
        <f t="shared" si="15"/>
        <v>41019.584699074076</v>
      </c>
      <c r="T368" s="9">
        <f t="shared" si="16"/>
        <v>2012</v>
      </c>
      <c r="U368" s="11">
        <f t="shared" si="17"/>
        <v>41049.584699074076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">
        <v>8310</v>
      </c>
      <c r="R369" t="s">
        <v>8315</v>
      </c>
      <c r="S369" s="11">
        <f t="shared" si="15"/>
        <v>41355.368958333333</v>
      </c>
      <c r="T369" s="9">
        <f t="shared" si="16"/>
        <v>2013</v>
      </c>
      <c r="U369" s="11">
        <f t="shared" si="17"/>
        <v>41394.999305555553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">
        <v>8310</v>
      </c>
      <c r="R370" t="s">
        <v>8315</v>
      </c>
      <c r="S370" s="11">
        <f t="shared" si="15"/>
        <v>42043.397245370368</v>
      </c>
      <c r="T370" s="9">
        <f t="shared" si="16"/>
        <v>2015</v>
      </c>
      <c r="U370" s="11">
        <f t="shared" si="17"/>
        <v>42078.355578703697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">
        <v>8310</v>
      </c>
      <c r="R371" t="s">
        <v>8315</v>
      </c>
      <c r="S371" s="11">
        <f t="shared" si="15"/>
        <v>40893.3433912037</v>
      </c>
      <c r="T371" s="9">
        <f t="shared" si="16"/>
        <v>2011</v>
      </c>
      <c r="U371" s="11">
        <f t="shared" si="17"/>
        <v>40923.3433912037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">
        <v>8310</v>
      </c>
      <c r="R372" t="s">
        <v>8315</v>
      </c>
      <c r="S372" s="11">
        <f t="shared" si="15"/>
        <v>42711.586805555555</v>
      </c>
      <c r="T372" s="9">
        <f t="shared" si="16"/>
        <v>2016</v>
      </c>
      <c r="U372" s="11">
        <f t="shared" si="17"/>
        <v>42741.586805555555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">
        <v>8310</v>
      </c>
      <c r="R373" t="s">
        <v>8315</v>
      </c>
      <c r="S373" s="11">
        <f t="shared" si="15"/>
        <v>41261.559479166666</v>
      </c>
      <c r="T373" s="9">
        <f t="shared" si="16"/>
        <v>2012</v>
      </c>
      <c r="U373" s="11">
        <f t="shared" si="17"/>
        <v>41306.559479166666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">
        <v>8310</v>
      </c>
      <c r="R374" t="s">
        <v>8315</v>
      </c>
      <c r="S374" s="11">
        <f t="shared" si="15"/>
        <v>42425.368564814817</v>
      </c>
      <c r="T374" s="9">
        <f t="shared" si="16"/>
        <v>2016</v>
      </c>
      <c r="U374" s="11">
        <f t="shared" si="17"/>
        <v>42465.458333333336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">
        <v>8310</v>
      </c>
      <c r="R375" t="s">
        <v>8315</v>
      </c>
      <c r="S375" s="11">
        <f t="shared" si="15"/>
        <v>41078.703680555554</v>
      </c>
      <c r="T375" s="9">
        <f t="shared" si="16"/>
        <v>2012</v>
      </c>
      <c r="U375" s="11">
        <f t="shared" si="17"/>
        <v>41108.703680555554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">
        <v>8310</v>
      </c>
      <c r="R376" t="s">
        <v>8315</v>
      </c>
      <c r="S376" s="11">
        <f t="shared" si="15"/>
        <v>40757.680914351848</v>
      </c>
      <c r="T376" s="9">
        <f t="shared" si="16"/>
        <v>2011</v>
      </c>
      <c r="U376" s="11">
        <f t="shared" si="17"/>
        <v>40802.680914351848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">
        <v>8310</v>
      </c>
      <c r="R377" t="s">
        <v>8315</v>
      </c>
      <c r="S377" s="11">
        <f t="shared" si="15"/>
        <v>41657.77674768518</v>
      </c>
      <c r="T377" s="9">
        <f t="shared" si="16"/>
        <v>2014</v>
      </c>
      <c r="U377" s="11">
        <f t="shared" si="17"/>
        <v>41699.512499999997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">
        <v>8310</v>
      </c>
      <c r="R378" t="s">
        <v>8315</v>
      </c>
      <c r="S378" s="11">
        <f t="shared" si="15"/>
        <v>42576.244398148141</v>
      </c>
      <c r="T378" s="9">
        <f t="shared" si="16"/>
        <v>2016</v>
      </c>
      <c r="U378" s="11">
        <f t="shared" si="17"/>
        <v>42607.244398148141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">
        <v>8310</v>
      </c>
      <c r="R379" t="s">
        <v>8315</v>
      </c>
      <c r="S379" s="11">
        <f t="shared" si="15"/>
        <v>42292.042453703696</v>
      </c>
      <c r="T379" s="9">
        <f t="shared" si="16"/>
        <v>2015</v>
      </c>
      <c r="U379" s="11">
        <f t="shared" si="17"/>
        <v>42322.084027777775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">
        <v>8310</v>
      </c>
      <c r="R380" t="s">
        <v>8315</v>
      </c>
      <c r="S380" s="11">
        <f t="shared" si="15"/>
        <v>42370.363518518519</v>
      </c>
      <c r="T380" s="9">
        <f t="shared" si="16"/>
        <v>2016</v>
      </c>
      <c r="U380" s="11">
        <f t="shared" si="17"/>
        <v>42394.786111111105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">
        <v>8310</v>
      </c>
      <c r="R381" t="s">
        <v>8315</v>
      </c>
      <c r="S381" s="11">
        <f t="shared" si="15"/>
        <v>40987.479999999996</v>
      </c>
      <c r="T381" s="9">
        <f t="shared" si="16"/>
        <v>2012</v>
      </c>
      <c r="U381" s="11">
        <f t="shared" si="17"/>
        <v>41032.479999999996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">
        <v>8310</v>
      </c>
      <c r="R382" t="s">
        <v>8315</v>
      </c>
      <c r="S382" s="11">
        <f t="shared" si="15"/>
        <v>42367.511481481481</v>
      </c>
      <c r="T382" s="9">
        <f t="shared" si="16"/>
        <v>2015</v>
      </c>
      <c r="U382" s="11">
        <f t="shared" si="17"/>
        <v>42392.511481481481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">
        <v>8310</v>
      </c>
      <c r="R383" t="s">
        <v>8315</v>
      </c>
      <c r="S383" s="11">
        <f t="shared" si="15"/>
        <v>41085.48978009259</v>
      </c>
      <c r="T383" s="9">
        <f t="shared" si="16"/>
        <v>2012</v>
      </c>
      <c r="U383" s="11">
        <f t="shared" si="17"/>
        <v>41120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">
        <v>8310</v>
      </c>
      <c r="R384" t="s">
        <v>8315</v>
      </c>
      <c r="S384" s="11">
        <f t="shared" si="15"/>
        <v>41144.501157407409</v>
      </c>
      <c r="T384" s="9">
        <f t="shared" si="16"/>
        <v>2012</v>
      </c>
      <c r="U384" s="11">
        <f t="shared" si="17"/>
        <v>41158.501157407409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">
        <v>8310</v>
      </c>
      <c r="R385" t="s">
        <v>8315</v>
      </c>
      <c r="S385" s="11">
        <f t="shared" si="15"/>
        <v>41754.90924768518</v>
      </c>
      <c r="T385" s="9">
        <f t="shared" si="16"/>
        <v>2014</v>
      </c>
      <c r="U385" s="11">
        <f t="shared" si="17"/>
        <v>41777.90924768518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">
        <v>8310</v>
      </c>
      <c r="R386" t="s">
        <v>8315</v>
      </c>
      <c r="S386" s="11">
        <f t="shared" si="15"/>
        <v>41980.573460648149</v>
      </c>
      <c r="T386" s="9">
        <f t="shared" si="16"/>
        <v>2014</v>
      </c>
      <c r="U386" s="11">
        <f t="shared" si="17"/>
        <v>42010.573460648149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">
        <v>8310</v>
      </c>
      <c r="R387" t="s">
        <v>8315</v>
      </c>
      <c r="S387" s="11">
        <f t="shared" ref="S387:S450" si="18">(J387/86400)+25569+(-5/24)</f>
        <v>41934.376168981478</v>
      </c>
      <c r="T387" s="9">
        <f t="shared" ref="T387:T450" si="19">YEAR(S387)</f>
        <v>2014</v>
      </c>
      <c r="U387" s="11">
        <f t="shared" ref="U387:U450" si="20">(I387/86400)+25569+(-5/24)</f>
        <v>41964.41783564815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">
        <v>8310</v>
      </c>
      <c r="R388" t="s">
        <v>8315</v>
      </c>
      <c r="S388" s="11">
        <f t="shared" si="18"/>
        <v>42211.742951388886</v>
      </c>
      <c r="T388" s="9">
        <f t="shared" si="19"/>
        <v>2015</v>
      </c>
      <c r="U388" s="11">
        <f t="shared" si="20"/>
        <v>42226.742951388886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">
        <v>8310</v>
      </c>
      <c r="R389" t="s">
        <v>8315</v>
      </c>
      <c r="S389" s="11">
        <f t="shared" si="18"/>
        <v>42200.468263888884</v>
      </c>
      <c r="T389" s="9">
        <f t="shared" si="19"/>
        <v>2015</v>
      </c>
      <c r="U389" s="11">
        <f t="shared" si="20"/>
        <v>42231.041666666664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">
        <v>8310</v>
      </c>
      <c r="R390" t="s">
        <v>8315</v>
      </c>
      <c r="S390" s="11">
        <f t="shared" si="18"/>
        <v>42548.86782407407</v>
      </c>
      <c r="T390" s="9">
        <f t="shared" si="19"/>
        <v>2016</v>
      </c>
      <c r="U390" s="11">
        <f t="shared" si="20"/>
        <v>42578.86782407407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">
        <v>8310</v>
      </c>
      <c r="R391" t="s">
        <v>8315</v>
      </c>
      <c r="S391" s="11">
        <f t="shared" si="18"/>
        <v>41673.854745370372</v>
      </c>
      <c r="T391" s="9">
        <f t="shared" si="19"/>
        <v>2014</v>
      </c>
      <c r="U391" s="11">
        <f t="shared" si="20"/>
        <v>41705.749305555553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">
        <v>8310</v>
      </c>
      <c r="R392" t="s">
        <v>8315</v>
      </c>
      <c r="S392" s="11">
        <f t="shared" si="18"/>
        <v>42111.828379629624</v>
      </c>
      <c r="T392" s="9">
        <f t="shared" si="19"/>
        <v>2015</v>
      </c>
      <c r="U392" s="11">
        <f t="shared" si="20"/>
        <v>42131.828379629624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">
        <v>8310</v>
      </c>
      <c r="R393" t="s">
        <v>8315</v>
      </c>
      <c r="S393" s="11">
        <f t="shared" si="18"/>
        <v>40864.833923611106</v>
      </c>
      <c r="T393" s="9">
        <f t="shared" si="19"/>
        <v>2011</v>
      </c>
      <c r="U393" s="11">
        <f t="shared" si="20"/>
        <v>40894.832638888889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">
        <v>8310</v>
      </c>
      <c r="R394" t="s">
        <v>8315</v>
      </c>
      <c r="S394" s="11">
        <f t="shared" si="18"/>
        <v>40763.508923611109</v>
      </c>
      <c r="T394" s="9">
        <f t="shared" si="19"/>
        <v>2011</v>
      </c>
      <c r="U394" s="11">
        <f t="shared" si="20"/>
        <v>40793.916666666664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">
        <v>8310</v>
      </c>
      <c r="R395" t="s">
        <v>8315</v>
      </c>
      <c r="S395" s="11">
        <f t="shared" si="18"/>
        <v>41526.500601851847</v>
      </c>
      <c r="T395" s="9">
        <f t="shared" si="19"/>
        <v>2013</v>
      </c>
      <c r="U395" s="11">
        <f t="shared" si="20"/>
        <v>41557.500601851847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">
        <v>8310</v>
      </c>
      <c r="R396" t="s">
        <v>8315</v>
      </c>
      <c r="S396" s="11">
        <f t="shared" si="18"/>
        <v>42417.60974537037</v>
      </c>
      <c r="T396" s="9">
        <f t="shared" si="19"/>
        <v>2016</v>
      </c>
      <c r="U396" s="11">
        <f t="shared" si="20"/>
        <v>42477.568078703705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">
        <v>8310</v>
      </c>
      <c r="R397" t="s">
        <v>8315</v>
      </c>
      <c r="S397" s="11">
        <f t="shared" si="18"/>
        <v>40990.700925925921</v>
      </c>
      <c r="T397" s="9">
        <f t="shared" si="19"/>
        <v>2012</v>
      </c>
      <c r="U397" s="11">
        <f t="shared" si="20"/>
        <v>41026.688888888886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">
        <v>8310</v>
      </c>
      <c r="R398" t="s">
        <v>8315</v>
      </c>
      <c r="S398" s="11">
        <f t="shared" si="18"/>
        <v>41082.356550925928</v>
      </c>
      <c r="T398" s="9">
        <f t="shared" si="19"/>
        <v>2012</v>
      </c>
      <c r="U398" s="11">
        <f t="shared" si="20"/>
        <v>41097.356550925928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">
        <v>8310</v>
      </c>
      <c r="R399" t="s">
        <v>8315</v>
      </c>
      <c r="S399" s="11">
        <f t="shared" si="18"/>
        <v>40379.568101851852</v>
      </c>
      <c r="T399" s="9">
        <f t="shared" si="19"/>
        <v>2010</v>
      </c>
      <c r="U399" s="11">
        <f t="shared" si="20"/>
        <v>40421.947222222218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">
        <v>8310</v>
      </c>
      <c r="R400" t="s">
        <v>8315</v>
      </c>
      <c r="S400" s="11">
        <f t="shared" si="18"/>
        <v>42078.584791666661</v>
      </c>
      <c r="T400" s="9">
        <f t="shared" si="19"/>
        <v>2015</v>
      </c>
      <c r="U400" s="11">
        <f t="shared" si="20"/>
        <v>42123.584791666661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">
        <v>8310</v>
      </c>
      <c r="R401" t="s">
        <v>8315</v>
      </c>
      <c r="S401" s="11">
        <f t="shared" si="18"/>
        <v>42687.667442129627</v>
      </c>
      <c r="T401" s="9">
        <f t="shared" si="19"/>
        <v>2016</v>
      </c>
      <c r="U401" s="11">
        <f t="shared" si="20"/>
        <v>42718.291666666664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">
        <v>8310</v>
      </c>
      <c r="R402" t="s">
        <v>8315</v>
      </c>
      <c r="S402" s="11">
        <f t="shared" si="18"/>
        <v>41745.427627314813</v>
      </c>
      <c r="T402" s="9">
        <f t="shared" si="19"/>
        <v>2014</v>
      </c>
      <c r="U402" s="11">
        <f t="shared" si="20"/>
        <v>41775.9375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">
        <v>8310</v>
      </c>
      <c r="R403" t="s">
        <v>8315</v>
      </c>
      <c r="S403" s="11">
        <f t="shared" si="18"/>
        <v>40732.633912037032</v>
      </c>
      <c r="T403" s="9">
        <f t="shared" si="19"/>
        <v>2011</v>
      </c>
      <c r="U403" s="11">
        <f t="shared" si="20"/>
        <v>40762.633912037032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">
        <v>8310</v>
      </c>
      <c r="R404" t="s">
        <v>8315</v>
      </c>
      <c r="S404" s="11">
        <f t="shared" si="18"/>
        <v>42292.331215277773</v>
      </c>
      <c r="T404" s="9">
        <f t="shared" si="19"/>
        <v>2015</v>
      </c>
      <c r="U404" s="11">
        <f t="shared" si="20"/>
        <v>42313.372881944444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">
        <v>8310</v>
      </c>
      <c r="R405" t="s">
        <v>8315</v>
      </c>
      <c r="S405" s="11">
        <f t="shared" si="18"/>
        <v>40718.102326388886</v>
      </c>
      <c r="T405" s="9">
        <f t="shared" si="19"/>
        <v>2011</v>
      </c>
      <c r="U405" s="11">
        <f t="shared" si="20"/>
        <v>40765.088888888888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">
        <v>8310</v>
      </c>
      <c r="R406" t="s">
        <v>8315</v>
      </c>
      <c r="S406" s="11">
        <f t="shared" si="18"/>
        <v>41646.419699074067</v>
      </c>
      <c r="T406" s="9">
        <f t="shared" si="19"/>
        <v>2014</v>
      </c>
      <c r="U406" s="11">
        <f t="shared" si="20"/>
        <v>41675.75277777778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">
        <v>8310</v>
      </c>
      <c r="R407" t="s">
        <v>8315</v>
      </c>
      <c r="S407" s="11">
        <f t="shared" si="18"/>
        <v>41673.876608796294</v>
      </c>
      <c r="T407" s="9">
        <f t="shared" si="19"/>
        <v>2014</v>
      </c>
      <c r="U407" s="11">
        <f t="shared" si="20"/>
        <v>41703.876608796294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">
        <v>8310</v>
      </c>
      <c r="R408" t="s">
        <v>8315</v>
      </c>
      <c r="S408" s="11">
        <f t="shared" si="18"/>
        <v>40637.95413194444</v>
      </c>
      <c r="T408" s="9">
        <f t="shared" si="19"/>
        <v>2011</v>
      </c>
      <c r="U408" s="11">
        <f t="shared" si="20"/>
        <v>40672.040972222218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">
        <v>8310</v>
      </c>
      <c r="R409" t="s">
        <v>8315</v>
      </c>
      <c r="S409" s="11">
        <f t="shared" si="18"/>
        <v>40806.662615740737</v>
      </c>
      <c r="T409" s="9">
        <f t="shared" si="19"/>
        <v>2011</v>
      </c>
      <c r="U409" s="11">
        <f t="shared" si="20"/>
        <v>40866.704282407409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">
        <v>8310</v>
      </c>
      <c r="R410" t="s">
        <v>8315</v>
      </c>
      <c r="S410" s="11">
        <f t="shared" si="18"/>
        <v>41543.527662037035</v>
      </c>
      <c r="T410" s="9">
        <f t="shared" si="19"/>
        <v>2013</v>
      </c>
      <c r="U410" s="11">
        <f t="shared" si="20"/>
        <v>41583.569328703699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">
        <v>8310</v>
      </c>
      <c r="R411" t="s">
        <v>8315</v>
      </c>
      <c r="S411" s="11">
        <f t="shared" si="18"/>
        <v>42543.654444444437</v>
      </c>
      <c r="T411" s="9">
        <f t="shared" si="19"/>
        <v>2016</v>
      </c>
      <c r="U411" s="11">
        <f t="shared" si="20"/>
        <v>42573.654444444437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">
        <v>8310</v>
      </c>
      <c r="R412" t="s">
        <v>8315</v>
      </c>
      <c r="S412" s="11">
        <f t="shared" si="18"/>
        <v>42113.773113425923</v>
      </c>
      <c r="T412" s="9">
        <f t="shared" si="19"/>
        <v>2015</v>
      </c>
      <c r="U412" s="11">
        <f t="shared" si="20"/>
        <v>42173.773113425923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">
        <v>8310</v>
      </c>
      <c r="R413" t="s">
        <v>8315</v>
      </c>
      <c r="S413" s="11">
        <f t="shared" si="18"/>
        <v>41597.967638888884</v>
      </c>
      <c r="T413" s="9">
        <f t="shared" si="19"/>
        <v>2013</v>
      </c>
      <c r="U413" s="11">
        <f t="shared" si="20"/>
        <v>41630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">
        <v>8310</v>
      </c>
      <c r="R414" t="s">
        <v>8315</v>
      </c>
      <c r="S414" s="11">
        <f t="shared" si="18"/>
        <v>41099.534467592588</v>
      </c>
      <c r="T414" s="9">
        <f t="shared" si="19"/>
        <v>2012</v>
      </c>
      <c r="U414" s="11">
        <f t="shared" si="20"/>
        <v>41115.534467592588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">
        <v>8310</v>
      </c>
      <c r="R415" t="s">
        <v>8315</v>
      </c>
      <c r="S415" s="11">
        <f t="shared" si="18"/>
        <v>41079.66910879629</v>
      </c>
      <c r="T415" s="9">
        <f t="shared" si="19"/>
        <v>2012</v>
      </c>
      <c r="U415" s="11">
        <f t="shared" si="20"/>
        <v>41109.66910879629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">
        <v>8310</v>
      </c>
      <c r="R416" t="s">
        <v>8315</v>
      </c>
      <c r="S416" s="11">
        <f t="shared" si="18"/>
        <v>41528.85491898148</v>
      </c>
      <c r="T416" s="9">
        <f t="shared" si="19"/>
        <v>2013</v>
      </c>
      <c r="U416" s="11">
        <f t="shared" si="20"/>
        <v>41558.85491898148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">
        <v>8310</v>
      </c>
      <c r="R417" t="s">
        <v>8315</v>
      </c>
      <c r="S417" s="11">
        <f t="shared" si="18"/>
        <v>41904.643541666665</v>
      </c>
      <c r="T417" s="9">
        <f t="shared" si="19"/>
        <v>2014</v>
      </c>
      <c r="U417" s="11">
        <f t="shared" si="20"/>
        <v>41929.291666666664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">
        <v>8310</v>
      </c>
      <c r="R418" t="s">
        <v>8315</v>
      </c>
      <c r="S418" s="11">
        <f t="shared" si="18"/>
        <v>41648.187858796293</v>
      </c>
      <c r="T418" s="9">
        <f t="shared" si="19"/>
        <v>2014</v>
      </c>
      <c r="U418" s="11">
        <f t="shared" si="20"/>
        <v>41678.187858796293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">
        <v>8310</v>
      </c>
      <c r="R419" t="s">
        <v>8315</v>
      </c>
      <c r="S419" s="11">
        <f t="shared" si="18"/>
        <v>41360.762268518512</v>
      </c>
      <c r="T419" s="9">
        <f t="shared" si="19"/>
        <v>2013</v>
      </c>
      <c r="U419" s="11">
        <f t="shared" si="20"/>
        <v>41371.981249999997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">
        <v>8310</v>
      </c>
      <c r="R420" t="s">
        <v>8315</v>
      </c>
      <c r="S420" s="11">
        <f t="shared" si="18"/>
        <v>42178.07403935185</v>
      </c>
      <c r="T420" s="9">
        <f t="shared" si="19"/>
        <v>2015</v>
      </c>
      <c r="U420" s="11">
        <f t="shared" si="20"/>
        <v>42208.07403935185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">
        <v>8310</v>
      </c>
      <c r="R421" t="s">
        <v>8315</v>
      </c>
      <c r="S421" s="11">
        <f t="shared" si="18"/>
        <v>41394.634108796294</v>
      </c>
      <c r="T421" s="9">
        <f t="shared" si="19"/>
        <v>2013</v>
      </c>
      <c r="U421" s="11">
        <f t="shared" si="20"/>
        <v>41454.634108796294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">
        <v>8310</v>
      </c>
      <c r="R422" t="s">
        <v>8316</v>
      </c>
      <c r="S422" s="11">
        <f t="shared" si="18"/>
        <v>41682.028136574074</v>
      </c>
      <c r="T422" s="9">
        <f t="shared" si="19"/>
        <v>2014</v>
      </c>
      <c r="U422" s="11">
        <f t="shared" si="20"/>
        <v>41711.986469907402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">
        <v>8310</v>
      </c>
      <c r="R423" t="s">
        <v>8316</v>
      </c>
      <c r="S423" s="11">
        <f t="shared" si="18"/>
        <v>42177.283055555548</v>
      </c>
      <c r="T423" s="9">
        <f t="shared" si="19"/>
        <v>2015</v>
      </c>
      <c r="U423" s="11">
        <f t="shared" si="20"/>
        <v>42237.283055555548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">
        <v>8310</v>
      </c>
      <c r="R424" t="s">
        <v>8316</v>
      </c>
      <c r="S424" s="11">
        <f t="shared" si="18"/>
        <v>41863.052048611113</v>
      </c>
      <c r="T424" s="9">
        <f t="shared" si="19"/>
        <v>2014</v>
      </c>
      <c r="U424" s="11">
        <f t="shared" si="20"/>
        <v>41893.052048611113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">
        <v>8310</v>
      </c>
      <c r="R425" t="s">
        <v>8316</v>
      </c>
      <c r="S425" s="11">
        <f t="shared" si="18"/>
        <v>41400.717939814815</v>
      </c>
      <c r="T425" s="9">
        <f t="shared" si="19"/>
        <v>2013</v>
      </c>
      <c r="U425" s="11">
        <f t="shared" si="20"/>
        <v>41430.717939814815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">
        <v>8310</v>
      </c>
      <c r="R426" t="s">
        <v>8316</v>
      </c>
      <c r="S426" s="11">
        <f t="shared" si="18"/>
        <v>40934.167812499996</v>
      </c>
      <c r="T426" s="9">
        <f t="shared" si="19"/>
        <v>2012</v>
      </c>
      <c r="U426" s="11">
        <f t="shared" si="20"/>
        <v>40994.126145833332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">
        <v>8310</v>
      </c>
      <c r="R427" t="s">
        <v>8316</v>
      </c>
      <c r="S427" s="11">
        <f t="shared" si="18"/>
        <v>42275.652824074066</v>
      </c>
      <c r="T427" s="9">
        <f t="shared" si="19"/>
        <v>2015</v>
      </c>
      <c r="U427" s="11">
        <f t="shared" si="20"/>
        <v>42335.694490740738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">
        <v>8310</v>
      </c>
      <c r="R428" t="s">
        <v>8316</v>
      </c>
      <c r="S428" s="11">
        <f t="shared" si="18"/>
        <v>42400.503634259258</v>
      </c>
      <c r="T428" s="9">
        <f t="shared" si="19"/>
        <v>2016</v>
      </c>
      <c r="U428" s="11">
        <f t="shared" si="20"/>
        <v>42430.503634259258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">
        <v>8310</v>
      </c>
      <c r="R429" t="s">
        <v>8316</v>
      </c>
      <c r="S429" s="11">
        <f t="shared" si="18"/>
        <v>42285.700694444444</v>
      </c>
      <c r="T429" s="9">
        <f t="shared" si="19"/>
        <v>2015</v>
      </c>
      <c r="U429" s="11">
        <f t="shared" si="20"/>
        <v>42299.582638888889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">
        <v>8310</v>
      </c>
      <c r="R430" t="s">
        <v>8316</v>
      </c>
      <c r="S430" s="11">
        <f t="shared" si="18"/>
        <v>41778.558391203704</v>
      </c>
      <c r="T430" s="9">
        <f t="shared" si="19"/>
        <v>2014</v>
      </c>
      <c r="U430" s="11">
        <f t="shared" si="20"/>
        <v>41806.708333333328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">
        <v>8310</v>
      </c>
      <c r="R431" t="s">
        <v>8316</v>
      </c>
      <c r="S431" s="11">
        <f t="shared" si="18"/>
        <v>40070.693078703705</v>
      </c>
      <c r="T431" s="9">
        <f t="shared" si="19"/>
        <v>2009</v>
      </c>
      <c r="U431" s="11">
        <f t="shared" si="20"/>
        <v>40143.999305555553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">
        <v>8310</v>
      </c>
      <c r="R432" t="s">
        <v>8316</v>
      </c>
      <c r="S432" s="11">
        <f t="shared" si="18"/>
        <v>41512.898923611108</v>
      </c>
      <c r="T432" s="9">
        <f t="shared" si="19"/>
        <v>2013</v>
      </c>
      <c r="U432" s="11">
        <f t="shared" si="20"/>
        <v>41527.898923611108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">
        <v>8310</v>
      </c>
      <c r="R433" t="s">
        <v>8316</v>
      </c>
      <c r="S433" s="11">
        <f t="shared" si="18"/>
        <v>42526.662997685184</v>
      </c>
      <c r="T433" s="9">
        <f t="shared" si="19"/>
        <v>2016</v>
      </c>
      <c r="U433" s="11">
        <f t="shared" si="20"/>
        <v>42556.662997685184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">
        <v>8310</v>
      </c>
      <c r="R434" t="s">
        <v>8316</v>
      </c>
      <c r="S434" s="11">
        <f t="shared" si="18"/>
        <v>42238.51829861111</v>
      </c>
      <c r="T434" s="9">
        <f t="shared" si="19"/>
        <v>2015</v>
      </c>
      <c r="U434" s="11">
        <f t="shared" si="20"/>
        <v>42298.51829861111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">
        <v>8310</v>
      </c>
      <c r="R435" t="s">
        <v>8316</v>
      </c>
      <c r="S435" s="11">
        <f t="shared" si="18"/>
        <v>42228.421550925923</v>
      </c>
      <c r="T435" s="9">
        <f t="shared" si="19"/>
        <v>2015</v>
      </c>
      <c r="U435" s="11">
        <f t="shared" si="20"/>
        <v>42288.421550925923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">
        <v>8310</v>
      </c>
      <c r="R436" t="s">
        <v>8316</v>
      </c>
      <c r="S436" s="11">
        <f t="shared" si="18"/>
        <v>41576.626180555555</v>
      </c>
      <c r="T436" s="9">
        <f t="shared" si="19"/>
        <v>2013</v>
      </c>
      <c r="U436" s="11">
        <f t="shared" si="20"/>
        <v>41609.667847222219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">
        <v>8310</v>
      </c>
      <c r="R437" t="s">
        <v>8316</v>
      </c>
      <c r="S437" s="11">
        <f t="shared" si="18"/>
        <v>41500.539120370369</v>
      </c>
      <c r="T437" s="9">
        <f t="shared" si="19"/>
        <v>2013</v>
      </c>
      <c r="U437" s="11">
        <f t="shared" si="20"/>
        <v>41530.539120370369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">
        <v>8310</v>
      </c>
      <c r="R438" t="s">
        <v>8316</v>
      </c>
      <c r="S438" s="11">
        <f t="shared" si="18"/>
        <v>41456.154085648144</v>
      </c>
      <c r="T438" s="9">
        <f t="shared" si="19"/>
        <v>2013</v>
      </c>
      <c r="U438" s="11">
        <f t="shared" si="20"/>
        <v>41486.154085648144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">
        <v>8310</v>
      </c>
      <c r="R439" t="s">
        <v>8316</v>
      </c>
      <c r="S439" s="11">
        <f t="shared" si="18"/>
        <v>42591.110254629624</v>
      </c>
      <c r="T439" s="9">
        <f t="shared" si="19"/>
        <v>2016</v>
      </c>
      <c r="U439" s="11">
        <f t="shared" si="20"/>
        <v>42651.110254629624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">
        <v>8310</v>
      </c>
      <c r="R440" t="s">
        <v>8316</v>
      </c>
      <c r="S440" s="11">
        <f t="shared" si="18"/>
        <v>42296.052754629629</v>
      </c>
      <c r="T440" s="9">
        <f t="shared" si="19"/>
        <v>2015</v>
      </c>
      <c r="U440" s="11">
        <f t="shared" si="20"/>
        <v>42326.094421296293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">
        <v>8310</v>
      </c>
      <c r="R441" t="s">
        <v>8316</v>
      </c>
      <c r="S441" s="11">
        <f t="shared" si="18"/>
        <v>41919.553449074076</v>
      </c>
      <c r="T441" s="9">
        <f t="shared" si="19"/>
        <v>2014</v>
      </c>
      <c r="U441" s="11">
        <f t="shared" si="20"/>
        <v>41929.553449074076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">
        <v>8310</v>
      </c>
      <c r="R442" t="s">
        <v>8316</v>
      </c>
      <c r="S442" s="11">
        <f t="shared" si="18"/>
        <v>42423.777233796289</v>
      </c>
      <c r="T442" s="9">
        <f t="shared" si="19"/>
        <v>2016</v>
      </c>
      <c r="U442" s="11">
        <f t="shared" si="20"/>
        <v>42453.735567129632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">
        <v>8310</v>
      </c>
      <c r="R443" t="s">
        <v>8316</v>
      </c>
      <c r="S443" s="11">
        <f t="shared" si="18"/>
        <v>41550.585601851846</v>
      </c>
      <c r="T443" s="9">
        <f t="shared" si="19"/>
        <v>2013</v>
      </c>
      <c r="U443" s="11">
        <f t="shared" si="20"/>
        <v>41580.585601851846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">
        <v>8310</v>
      </c>
      <c r="R444" t="s">
        <v>8316</v>
      </c>
      <c r="S444" s="11">
        <f t="shared" si="18"/>
        <v>42024.680358796293</v>
      </c>
      <c r="T444" s="9">
        <f t="shared" si="19"/>
        <v>2015</v>
      </c>
      <c r="U444" s="11">
        <f t="shared" si="20"/>
        <v>42054.680358796293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">
        <v>8310</v>
      </c>
      <c r="R445" t="s">
        <v>8316</v>
      </c>
      <c r="S445" s="11">
        <f t="shared" si="18"/>
        <v>41649.806724537033</v>
      </c>
      <c r="T445" s="9">
        <f t="shared" si="19"/>
        <v>2014</v>
      </c>
      <c r="U445" s="11">
        <f t="shared" si="20"/>
        <v>41679.806724537033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">
        <v>8310</v>
      </c>
      <c r="R446" t="s">
        <v>8316</v>
      </c>
      <c r="S446" s="11">
        <f t="shared" si="18"/>
        <v>40894.69862268518</v>
      </c>
      <c r="T446" s="9">
        <f t="shared" si="19"/>
        <v>2011</v>
      </c>
      <c r="U446" s="11">
        <f t="shared" si="20"/>
        <v>40954.69862268518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">
        <v>8310</v>
      </c>
      <c r="R447" t="s">
        <v>8316</v>
      </c>
      <c r="S447" s="11">
        <f t="shared" si="18"/>
        <v>42130.127025462956</v>
      </c>
      <c r="T447" s="9">
        <f t="shared" si="19"/>
        <v>2015</v>
      </c>
      <c r="U447" s="11">
        <f t="shared" si="20"/>
        <v>42145.127025462956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">
        <v>8310</v>
      </c>
      <c r="R448" t="s">
        <v>8316</v>
      </c>
      <c r="S448" s="11">
        <f t="shared" si="18"/>
        <v>42036.875231481477</v>
      </c>
      <c r="T448" s="9">
        <f t="shared" si="19"/>
        <v>2015</v>
      </c>
      <c r="U448" s="11">
        <f t="shared" si="20"/>
        <v>42066.875231481477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">
        <v>8310</v>
      </c>
      <c r="R449" t="s">
        <v>8316</v>
      </c>
      <c r="S449" s="11">
        <f t="shared" si="18"/>
        <v>41331.34679398148</v>
      </c>
      <c r="T449" s="9">
        <f t="shared" si="19"/>
        <v>2013</v>
      </c>
      <c r="U449" s="11">
        <f t="shared" si="20"/>
        <v>41356.305127314808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">
        <v>8310</v>
      </c>
      <c r="R450" t="s">
        <v>8316</v>
      </c>
      <c r="S450" s="11">
        <f t="shared" si="18"/>
        <v>41753.549710648142</v>
      </c>
      <c r="T450" s="9">
        <f t="shared" si="19"/>
        <v>2014</v>
      </c>
      <c r="U450" s="11">
        <f t="shared" si="20"/>
        <v>41773.549710648142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">
        <v>8310</v>
      </c>
      <c r="R451" t="s">
        <v>8316</v>
      </c>
      <c r="S451" s="11">
        <f t="shared" ref="S451:S514" si="21">(J451/86400)+25569+(-5/24)</f>
        <v>41534.359780092593</v>
      </c>
      <c r="T451" s="9">
        <f t="shared" ref="T451:T514" si="22">YEAR(S451)</f>
        <v>2013</v>
      </c>
      <c r="U451" s="11">
        <f t="shared" ref="U451:U514" si="23">(I451/86400)+25569+(-5/24)</f>
        <v>41564.359780092593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">
        <v>8310</v>
      </c>
      <c r="R452" t="s">
        <v>8316</v>
      </c>
      <c r="S452" s="11">
        <f t="shared" si="21"/>
        <v>41654.73842592592</v>
      </c>
      <c r="T452" s="9">
        <f t="shared" si="22"/>
        <v>2014</v>
      </c>
      <c r="U452" s="11">
        <f t="shared" si="23"/>
        <v>41684.73842592592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">
        <v>8310</v>
      </c>
      <c r="R453" t="s">
        <v>8316</v>
      </c>
      <c r="S453" s="11">
        <f t="shared" si="21"/>
        <v>41634.506840277776</v>
      </c>
      <c r="T453" s="9">
        <f t="shared" si="22"/>
        <v>2013</v>
      </c>
      <c r="U453" s="11">
        <f t="shared" si="23"/>
        <v>41664.506840277776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">
        <v>8310</v>
      </c>
      <c r="R454" t="s">
        <v>8316</v>
      </c>
      <c r="S454" s="11">
        <f t="shared" si="21"/>
        <v>42107.49554398148</v>
      </c>
      <c r="T454" s="9">
        <f t="shared" si="22"/>
        <v>2015</v>
      </c>
      <c r="U454" s="11">
        <f t="shared" si="23"/>
        <v>42137.49554398148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">
        <v>8310</v>
      </c>
      <c r="R455" t="s">
        <v>8316</v>
      </c>
      <c r="S455" s="11">
        <f t="shared" si="21"/>
        <v>42038.616655092592</v>
      </c>
      <c r="T455" s="9">
        <f t="shared" si="22"/>
        <v>2015</v>
      </c>
      <c r="U455" s="11">
        <f t="shared" si="23"/>
        <v>42054.616655092592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">
        <v>8310</v>
      </c>
      <c r="R456" t="s">
        <v>8316</v>
      </c>
      <c r="S456" s="11">
        <f t="shared" si="21"/>
        <v>41938.508923611109</v>
      </c>
      <c r="T456" s="9">
        <f t="shared" si="22"/>
        <v>2014</v>
      </c>
      <c r="U456" s="11">
        <f t="shared" si="23"/>
        <v>41969.343055555553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">
        <v>8310</v>
      </c>
      <c r="R457" t="s">
        <v>8316</v>
      </c>
      <c r="S457" s="11">
        <f t="shared" si="21"/>
        <v>40970.794236111113</v>
      </c>
      <c r="T457" s="9">
        <f t="shared" si="22"/>
        <v>2012</v>
      </c>
      <c r="U457" s="11">
        <f t="shared" si="23"/>
        <v>41015.813194444439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">
        <v>8310</v>
      </c>
      <c r="R458" t="s">
        <v>8316</v>
      </c>
      <c r="S458" s="11">
        <f t="shared" si="21"/>
        <v>41547.486122685186</v>
      </c>
      <c r="T458" s="9">
        <f t="shared" si="22"/>
        <v>2013</v>
      </c>
      <c r="U458" s="11">
        <f t="shared" si="23"/>
        <v>41568.957638888889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">
        <v>8310</v>
      </c>
      <c r="R459" t="s">
        <v>8316</v>
      </c>
      <c r="S459" s="11">
        <f t="shared" si="21"/>
        <v>41837.559166666666</v>
      </c>
      <c r="T459" s="9">
        <f t="shared" si="22"/>
        <v>2014</v>
      </c>
      <c r="U459" s="11">
        <f t="shared" si="23"/>
        <v>41867.559166666666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">
        <v>8310</v>
      </c>
      <c r="R460" t="s">
        <v>8316</v>
      </c>
      <c r="S460" s="11">
        <f t="shared" si="21"/>
        <v>41378.491435185184</v>
      </c>
      <c r="T460" s="9">
        <f t="shared" si="22"/>
        <v>2013</v>
      </c>
      <c r="U460" s="11">
        <f t="shared" si="23"/>
        <v>41408.491435185184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">
        <v>8310</v>
      </c>
      <c r="R461" t="s">
        <v>8316</v>
      </c>
      <c r="S461" s="11">
        <f t="shared" si="21"/>
        <v>40800.432025462964</v>
      </c>
      <c r="T461" s="9">
        <f t="shared" si="22"/>
        <v>2011</v>
      </c>
      <c r="U461" s="11">
        <f t="shared" si="23"/>
        <v>40860.473692129628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">
        <v>8310</v>
      </c>
      <c r="R462" t="s">
        <v>8316</v>
      </c>
      <c r="S462" s="11">
        <f t="shared" si="21"/>
        <v>41759.334201388883</v>
      </c>
      <c r="T462" s="9">
        <f t="shared" si="22"/>
        <v>2014</v>
      </c>
      <c r="U462" s="11">
        <f t="shared" si="23"/>
        <v>41790.958333333328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">
        <v>8310</v>
      </c>
      <c r="R463" t="s">
        <v>8316</v>
      </c>
      <c r="S463" s="11">
        <f t="shared" si="21"/>
        <v>41407.638506944444</v>
      </c>
      <c r="T463" s="9">
        <f t="shared" si="22"/>
        <v>2013</v>
      </c>
      <c r="U463" s="11">
        <f t="shared" si="23"/>
        <v>41427.638506944444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">
        <v>8310</v>
      </c>
      <c r="R464" t="s">
        <v>8316</v>
      </c>
      <c r="S464" s="11">
        <f t="shared" si="21"/>
        <v>40704.918298611105</v>
      </c>
      <c r="T464" s="9">
        <f t="shared" si="22"/>
        <v>2011</v>
      </c>
      <c r="U464" s="11">
        <f t="shared" si="23"/>
        <v>40764.918298611105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">
        <v>8310</v>
      </c>
      <c r="R465" t="s">
        <v>8316</v>
      </c>
      <c r="S465" s="11">
        <f t="shared" si="21"/>
        <v>40750.501770833333</v>
      </c>
      <c r="T465" s="9">
        <f t="shared" si="22"/>
        <v>2011</v>
      </c>
      <c r="U465" s="11">
        <f t="shared" si="23"/>
        <v>40810.501770833333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">
        <v>8310</v>
      </c>
      <c r="R466" t="s">
        <v>8316</v>
      </c>
      <c r="S466" s="11">
        <f t="shared" si="21"/>
        <v>42488.640451388885</v>
      </c>
      <c r="T466" s="9">
        <f t="shared" si="22"/>
        <v>2016</v>
      </c>
      <c r="U466" s="11">
        <f t="shared" si="23"/>
        <v>42508.640451388885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">
        <v>8310</v>
      </c>
      <c r="R467" t="s">
        <v>8316</v>
      </c>
      <c r="S467" s="11">
        <f t="shared" si="21"/>
        <v>41800.911736111106</v>
      </c>
      <c r="T467" s="9">
        <f t="shared" si="22"/>
        <v>2014</v>
      </c>
      <c r="U467" s="11">
        <f t="shared" si="23"/>
        <v>41816.911736111106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">
        <v>8310</v>
      </c>
      <c r="R468" t="s">
        <v>8316</v>
      </c>
      <c r="S468" s="11">
        <f t="shared" si="21"/>
        <v>41129.734537037039</v>
      </c>
      <c r="T468" s="9">
        <f t="shared" si="22"/>
        <v>2012</v>
      </c>
      <c r="U468" s="11">
        <f t="shared" si="23"/>
        <v>41159.734537037039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">
        <v>8310</v>
      </c>
      <c r="R469" t="s">
        <v>8316</v>
      </c>
      <c r="S469" s="11">
        <f t="shared" si="21"/>
        <v>41135.471458333333</v>
      </c>
      <c r="T469" s="9">
        <f t="shared" si="22"/>
        <v>2012</v>
      </c>
      <c r="U469" s="11">
        <f t="shared" si="23"/>
        <v>41180.471458333333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">
        <v>8310</v>
      </c>
      <c r="R470" t="s">
        <v>8316</v>
      </c>
      <c r="S470" s="11">
        <f t="shared" si="21"/>
        <v>41040.959293981483</v>
      </c>
      <c r="T470" s="9">
        <f t="shared" si="22"/>
        <v>2012</v>
      </c>
      <c r="U470" s="11">
        <f t="shared" si="23"/>
        <v>41100.952141203699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">
        <v>8310</v>
      </c>
      <c r="R471" t="s">
        <v>8316</v>
      </c>
      <c r="S471" s="11">
        <f t="shared" si="21"/>
        <v>41827.781527777777</v>
      </c>
      <c r="T471" s="9">
        <f t="shared" si="22"/>
        <v>2014</v>
      </c>
      <c r="U471" s="11">
        <f t="shared" si="23"/>
        <v>41887.781527777777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">
        <v>8310</v>
      </c>
      <c r="R472" t="s">
        <v>8316</v>
      </c>
      <c r="S472" s="11">
        <f t="shared" si="21"/>
        <v>41604.959363425922</v>
      </c>
      <c r="T472" s="9">
        <f t="shared" si="22"/>
        <v>2013</v>
      </c>
      <c r="U472" s="11">
        <f t="shared" si="23"/>
        <v>41654.958333333328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">
        <v>8310</v>
      </c>
      <c r="R473" t="s">
        <v>8316</v>
      </c>
      <c r="S473" s="11">
        <f t="shared" si="21"/>
        <v>41703.513645833329</v>
      </c>
      <c r="T473" s="9">
        <f t="shared" si="22"/>
        <v>2014</v>
      </c>
      <c r="U473" s="11">
        <f t="shared" si="23"/>
        <v>41748.471979166665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">
        <v>8310</v>
      </c>
      <c r="R474" t="s">
        <v>8316</v>
      </c>
      <c r="S474" s="11">
        <f t="shared" si="21"/>
        <v>41844.714328703703</v>
      </c>
      <c r="T474" s="9">
        <f t="shared" si="22"/>
        <v>2014</v>
      </c>
      <c r="U474" s="11">
        <f t="shared" si="23"/>
        <v>41874.714328703703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">
        <v>8310</v>
      </c>
      <c r="R475" t="s">
        <v>8316</v>
      </c>
      <c r="S475" s="11">
        <f t="shared" si="21"/>
        <v>41869.489803240736</v>
      </c>
      <c r="T475" s="9">
        <f t="shared" si="22"/>
        <v>2014</v>
      </c>
      <c r="U475" s="11">
        <f t="shared" si="23"/>
        <v>41899.489803240736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">
        <v>8310</v>
      </c>
      <c r="R476" t="s">
        <v>8316</v>
      </c>
      <c r="S476" s="11">
        <f t="shared" si="21"/>
        <v>42753.120706018519</v>
      </c>
      <c r="T476" s="9">
        <f t="shared" si="22"/>
        <v>2017</v>
      </c>
      <c r="U476" s="11">
        <f t="shared" si="23"/>
        <v>42783.120706018519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">
        <v>8310</v>
      </c>
      <c r="R477" t="s">
        <v>8316</v>
      </c>
      <c r="S477" s="11">
        <f t="shared" si="21"/>
        <v>42099.877812500003</v>
      </c>
      <c r="T477" s="9">
        <f t="shared" si="22"/>
        <v>2015</v>
      </c>
      <c r="U477" s="11">
        <f t="shared" si="23"/>
        <v>42129.877812500003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">
        <v>8310</v>
      </c>
      <c r="R478" t="s">
        <v>8316</v>
      </c>
      <c r="S478" s="11">
        <f t="shared" si="21"/>
        <v>41757.76667824074</v>
      </c>
      <c r="T478" s="9">
        <f t="shared" si="22"/>
        <v>2014</v>
      </c>
      <c r="U478" s="11">
        <f t="shared" si="23"/>
        <v>41792.957638888889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">
        <v>8310</v>
      </c>
      <c r="R479" t="s">
        <v>8316</v>
      </c>
      <c r="S479" s="11">
        <f t="shared" si="21"/>
        <v>40987.626550925925</v>
      </c>
      <c r="T479" s="9">
        <f t="shared" si="22"/>
        <v>2012</v>
      </c>
      <c r="U479" s="11">
        <f t="shared" si="23"/>
        <v>41047.626550925925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">
        <v>8310</v>
      </c>
      <c r="R480" t="s">
        <v>8316</v>
      </c>
      <c r="S480" s="11">
        <f t="shared" si="21"/>
        <v>42065.702650462961</v>
      </c>
      <c r="T480" s="9">
        <f t="shared" si="22"/>
        <v>2015</v>
      </c>
      <c r="U480" s="11">
        <f t="shared" si="23"/>
        <v>42095.660983796297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">
        <v>8310</v>
      </c>
      <c r="R481" t="s">
        <v>8316</v>
      </c>
      <c r="S481" s="11">
        <f t="shared" si="21"/>
        <v>41904.199479166666</v>
      </c>
      <c r="T481" s="9">
        <f t="shared" si="22"/>
        <v>2014</v>
      </c>
      <c r="U481" s="11">
        <f t="shared" si="23"/>
        <v>41964.24114583333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">
        <v>8310</v>
      </c>
      <c r="R482" t="s">
        <v>8316</v>
      </c>
      <c r="S482" s="11">
        <f t="shared" si="21"/>
        <v>41465.29184027778</v>
      </c>
      <c r="T482" s="9">
        <f t="shared" si="22"/>
        <v>2013</v>
      </c>
      <c r="U482" s="11">
        <f t="shared" si="23"/>
        <v>41495.29184027778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">
        <v>8310</v>
      </c>
      <c r="R483" t="s">
        <v>8316</v>
      </c>
      <c r="S483" s="11">
        <f t="shared" si="21"/>
        <v>41162.46399305555</v>
      </c>
      <c r="T483" s="9">
        <f t="shared" si="22"/>
        <v>2012</v>
      </c>
      <c r="U483" s="11">
        <f t="shared" si="23"/>
        <v>41192.46399305555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">
        <v>8310</v>
      </c>
      <c r="R484" t="s">
        <v>8316</v>
      </c>
      <c r="S484" s="11">
        <f t="shared" si="21"/>
        <v>42447.688541666663</v>
      </c>
      <c r="T484" s="9">
        <f t="shared" si="22"/>
        <v>2016</v>
      </c>
      <c r="U484" s="11">
        <f t="shared" si="23"/>
        <v>42474.398611111108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">
        <v>8310</v>
      </c>
      <c r="R485" t="s">
        <v>8316</v>
      </c>
      <c r="S485" s="11">
        <f t="shared" si="21"/>
        <v>41242.989259259259</v>
      </c>
      <c r="T485" s="9">
        <f t="shared" si="22"/>
        <v>2012</v>
      </c>
      <c r="U485" s="11">
        <f t="shared" si="23"/>
        <v>41302.989259259259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">
        <v>8310</v>
      </c>
      <c r="R486" t="s">
        <v>8316</v>
      </c>
      <c r="S486" s="11">
        <f t="shared" si="21"/>
        <v>42272.731157407405</v>
      </c>
      <c r="T486" s="9">
        <f t="shared" si="22"/>
        <v>2015</v>
      </c>
      <c r="U486" s="11">
        <f t="shared" si="23"/>
        <v>42313.772824074076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">
        <v>8310</v>
      </c>
      <c r="R487" t="s">
        <v>8316</v>
      </c>
      <c r="S487" s="11">
        <f t="shared" si="21"/>
        <v>41381.297442129631</v>
      </c>
      <c r="T487" s="9">
        <f t="shared" si="22"/>
        <v>2013</v>
      </c>
      <c r="U487" s="11">
        <f t="shared" si="23"/>
        <v>41411.297442129631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">
        <v>8310</v>
      </c>
      <c r="R488" t="s">
        <v>8316</v>
      </c>
      <c r="S488" s="11">
        <f t="shared" si="21"/>
        <v>41761.734247685185</v>
      </c>
      <c r="T488" s="9">
        <f t="shared" si="22"/>
        <v>2014</v>
      </c>
      <c r="U488" s="11">
        <f t="shared" si="23"/>
        <v>41791.734247685185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">
        <v>8310</v>
      </c>
      <c r="R489" t="s">
        <v>8316</v>
      </c>
      <c r="S489" s="11">
        <f t="shared" si="21"/>
        <v>42669.386504629627</v>
      </c>
      <c r="T489" s="9">
        <f t="shared" si="22"/>
        <v>2016</v>
      </c>
      <c r="U489" s="11">
        <f t="shared" si="23"/>
        <v>42729.428171296291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">
        <v>8310</v>
      </c>
      <c r="R490" t="s">
        <v>8316</v>
      </c>
      <c r="S490" s="11">
        <f t="shared" si="21"/>
        <v>42713.84606481481</v>
      </c>
      <c r="T490" s="9">
        <f t="shared" si="22"/>
        <v>2016</v>
      </c>
      <c r="U490" s="11">
        <f t="shared" si="23"/>
        <v>42743.84606481481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">
        <v>8310</v>
      </c>
      <c r="R491" t="s">
        <v>8316</v>
      </c>
      <c r="S491" s="11">
        <f t="shared" si="21"/>
        <v>40882.273333333331</v>
      </c>
      <c r="T491" s="9">
        <f t="shared" si="22"/>
        <v>2011</v>
      </c>
      <c r="U491" s="11">
        <f t="shared" si="23"/>
        <v>40913.272916666661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">
        <v>8310</v>
      </c>
      <c r="R492" t="s">
        <v>8316</v>
      </c>
      <c r="S492" s="11">
        <f t="shared" si="21"/>
        <v>41113.760243055549</v>
      </c>
      <c r="T492" s="9">
        <f t="shared" si="22"/>
        <v>2012</v>
      </c>
      <c r="U492" s="11">
        <f t="shared" si="23"/>
        <v>41143.760243055549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">
        <v>8310</v>
      </c>
      <c r="R493" t="s">
        <v>8316</v>
      </c>
      <c r="S493" s="11">
        <f t="shared" si="21"/>
        <v>42366.774293981478</v>
      </c>
      <c r="T493" s="9">
        <f t="shared" si="22"/>
        <v>2015</v>
      </c>
      <c r="U493" s="11">
        <f t="shared" si="23"/>
        <v>42396.774293981478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">
        <v>8310</v>
      </c>
      <c r="R494" t="s">
        <v>8316</v>
      </c>
      <c r="S494" s="11">
        <f t="shared" si="21"/>
        <v>42595.826736111114</v>
      </c>
      <c r="T494" s="9">
        <f t="shared" si="22"/>
        <v>2016</v>
      </c>
      <c r="U494" s="11">
        <f t="shared" si="23"/>
        <v>42655.826736111114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">
        <v>8310</v>
      </c>
      <c r="R495" t="s">
        <v>8316</v>
      </c>
      <c r="S495" s="11">
        <f t="shared" si="21"/>
        <v>42114.517800925925</v>
      </c>
      <c r="T495" s="9">
        <f t="shared" si="22"/>
        <v>2015</v>
      </c>
      <c r="U495" s="11">
        <f t="shared" si="23"/>
        <v>42144.517800925925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">
        <v>8310</v>
      </c>
      <c r="R496" t="s">
        <v>8316</v>
      </c>
      <c r="S496" s="11">
        <f t="shared" si="21"/>
        <v>41799.62228009259</v>
      </c>
      <c r="T496" s="9">
        <f t="shared" si="22"/>
        <v>2014</v>
      </c>
      <c r="U496" s="11">
        <f t="shared" si="23"/>
        <v>41822.916666666664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">
        <v>8310</v>
      </c>
      <c r="R497" t="s">
        <v>8316</v>
      </c>
      <c r="S497" s="11">
        <f t="shared" si="21"/>
        <v>42171.619270833333</v>
      </c>
      <c r="T497" s="9">
        <f t="shared" si="22"/>
        <v>2015</v>
      </c>
      <c r="U497" s="11">
        <f t="shared" si="23"/>
        <v>42201.619270833333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">
        <v>8310</v>
      </c>
      <c r="R498" t="s">
        <v>8316</v>
      </c>
      <c r="S498" s="11">
        <f t="shared" si="21"/>
        <v>41620.723078703704</v>
      </c>
      <c r="T498" s="9">
        <f t="shared" si="22"/>
        <v>2013</v>
      </c>
      <c r="U498" s="11">
        <f t="shared" si="23"/>
        <v>41680.723078703704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">
        <v>8310</v>
      </c>
      <c r="R499" t="s">
        <v>8316</v>
      </c>
      <c r="S499" s="11">
        <f t="shared" si="21"/>
        <v>41944.829456018517</v>
      </c>
      <c r="T499" s="9">
        <f t="shared" si="22"/>
        <v>2014</v>
      </c>
      <c r="U499" s="11">
        <f t="shared" si="23"/>
        <v>41997.999999999993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">
        <v>8310</v>
      </c>
      <c r="R500" t="s">
        <v>8316</v>
      </c>
      <c r="S500" s="11">
        <f t="shared" si="21"/>
        <v>40858.553807870368</v>
      </c>
      <c r="T500" s="9">
        <f t="shared" si="22"/>
        <v>2011</v>
      </c>
      <c r="U500" s="11">
        <f t="shared" si="23"/>
        <v>40900.553807870368</v>
      </c>
    </row>
    <row r="501" spans="1:21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">
        <v>8310</v>
      </c>
      <c r="R501" t="s">
        <v>8316</v>
      </c>
      <c r="S501" s="11">
        <f t="shared" si="21"/>
        <v>40043.687129629623</v>
      </c>
      <c r="T501" s="9">
        <f t="shared" si="22"/>
        <v>2009</v>
      </c>
      <c r="U501" s="11">
        <f t="shared" si="23"/>
        <v>40098.665972222218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">
        <v>8310</v>
      </c>
      <c r="R502" t="s">
        <v>8316</v>
      </c>
      <c r="S502" s="11">
        <f t="shared" si="21"/>
        <v>40247.677673611106</v>
      </c>
      <c r="T502" s="9">
        <f t="shared" si="22"/>
        <v>2010</v>
      </c>
      <c r="U502" s="11">
        <f t="shared" si="23"/>
        <v>40306.719444444439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">
        <v>8310</v>
      </c>
      <c r="R503" t="s">
        <v>8316</v>
      </c>
      <c r="S503" s="11">
        <f t="shared" si="21"/>
        <v>40703.026053240741</v>
      </c>
      <c r="T503" s="9">
        <f t="shared" si="22"/>
        <v>2011</v>
      </c>
      <c r="U503" s="11">
        <f t="shared" si="23"/>
        <v>40733.026053240741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">
        <v>8310</v>
      </c>
      <c r="R504" t="s">
        <v>8316</v>
      </c>
      <c r="S504" s="11">
        <f t="shared" si="21"/>
        <v>40956.345196759255</v>
      </c>
      <c r="T504" s="9">
        <f t="shared" si="22"/>
        <v>2012</v>
      </c>
      <c r="U504" s="11">
        <f t="shared" si="23"/>
        <v>40986.303530092591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">
        <v>8310</v>
      </c>
      <c r="R505" t="s">
        <v>8316</v>
      </c>
      <c r="S505" s="11">
        <f t="shared" si="21"/>
        <v>41991.318321759252</v>
      </c>
      <c r="T505" s="9">
        <f t="shared" si="22"/>
        <v>2014</v>
      </c>
      <c r="U505" s="11">
        <f t="shared" si="23"/>
        <v>42021.318321759252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">
        <v>8310</v>
      </c>
      <c r="R506" t="s">
        <v>8316</v>
      </c>
      <c r="S506" s="11">
        <f t="shared" si="21"/>
        <v>40949.775312499994</v>
      </c>
      <c r="T506" s="9">
        <f t="shared" si="22"/>
        <v>2012</v>
      </c>
      <c r="U506" s="11">
        <f t="shared" si="23"/>
        <v>41009.73364583333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">
        <v>8310</v>
      </c>
      <c r="R507" t="s">
        <v>8316</v>
      </c>
      <c r="S507" s="11">
        <f t="shared" si="21"/>
        <v>42317.889884259253</v>
      </c>
      <c r="T507" s="9">
        <f t="shared" si="22"/>
        <v>2015</v>
      </c>
      <c r="U507" s="11">
        <f t="shared" si="23"/>
        <v>42362.889884259253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">
        <v>8310</v>
      </c>
      <c r="R508" t="s">
        <v>8316</v>
      </c>
      <c r="S508" s="11">
        <f t="shared" si="21"/>
        <v>41466.343981481477</v>
      </c>
      <c r="T508" s="9">
        <f t="shared" si="22"/>
        <v>2013</v>
      </c>
      <c r="U508" s="11">
        <f t="shared" si="23"/>
        <v>41496.343981481477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">
        <v>8310</v>
      </c>
      <c r="R509" t="s">
        <v>8316</v>
      </c>
      <c r="S509" s="11">
        <f t="shared" si="21"/>
        <v>41156.750659722216</v>
      </c>
      <c r="T509" s="9">
        <f t="shared" si="22"/>
        <v>2012</v>
      </c>
      <c r="U509" s="11">
        <f t="shared" si="23"/>
        <v>41201.750659722216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">
        <v>8310</v>
      </c>
      <c r="R510" t="s">
        <v>8316</v>
      </c>
      <c r="S510" s="11">
        <f t="shared" si="21"/>
        <v>40994.815983796296</v>
      </c>
      <c r="T510" s="9">
        <f t="shared" si="22"/>
        <v>2012</v>
      </c>
      <c r="U510" s="11">
        <f t="shared" si="23"/>
        <v>41054.384722222218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">
        <v>8310</v>
      </c>
      <c r="R511" t="s">
        <v>8316</v>
      </c>
      <c r="S511" s="11">
        <f t="shared" si="21"/>
        <v>42153.423263888886</v>
      </c>
      <c r="T511" s="9">
        <f t="shared" si="22"/>
        <v>2015</v>
      </c>
      <c r="U511" s="11">
        <f t="shared" si="23"/>
        <v>42183.423263888886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">
        <v>8310</v>
      </c>
      <c r="R512" t="s">
        <v>8316</v>
      </c>
      <c r="S512" s="11">
        <f t="shared" si="21"/>
        <v>42399.968043981477</v>
      </c>
      <c r="T512" s="9">
        <f t="shared" si="22"/>
        <v>2016</v>
      </c>
      <c r="U512" s="11">
        <f t="shared" si="23"/>
        <v>42429.968043981477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">
        <v>8310</v>
      </c>
      <c r="R513" t="s">
        <v>8316</v>
      </c>
      <c r="S513" s="11">
        <f t="shared" si="21"/>
        <v>41340.09469907407</v>
      </c>
      <c r="T513" s="9">
        <f t="shared" si="22"/>
        <v>2013</v>
      </c>
      <c r="U513" s="11">
        <f t="shared" si="23"/>
        <v>41370.053032407406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">
        <v>8310</v>
      </c>
      <c r="R514" t="s">
        <v>8316</v>
      </c>
      <c r="S514" s="11">
        <f t="shared" si="21"/>
        <v>42649.533877314818</v>
      </c>
      <c r="T514" s="9">
        <f t="shared" si="22"/>
        <v>2016</v>
      </c>
      <c r="U514" s="11">
        <f t="shared" si="23"/>
        <v>42694.575543981475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">
        <v>8310</v>
      </c>
      <c r="R515" t="s">
        <v>8316</v>
      </c>
      <c r="S515" s="11">
        <f t="shared" ref="S515:S578" si="24">(J515/86400)+25569+(-5/24)</f>
        <v>42552.445659722223</v>
      </c>
      <c r="T515" s="9">
        <f t="shared" ref="T515:T578" si="25">YEAR(S515)</f>
        <v>2016</v>
      </c>
      <c r="U515" s="11">
        <f t="shared" ref="U515:U578" si="26">(I515/86400)+25569+(-5/24)</f>
        <v>42597.083333333336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">
        <v>8310</v>
      </c>
      <c r="R516" t="s">
        <v>8316</v>
      </c>
      <c r="S516" s="11">
        <f t="shared" si="24"/>
        <v>41830.405636574069</v>
      </c>
      <c r="T516" s="9">
        <f t="shared" si="25"/>
        <v>2014</v>
      </c>
      <c r="U516" s="11">
        <f t="shared" si="26"/>
        <v>41860.405636574069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">
        <v>8310</v>
      </c>
      <c r="R517" t="s">
        <v>8316</v>
      </c>
      <c r="S517" s="11">
        <f t="shared" si="24"/>
        <v>42327.282418981478</v>
      </c>
      <c r="T517" s="9">
        <f t="shared" si="25"/>
        <v>2015</v>
      </c>
      <c r="U517" s="11">
        <f t="shared" si="26"/>
        <v>42367.282418981478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">
        <v>8310</v>
      </c>
      <c r="R518" t="s">
        <v>8316</v>
      </c>
      <c r="S518" s="11">
        <f t="shared" si="24"/>
        <v>42091.570370370369</v>
      </c>
      <c r="T518" s="9">
        <f t="shared" si="25"/>
        <v>2015</v>
      </c>
      <c r="U518" s="11">
        <f t="shared" si="26"/>
        <v>42151.570370370369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">
        <v>8310</v>
      </c>
      <c r="R519" t="s">
        <v>8316</v>
      </c>
      <c r="S519" s="11">
        <f t="shared" si="24"/>
        <v>42738.406956018516</v>
      </c>
      <c r="T519" s="9">
        <f t="shared" si="25"/>
        <v>2017</v>
      </c>
      <c r="U519" s="11">
        <f t="shared" si="26"/>
        <v>42768.406956018516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">
        <v>8310</v>
      </c>
      <c r="R520" t="s">
        <v>8316</v>
      </c>
      <c r="S520" s="11">
        <f t="shared" si="24"/>
        <v>42223.407685185179</v>
      </c>
      <c r="T520" s="9">
        <f t="shared" si="25"/>
        <v>2015</v>
      </c>
      <c r="U520" s="11">
        <f t="shared" si="26"/>
        <v>42253.406944444439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">
        <v>8310</v>
      </c>
      <c r="R521" t="s">
        <v>8316</v>
      </c>
      <c r="S521" s="11">
        <f t="shared" si="24"/>
        <v>41218.183113425919</v>
      </c>
      <c r="T521" s="9">
        <f t="shared" si="25"/>
        <v>2012</v>
      </c>
      <c r="U521" s="11">
        <f t="shared" si="26"/>
        <v>41248.183113425919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">
        <v>8317</v>
      </c>
      <c r="R522" t="s">
        <v>8318</v>
      </c>
      <c r="S522" s="11">
        <f t="shared" si="24"/>
        <v>42318.493761574071</v>
      </c>
      <c r="T522" s="9">
        <f t="shared" si="25"/>
        <v>2015</v>
      </c>
      <c r="U522" s="11">
        <f t="shared" si="26"/>
        <v>42348.493761574071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">
        <v>8317</v>
      </c>
      <c r="R523" t="s">
        <v>8318</v>
      </c>
      <c r="S523" s="11">
        <f t="shared" si="24"/>
        <v>42645.884479166663</v>
      </c>
      <c r="T523" s="9">
        <f t="shared" si="25"/>
        <v>2016</v>
      </c>
      <c r="U523" s="11">
        <f t="shared" si="26"/>
        <v>42674.999305555553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">
        <v>8317</v>
      </c>
      <c r="R524" t="s">
        <v>8318</v>
      </c>
      <c r="S524" s="11">
        <f t="shared" si="24"/>
        <v>42429.832465277774</v>
      </c>
      <c r="T524" s="9">
        <f t="shared" si="25"/>
        <v>2016</v>
      </c>
      <c r="U524" s="11">
        <f t="shared" si="26"/>
        <v>42449.790798611109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">
        <v>8317</v>
      </c>
      <c r="R525" t="s">
        <v>8318</v>
      </c>
      <c r="S525" s="11">
        <f t="shared" si="24"/>
        <v>42237.924490740734</v>
      </c>
      <c r="T525" s="9">
        <f t="shared" si="25"/>
        <v>2015</v>
      </c>
      <c r="U525" s="11">
        <f t="shared" si="26"/>
        <v>42267.924490740734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">
        <v>8317</v>
      </c>
      <c r="R526" t="s">
        <v>8318</v>
      </c>
      <c r="S526" s="11">
        <f t="shared" si="24"/>
        <v>42492.508900462963</v>
      </c>
      <c r="T526" s="9">
        <f t="shared" si="25"/>
        <v>2016</v>
      </c>
      <c r="U526" s="11">
        <f t="shared" si="26"/>
        <v>42522.508900462963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">
        <v>8317</v>
      </c>
      <c r="R527" t="s">
        <v>8318</v>
      </c>
      <c r="S527" s="11">
        <f t="shared" si="24"/>
        <v>41850.192604166667</v>
      </c>
      <c r="T527" s="9">
        <f t="shared" si="25"/>
        <v>2014</v>
      </c>
      <c r="U527" s="11">
        <f t="shared" si="26"/>
        <v>41895.192604166667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">
        <v>8317</v>
      </c>
      <c r="R528" t="s">
        <v>8318</v>
      </c>
      <c r="S528" s="11">
        <f t="shared" si="24"/>
        <v>42192.383611111109</v>
      </c>
      <c r="T528" s="9">
        <f t="shared" si="25"/>
        <v>2015</v>
      </c>
      <c r="U528" s="11">
        <f t="shared" si="26"/>
        <v>42223.499999999993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">
        <v>8317</v>
      </c>
      <c r="R529" t="s">
        <v>8318</v>
      </c>
      <c r="S529" s="11">
        <f t="shared" si="24"/>
        <v>42752.997291666667</v>
      </c>
      <c r="T529" s="9">
        <f t="shared" si="25"/>
        <v>2017</v>
      </c>
      <c r="U529" s="11">
        <f t="shared" si="26"/>
        <v>42783.461805555555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">
        <v>8317</v>
      </c>
      <c r="R530" t="s">
        <v>8318</v>
      </c>
      <c r="S530" s="11">
        <f t="shared" si="24"/>
        <v>42155.71188657407</v>
      </c>
      <c r="T530" s="9">
        <f t="shared" si="25"/>
        <v>2015</v>
      </c>
      <c r="U530" s="11">
        <f t="shared" si="26"/>
        <v>42176.680555555555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">
        <v>8317</v>
      </c>
      <c r="R531" t="s">
        <v>8318</v>
      </c>
      <c r="S531" s="11">
        <f t="shared" si="24"/>
        <v>42724.822847222218</v>
      </c>
      <c r="T531" s="9">
        <f t="shared" si="25"/>
        <v>2016</v>
      </c>
      <c r="U531" s="11">
        <f t="shared" si="26"/>
        <v>42745.999999999993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">
        <v>8317</v>
      </c>
      <c r="R532" t="s">
        <v>8318</v>
      </c>
      <c r="S532" s="11">
        <f t="shared" si="24"/>
        <v>42157.382731481477</v>
      </c>
      <c r="T532" s="9">
        <f t="shared" si="25"/>
        <v>2015</v>
      </c>
      <c r="U532" s="11">
        <f t="shared" si="26"/>
        <v>42178.874999999993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">
        <v>8317</v>
      </c>
      <c r="R533" t="s">
        <v>8318</v>
      </c>
      <c r="S533" s="11">
        <f t="shared" si="24"/>
        <v>42675.856817129628</v>
      </c>
      <c r="T533" s="9">
        <f t="shared" si="25"/>
        <v>2016</v>
      </c>
      <c r="U533" s="11">
        <f t="shared" si="26"/>
        <v>42721.082638888889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">
        <v>8317</v>
      </c>
      <c r="R534" t="s">
        <v>8318</v>
      </c>
      <c r="S534" s="11">
        <f t="shared" si="24"/>
        <v>42472.798703703702</v>
      </c>
      <c r="T534" s="9">
        <f t="shared" si="25"/>
        <v>2016</v>
      </c>
      <c r="U534" s="11">
        <f t="shared" si="26"/>
        <v>42502.798703703702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">
        <v>8317</v>
      </c>
      <c r="R535" t="s">
        <v>8318</v>
      </c>
      <c r="S535" s="11">
        <f t="shared" si="24"/>
        <v>42482.226446759254</v>
      </c>
      <c r="T535" s="9">
        <f t="shared" si="25"/>
        <v>2016</v>
      </c>
      <c r="U535" s="11">
        <f t="shared" si="26"/>
        <v>42506.226446759254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">
        <v>8317</v>
      </c>
      <c r="R536" t="s">
        <v>8318</v>
      </c>
      <c r="S536" s="11">
        <f t="shared" si="24"/>
        <v>42270.602662037032</v>
      </c>
      <c r="T536" s="9">
        <f t="shared" si="25"/>
        <v>2015</v>
      </c>
      <c r="U536" s="11">
        <f t="shared" si="26"/>
        <v>42309.749999999993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">
        <v>8317</v>
      </c>
      <c r="R537" t="s">
        <v>8318</v>
      </c>
      <c r="S537" s="11">
        <f t="shared" si="24"/>
        <v>42711.336863425924</v>
      </c>
      <c r="T537" s="9">
        <f t="shared" si="25"/>
        <v>2016</v>
      </c>
      <c r="U537" s="11">
        <f t="shared" si="26"/>
        <v>42741.336863425924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">
        <v>8317</v>
      </c>
      <c r="R538" t="s">
        <v>8318</v>
      </c>
      <c r="S538" s="11">
        <f t="shared" si="24"/>
        <v>42179.136655092589</v>
      </c>
      <c r="T538" s="9">
        <f t="shared" si="25"/>
        <v>2015</v>
      </c>
      <c r="U538" s="11">
        <f t="shared" si="26"/>
        <v>42219.541666666664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">
        <v>8317</v>
      </c>
      <c r="R539" t="s">
        <v>8318</v>
      </c>
      <c r="S539" s="11">
        <f t="shared" si="24"/>
        <v>42282.560081018521</v>
      </c>
      <c r="T539" s="9">
        <f t="shared" si="25"/>
        <v>2015</v>
      </c>
      <c r="U539" s="11">
        <f t="shared" si="26"/>
        <v>42312.601747685178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">
        <v>8317</v>
      </c>
      <c r="R540" t="s">
        <v>8318</v>
      </c>
      <c r="S540" s="11">
        <f t="shared" si="24"/>
        <v>42473.586377314808</v>
      </c>
      <c r="T540" s="9">
        <f t="shared" si="25"/>
        <v>2016</v>
      </c>
      <c r="U540" s="11">
        <f t="shared" si="26"/>
        <v>42503.586377314808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">
        <v>8317</v>
      </c>
      <c r="R541" t="s">
        <v>8318</v>
      </c>
      <c r="S541" s="11">
        <f t="shared" si="24"/>
        <v>42534.841516203705</v>
      </c>
      <c r="T541" s="9">
        <f t="shared" si="25"/>
        <v>2016</v>
      </c>
      <c r="U541" s="11">
        <f t="shared" si="26"/>
        <v>42555.841516203705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">
        <v>8319</v>
      </c>
      <c r="R542" t="s">
        <v>8320</v>
      </c>
      <c r="S542" s="11">
        <f t="shared" si="24"/>
        <v>42009.608865740738</v>
      </c>
      <c r="T542" s="9">
        <f t="shared" si="25"/>
        <v>2015</v>
      </c>
      <c r="U542" s="11">
        <f t="shared" si="26"/>
        <v>42039.608865740738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">
        <v>8319</v>
      </c>
      <c r="R543" t="s">
        <v>8320</v>
      </c>
      <c r="S543" s="11">
        <f t="shared" si="24"/>
        <v>42275.838356481479</v>
      </c>
      <c r="T543" s="9">
        <f t="shared" si="25"/>
        <v>2015</v>
      </c>
      <c r="U543" s="11">
        <f t="shared" si="26"/>
        <v>42305.838356481479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">
        <v>8319</v>
      </c>
      <c r="R544" t="s">
        <v>8320</v>
      </c>
      <c r="S544" s="11">
        <f t="shared" si="24"/>
        <v>42433.529120370367</v>
      </c>
      <c r="T544" s="9">
        <f t="shared" si="25"/>
        <v>2016</v>
      </c>
      <c r="U544" s="11">
        <f t="shared" si="26"/>
        <v>42493.487453703703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">
        <v>8319</v>
      </c>
      <c r="R545" t="s">
        <v>8320</v>
      </c>
      <c r="S545" s="11">
        <f t="shared" si="24"/>
        <v>41913.88381944444</v>
      </c>
      <c r="T545" s="9">
        <f t="shared" si="25"/>
        <v>2014</v>
      </c>
      <c r="U545" s="11">
        <f t="shared" si="26"/>
        <v>41943.88381944444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">
        <v>8319</v>
      </c>
      <c r="R546" t="s">
        <v>8320</v>
      </c>
      <c r="S546" s="11">
        <f t="shared" si="24"/>
        <v>42525.448611111111</v>
      </c>
      <c r="T546" s="9">
        <f t="shared" si="25"/>
        <v>2016</v>
      </c>
      <c r="U546" s="11">
        <f t="shared" si="26"/>
        <v>42555.448611111111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">
        <v>8319</v>
      </c>
      <c r="R547" t="s">
        <v>8320</v>
      </c>
      <c r="S547" s="11">
        <f t="shared" si="24"/>
        <v>42283.38413194444</v>
      </c>
      <c r="T547" s="9">
        <f t="shared" si="25"/>
        <v>2015</v>
      </c>
      <c r="U547" s="11">
        <f t="shared" si="26"/>
        <v>42323.425798611112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">
        <v>8319</v>
      </c>
      <c r="R548" t="s">
        <v>8320</v>
      </c>
      <c r="S548" s="11">
        <f t="shared" si="24"/>
        <v>42249.459664351853</v>
      </c>
      <c r="T548" s="9">
        <f t="shared" si="25"/>
        <v>2015</v>
      </c>
      <c r="U548" s="11">
        <f t="shared" si="26"/>
        <v>42294.459664351853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">
        <v>8319</v>
      </c>
      <c r="R549" t="s">
        <v>8320</v>
      </c>
      <c r="S549" s="11">
        <f t="shared" si="24"/>
        <v>42380.488009259258</v>
      </c>
      <c r="T549" s="9">
        <f t="shared" si="25"/>
        <v>2016</v>
      </c>
      <c r="U549" s="11">
        <f t="shared" si="26"/>
        <v>42410.488009259258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">
        <v>8319</v>
      </c>
      <c r="R550" t="s">
        <v>8320</v>
      </c>
      <c r="S550" s="11">
        <f t="shared" si="24"/>
        <v>42276.695</v>
      </c>
      <c r="T550" s="9">
        <f t="shared" si="25"/>
        <v>2015</v>
      </c>
      <c r="U550" s="11">
        <f t="shared" si="26"/>
        <v>42306.695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">
        <v>8319</v>
      </c>
      <c r="R551" t="s">
        <v>8320</v>
      </c>
      <c r="S551" s="11">
        <f t="shared" si="24"/>
        <v>42163.428495370368</v>
      </c>
      <c r="T551" s="9">
        <f t="shared" si="25"/>
        <v>2015</v>
      </c>
      <c r="U551" s="11">
        <f t="shared" si="26"/>
        <v>42193.428495370368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">
        <v>8319</v>
      </c>
      <c r="R552" t="s">
        <v>8320</v>
      </c>
      <c r="S552" s="11">
        <f t="shared" si="24"/>
        <v>42753.47042824074</v>
      </c>
      <c r="T552" s="9">
        <f t="shared" si="25"/>
        <v>2017</v>
      </c>
      <c r="U552" s="11">
        <f t="shared" si="26"/>
        <v>42765.999999999993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">
        <v>8319</v>
      </c>
      <c r="R553" t="s">
        <v>8320</v>
      </c>
      <c r="S553" s="11">
        <f t="shared" si="24"/>
        <v>42173.067407407405</v>
      </c>
      <c r="T553" s="9">
        <f t="shared" si="25"/>
        <v>2015</v>
      </c>
      <c r="U553" s="11">
        <f t="shared" si="26"/>
        <v>42217.536805555552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">
        <v>8319</v>
      </c>
      <c r="R554" t="s">
        <v>8320</v>
      </c>
      <c r="S554" s="11">
        <f t="shared" si="24"/>
        <v>42318.408518518518</v>
      </c>
      <c r="T554" s="9">
        <f t="shared" si="25"/>
        <v>2015</v>
      </c>
      <c r="U554" s="11">
        <f t="shared" si="26"/>
        <v>42378.408518518518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">
        <v>8319</v>
      </c>
      <c r="R555" t="s">
        <v>8320</v>
      </c>
      <c r="S555" s="11">
        <f t="shared" si="24"/>
        <v>41927.511469907404</v>
      </c>
      <c r="T555" s="9">
        <f t="shared" si="25"/>
        <v>2014</v>
      </c>
      <c r="U555" s="11">
        <f t="shared" si="26"/>
        <v>41957.553136574068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">
        <v>8319</v>
      </c>
      <c r="R556" t="s">
        <v>8320</v>
      </c>
      <c r="S556" s="11">
        <f t="shared" si="24"/>
        <v>41901.476527777777</v>
      </c>
      <c r="T556" s="9">
        <f t="shared" si="25"/>
        <v>2014</v>
      </c>
      <c r="U556" s="11">
        <f t="shared" si="26"/>
        <v>41931.476527777777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">
        <v>8319</v>
      </c>
      <c r="R557" t="s">
        <v>8320</v>
      </c>
      <c r="S557" s="11">
        <f t="shared" si="24"/>
        <v>42503.145173611112</v>
      </c>
      <c r="T557" s="9">
        <f t="shared" si="25"/>
        <v>2016</v>
      </c>
      <c r="U557" s="11">
        <f t="shared" si="26"/>
        <v>42533.145173611112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">
        <v>8319</v>
      </c>
      <c r="R558" t="s">
        <v>8320</v>
      </c>
      <c r="S558" s="11">
        <f t="shared" si="24"/>
        <v>42345.651817129627</v>
      </c>
      <c r="T558" s="9">
        <f t="shared" si="25"/>
        <v>2015</v>
      </c>
      <c r="U558" s="11">
        <f t="shared" si="26"/>
        <v>42375.651817129627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">
        <v>8319</v>
      </c>
      <c r="R559" t="s">
        <v>8320</v>
      </c>
      <c r="S559" s="11">
        <f t="shared" si="24"/>
        <v>42676.733831018515</v>
      </c>
      <c r="T559" s="9">
        <f t="shared" si="25"/>
        <v>2016</v>
      </c>
      <c r="U559" s="11">
        <f t="shared" si="26"/>
        <v>42706.775497685179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">
        <v>8319</v>
      </c>
      <c r="R560" t="s">
        <v>8320</v>
      </c>
      <c r="S560" s="11">
        <f t="shared" si="24"/>
        <v>42057.674826388888</v>
      </c>
      <c r="T560" s="9">
        <f t="shared" si="25"/>
        <v>2015</v>
      </c>
      <c r="U560" s="11">
        <f t="shared" si="26"/>
        <v>42087.633159722223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">
        <v>8319</v>
      </c>
      <c r="R561" t="s">
        <v>8320</v>
      </c>
      <c r="S561" s="11">
        <f t="shared" si="24"/>
        <v>42321.074768518512</v>
      </c>
      <c r="T561" s="9">
        <f t="shared" si="25"/>
        <v>2015</v>
      </c>
      <c r="U561" s="11">
        <f t="shared" si="26"/>
        <v>42351.074768518512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">
        <v>8319</v>
      </c>
      <c r="R562" t="s">
        <v>8320</v>
      </c>
      <c r="S562" s="11">
        <f t="shared" si="24"/>
        <v>41960.563020833331</v>
      </c>
      <c r="T562" s="9">
        <f t="shared" si="25"/>
        <v>2014</v>
      </c>
      <c r="U562" s="11">
        <f t="shared" si="26"/>
        <v>41990.563020833331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">
        <v>8319</v>
      </c>
      <c r="R563" t="s">
        <v>8320</v>
      </c>
      <c r="S563" s="11">
        <f t="shared" si="24"/>
        <v>42268.450381944444</v>
      </c>
      <c r="T563" s="9">
        <f t="shared" si="25"/>
        <v>2015</v>
      </c>
      <c r="U563" s="11">
        <f t="shared" si="26"/>
        <v>42303.450381944444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">
        <v>8319</v>
      </c>
      <c r="R564" t="s">
        <v>8320</v>
      </c>
      <c r="S564" s="11">
        <f t="shared" si="24"/>
        <v>42692.180729166663</v>
      </c>
      <c r="T564" s="9">
        <f t="shared" si="25"/>
        <v>2016</v>
      </c>
      <c r="U564" s="11">
        <f t="shared" si="26"/>
        <v>42722.180729166663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">
        <v>8319</v>
      </c>
      <c r="R565" t="s">
        <v>8320</v>
      </c>
      <c r="S565" s="11">
        <f t="shared" si="24"/>
        <v>42021.861655092587</v>
      </c>
      <c r="T565" s="9">
        <f t="shared" si="25"/>
        <v>2015</v>
      </c>
      <c r="U565" s="11">
        <f t="shared" si="26"/>
        <v>42051.861655092587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">
        <v>8319</v>
      </c>
      <c r="R566" t="s">
        <v>8320</v>
      </c>
      <c r="S566" s="11">
        <f t="shared" si="24"/>
        <v>42411.734664351847</v>
      </c>
      <c r="T566" s="9">
        <f t="shared" si="25"/>
        <v>2016</v>
      </c>
      <c r="U566" s="11">
        <f t="shared" si="26"/>
        <v>42441.734664351847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">
        <v>8319</v>
      </c>
      <c r="R567" t="s">
        <v>8320</v>
      </c>
      <c r="S567" s="11">
        <f t="shared" si="24"/>
        <v>42165.576956018514</v>
      </c>
      <c r="T567" s="9">
        <f t="shared" si="25"/>
        <v>2015</v>
      </c>
      <c r="U567" s="11">
        <f t="shared" si="26"/>
        <v>42195.576956018514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">
        <v>8319</v>
      </c>
      <c r="R568" t="s">
        <v>8320</v>
      </c>
      <c r="S568" s="11">
        <f t="shared" si="24"/>
        <v>42535.476076388884</v>
      </c>
      <c r="T568" s="9">
        <f t="shared" si="25"/>
        <v>2016</v>
      </c>
      <c r="U568" s="11">
        <f t="shared" si="26"/>
        <v>42565.476076388884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">
        <v>8319</v>
      </c>
      <c r="R569" t="s">
        <v>8320</v>
      </c>
      <c r="S569" s="11">
        <f t="shared" si="24"/>
        <v>41975.634189814817</v>
      </c>
      <c r="T569" s="9">
        <f t="shared" si="25"/>
        <v>2014</v>
      </c>
      <c r="U569" s="11">
        <f t="shared" si="26"/>
        <v>42005.634189814817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">
        <v>8319</v>
      </c>
      <c r="R570" t="s">
        <v>8320</v>
      </c>
      <c r="S570" s="11">
        <f t="shared" si="24"/>
        <v>42348.713229166664</v>
      </c>
      <c r="T570" s="9">
        <f t="shared" si="25"/>
        <v>2015</v>
      </c>
      <c r="U570" s="11">
        <f t="shared" si="26"/>
        <v>42385.249999999993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">
        <v>8319</v>
      </c>
      <c r="R571" t="s">
        <v>8320</v>
      </c>
      <c r="S571" s="11">
        <f t="shared" si="24"/>
        <v>42340.639027777775</v>
      </c>
      <c r="T571" s="9">
        <f t="shared" si="25"/>
        <v>2015</v>
      </c>
      <c r="U571" s="11">
        <f t="shared" si="26"/>
        <v>42370.639027777775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">
        <v>8319</v>
      </c>
      <c r="R572" t="s">
        <v>8320</v>
      </c>
      <c r="S572" s="11">
        <f t="shared" si="24"/>
        <v>42388.589918981474</v>
      </c>
      <c r="T572" s="9">
        <f t="shared" si="25"/>
        <v>2016</v>
      </c>
      <c r="U572" s="11">
        <f t="shared" si="26"/>
        <v>42418.589918981474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">
        <v>8319</v>
      </c>
      <c r="R573" t="s">
        <v>8320</v>
      </c>
      <c r="S573" s="11">
        <f t="shared" si="24"/>
        <v>42192.607905092591</v>
      </c>
      <c r="T573" s="9">
        <f t="shared" si="25"/>
        <v>2015</v>
      </c>
      <c r="U573" s="11">
        <f t="shared" si="26"/>
        <v>42211.957638888889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">
        <v>8319</v>
      </c>
      <c r="R574" t="s">
        <v>8320</v>
      </c>
      <c r="S574" s="11">
        <f t="shared" si="24"/>
        <v>42282.507962962962</v>
      </c>
      <c r="T574" s="9">
        <f t="shared" si="25"/>
        <v>2015</v>
      </c>
      <c r="U574" s="11">
        <f t="shared" si="26"/>
        <v>42312.549629629626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">
        <v>8319</v>
      </c>
      <c r="R575" t="s">
        <v>8320</v>
      </c>
      <c r="S575" s="11">
        <f t="shared" si="24"/>
        <v>41962.841793981475</v>
      </c>
      <c r="T575" s="9">
        <f t="shared" si="25"/>
        <v>2014</v>
      </c>
      <c r="U575" s="11">
        <f t="shared" si="26"/>
        <v>42021.841666666667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">
        <v>8319</v>
      </c>
      <c r="R576" t="s">
        <v>8320</v>
      </c>
      <c r="S576" s="11">
        <f t="shared" si="24"/>
        <v>42632.235034722216</v>
      </c>
      <c r="T576" s="9">
        <f t="shared" si="25"/>
        <v>2016</v>
      </c>
      <c r="U576" s="11">
        <f t="shared" si="26"/>
        <v>42662.235034722216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">
        <v>8319</v>
      </c>
      <c r="R577" t="s">
        <v>8320</v>
      </c>
      <c r="S577" s="11">
        <f t="shared" si="24"/>
        <v>42138.484293981477</v>
      </c>
      <c r="T577" s="9">
        <f t="shared" si="25"/>
        <v>2015</v>
      </c>
      <c r="U577" s="11">
        <f t="shared" si="26"/>
        <v>42168.484293981477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">
        <v>8319</v>
      </c>
      <c r="R578" t="s">
        <v>8320</v>
      </c>
      <c r="S578" s="11">
        <f t="shared" si="24"/>
        <v>42031.263333333329</v>
      </c>
      <c r="T578" s="9">
        <f t="shared" si="25"/>
        <v>2015</v>
      </c>
      <c r="U578" s="11">
        <f t="shared" si="26"/>
        <v>42091.221666666665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">
        <v>8319</v>
      </c>
      <c r="R579" t="s">
        <v>8320</v>
      </c>
      <c r="S579" s="11">
        <f t="shared" ref="S579:S642" si="27">(J579/86400)+25569+(-5/24)</f>
        <v>42450.380810185183</v>
      </c>
      <c r="T579" s="9">
        <f t="shared" ref="T579:T642" si="28">YEAR(S579)</f>
        <v>2016</v>
      </c>
      <c r="U579" s="11">
        <f t="shared" ref="U579:U642" si="29">(I579/86400)+25569+(-5/24)</f>
        <v>42510.380810185183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">
        <v>8319</v>
      </c>
      <c r="R580" t="s">
        <v>8320</v>
      </c>
      <c r="S580" s="11">
        <f t="shared" si="27"/>
        <v>42230.370289351849</v>
      </c>
      <c r="T580" s="9">
        <f t="shared" si="28"/>
        <v>2015</v>
      </c>
      <c r="U580" s="11">
        <f t="shared" si="29"/>
        <v>42254.370289351849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">
        <v>8319</v>
      </c>
      <c r="R581" t="s">
        <v>8320</v>
      </c>
      <c r="S581" s="11">
        <f t="shared" si="27"/>
        <v>41968.643784722219</v>
      </c>
      <c r="T581" s="9">
        <f t="shared" si="28"/>
        <v>2014</v>
      </c>
      <c r="U581" s="11">
        <f t="shared" si="29"/>
        <v>41998.643784722219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">
        <v>8319</v>
      </c>
      <c r="R582" t="s">
        <v>8320</v>
      </c>
      <c r="S582" s="11">
        <f t="shared" si="27"/>
        <v>42605.699849537035</v>
      </c>
      <c r="T582" s="9">
        <f t="shared" si="28"/>
        <v>2016</v>
      </c>
      <c r="U582" s="11">
        <f t="shared" si="29"/>
        <v>42635.699849537035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">
        <v>8319</v>
      </c>
      <c r="R583" t="s">
        <v>8320</v>
      </c>
      <c r="S583" s="11">
        <f t="shared" si="27"/>
        <v>42187.804444444446</v>
      </c>
      <c r="T583" s="9">
        <f t="shared" si="28"/>
        <v>2015</v>
      </c>
      <c r="U583" s="11">
        <f t="shared" si="29"/>
        <v>42217.804444444446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">
        <v>8319</v>
      </c>
      <c r="R584" t="s">
        <v>8320</v>
      </c>
      <c r="S584" s="11">
        <f t="shared" si="27"/>
        <v>42055.531469907401</v>
      </c>
      <c r="T584" s="9">
        <f t="shared" si="28"/>
        <v>2015</v>
      </c>
      <c r="U584" s="11">
        <f t="shared" si="29"/>
        <v>42078.541666666664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">
        <v>8319</v>
      </c>
      <c r="R585" t="s">
        <v>8320</v>
      </c>
      <c r="S585" s="11">
        <f t="shared" si="27"/>
        <v>42052.730173611104</v>
      </c>
      <c r="T585" s="9">
        <f t="shared" si="28"/>
        <v>2015</v>
      </c>
      <c r="U585" s="11">
        <f t="shared" si="29"/>
        <v>42082.688506944447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">
        <v>8319</v>
      </c>
      <c r="R586" t="s">
        <v>8320</v>
      </c>
      <c r="S586" s="11">
        <f t="shared" si="27"/>
        <v>42049.508287037032</v>
      </c>
      <c r="T586" s="9">
        <f t="shared" si="28"/>
        <v>2015</v>
      </c>
      <c r="U586" s="11">
        <f t="shared" si="29"/>
        <v>42079.466620370367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">
        <v>8319</v>
      </c>
      <c r="R587" t="s">
        <v>8320</v>
      </c>
      <c r="S587" s="11">
        <f t="shared" si="27"/>
        <v>42283.182604166665</v>
      </c>
      <c r="T587" s="9">
        <f t="shared" si="28"/>
        <v>2015</v>
      </c>
      <c r="U587" s="11">
        <f t="shared" si="29"/>
        <v>42338.791666666664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">
        <v>8319</v>
      </c>
      <c r="R588" t="s">
        <v>8320</v>
      </c>
      <c r="S588" s="11">
        <f t="shared" si="27"/>
        <v>42020.645914351851</v>
      </c>
      <c r="T588" s="9">
        <f t="shared" si="28"/>
        <v>2015</v>
      </c>
      <c r="U588" s="11">
        <f t="shared" si="29"/>
        <v>42050.645914351851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">
        <v>8319</v>
      </c>
      <c r="R589" t="s">
        <v>8320</v>
      </c>
      <c r="S589" s="11">
        <f t="shared" si="27"/>
        <v>42080.548993055556</v>
      </c>
      <c r="T589" s="9">
        <f t="shared" si="28"/>
        <v>2015</v>
      </c>
      <c r="U589" s="11">
        <f t="shared" si="29"/>
        <v>42110.548993055556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">
        <v>8319</v>
      </c>
      <c r="R590" t="s">
        <v>8320</v>
      </c>
      <c r="S590" s="11">
        <f t="shared" si="27"/>
        <v>42631.561180555553</v>
      </c>
      <c r="T590" s="9">
        <f t="shared" si="28"/>
        <v>2016</v>
      </c>
      <c r="U590" s="11">
        <f t="shared" si="29"/>
        <v>42691.602847222217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">
        <v>8319</v>
      </c>
      <c r="R591" t="s">
        <v>8320</v>
      </c>
      <c r="S591" s="11">
        <f t="shared" si="27"/>
        <v>42178.406238425923</v>
      </c>
      <c r="T591" s="9">
        <f t="shared" si="28"/>
        <v>2015</v>
      </c>
      <c r="U591" s="11">
        <f t="shared" si="29"/>
        <v>42193.406238425923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">
        <v>8319</v>
      </c>
      <c r="R592" t="s">
        <v>8320</v>
      </c>
      <c r="S592" s="11">
        <f t="shared" si="27"/>
        <v>42377.34642361111</v>
      </c>
      <c r="T592" s="9">
        <f t="shared" si="28"/>
        <v>2016</v>
      </c>
      <c r="U592" s="11">
        <f t="shared" si="29"/>
        <v>42408.334027777775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">
        <v>8319</v>
      </c>
      <c r="R593" t="s">
        <v>8320</v>
      </c>
      <c r="S593" s="11">
        <f t="shared" si="27"/>
        <v>42177.334837962961</v>
      </c>
      <c r="T593" s="9">
        <f t="shared" si="28"/>
        <v>2015</v>
      </c>
      <c r="U593" s="11">
        <f t="shared" si="29"/>
        <v>42207.334837962961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">
        <v>8319</v>
      </c>
      <c r="R594" t="s">
        <v>8320</v>
      </c>
      <c r="S594" s="11">
        <f t="shared" si="27"/>
        <v>41946.023842592593</v>
      </c>
      <c r="T594" s="9">
        <f t="shared" si="28"/>
        <v>2014</v>
      </c>
      <c r="U594" s="11">
        <f t="shared" si="29"/>
        <v>41976.023842592585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">
        <v>8319</v>
      </c>
      <c r="R595" t="s">
        <v>8320</v>
      </c>
      <c r="S595" s="11">
        <f t="shared" si="27"/>
        <v>42070.469270833331</v>
      </c>
      <c r="T595" s="9">
        <f t="shared" si="28"/>
        <v>2015</v>
      </c>
      <c r="U595" s="11">
        <f t="shared" si="29"/>
        <v>42100.427604166667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">
        <v>8319</v>
      </c>
      <c r="R596" t="s">
        <v>8320</v>
      </c>
      <c r="S596" s="11">
        <f t="shared" si="27"/>
        <v>42446.571828703702</v>
      </c>
      <c r="T596" s="9">
        <f t="shared" si="28"/>
        <v>2016</v>
      </c>
      <c r="U596" s="11">
        <f t="shared" si="29"/>
        <v>42476.571828703702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">
        <v>8319</v>
      </c>
      <c r="R597" t="s">
        <v>8320</v>
      </c>
      <c r="S597" s="11">
        <f t="shared" si="27"/>
        <v>42082.861550925925</v>
      </c>
      <c r="T597" s="9">
        <f t="shared" si="28"/>
        <v>2015</v>
      </c>
      <c r="U597" s="11">
        <f t="shared" si="29"/>
        <v>42127.861550925925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">
        <v>8319</v>
      </c>
      <c r="R598" t="s">
        <v>8320</v>
      </c>
      <c r="S598" s="11">
        <f t="shared" si="27"/>
        <v>42646.688564814809</v>
      </c>
      <c r="T598" s="9">
        <f t="shared" si="28"/>
        <v>2016</v>
      </c>
      <c r="U598" s="11">
        <f t="shared" si="29"/>
        <v>42676.688564814809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">
        <v>8319</v>
      </c>
      <c r="R599" t="s">
        <v>8320</v>
      </c>
      <c r="S599" s="11">
        <f t="shared" si="27"/>
        <v>42545.496932870366</v>
      </c>
      <c r="T599" s="9">
        <f t="shared" si="28"/>
        <v>2016</v>
      </c>
      <c r="U599" s="11">
        <f t="shared" si="29"/>
        <v>42582.458333333336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">
        <v>8319</v>
      </c>
      <c r="R600" t="s">
        <v>8320</v>
      </c>
      <c r="S600" s="11">
        <f t="shared" si="27"/>
        <v>41947.793761574074</v>
      </c>
      <c r="T600" s="9">
        <f t="shared" si="28"/>
        <v>2014</v>
      </c>
      <c r="U600" s="11">
        <f t="shared" si="29"/>
        <v>41977.793761574074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">
        <v>8319</v>
      </c>
      <c r="R601" t="s">
        <v>8320</v>
      </c>
      <c r="S601" s="11">
        <f t="shared" si="27"/>
        <v>42047.604189814818</v>
      </c>
      <c r="T601" s="9">
        <f t="shared" si="28"/>
        <v>2015</v>
      </c>
      <c r="U601" s="11">
        <f t="shared" si="29"/>
        <v>42071.427777777775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">
        <v>8319</v>
      </c>
      <c r="R602" t="s">
        <v>8320</v>
      </c>
      <c r="S602" s="11">
        <f t="shared" si="27"/>
        <v>42073.589837962958</v>
      </c>
      <c r="T602" s="9">
        <f t="shared" si="28"/>
        <v>2015</v>
      </c>
      <c r="U602" s="11">
        <f t="shared" si="29"/>
        <v>42133.589837962958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">
        <v>8319</v>
      </c>
      <c r="R603" t="s">
        <v>8320</v>
      </c>
      <c r="S603" s="11">
        <f t="shared" si="27"/>
        <v>41969.64975694444</v>
      </c>
      <c r="T603" s="9">
        <f t="shared" si="28"/>
        <v>2014</v>
      </c>
      <c r="U603" s="11">
        <f t="shared" si="29"/>
        <v>41999.64975694444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">
        <v>8319</v>
      </c>
      <c r="R604" t="s">
        <v>8320</v>
      </c>
      <c r="S604" s="11">
        <f t="shared" si="27"/>
        <v>42143.585821759254</v>
      </c>
      <c r="T604" s="9">
        <f t="shared" si="28"/>
        <v>2015</v>
      </c>
      <c r="U604" s="11">
        <f t="shared" si="29"/>
        <v>42173.585821759254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">
        <v>8319</v>
      </c>
      <c r="R605" t="s">
        <v>8320</v>
      </c>
      <c r="S605" s="11">
        <f t="shared" si="27"/>
        <v>41835.430821759255</v>
      </c>
      <c r="T605" s="9">
        <f t="shared" si="28"/>
        <v>2014</v>
      </c>
      <c r="U605" s="11">
        <f t="shared" si="29"/>
        <v>41865.430821759255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">
        <v>8319</v>
      </c>
      <c r="R606" t="s">
        <v>8320</v>
      </c>
      <c r="S606" s="11">
        <f t="shared" si="27"/>
        <v>41848.827037037037</v>
      </c>
      <c r="T606" s="9">
        <f t="shared" si="28"/>
        <v>2014</v>
      </c>
      <c r="U606" s="11">
        <f t="shared" si="29"/>
        <v>41878.827037037037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">
        <v>8319</v>
      </c>
      <c r="R607" t="s">
        <v>8320</v>
      </c>
      <c r="S607" s="11">
        <f t="shared" si="27"/>
        <v>42194.149398148147</v>
      </c>
      <c r="T607" s="9">
        <f t="shared" si="28"/>
        <v>2015</v>
      </c>
      <c r="U607" s="11">
        <f t="shared" si="29"/>
        <v>42239.149398148147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">
        <v>8319</v>
      </c>
      <c r="R608" t="s">
        <v>8320</v>
      </c>
      <c r="S608" s="11">
        <f t="shared" si="27"/>
        <v>42102.442233796297</v>
      </c>
      <c r="T608" s="9">
        <f t="shared" si="28"/>
        <v>2015</v>
      </c>
      <c r="U608" s="11">
        <f t="shared" si="29"/>
        <v>42148.416666666664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">
        <v>8319</v>
      </c>
      <c r="R609" t="s">
        <v>8320</v>
      </c>
      <c r="S609" s="11">
        <f t="shared" si="27"/>
        <v>42300.617314814815</v>
      </c>
      <c r="T609" s="9">
        <f t="shared" si="28"/>
        <v>2015</v>
      </c>
      <c r="U609" s="11">
        <f t="shared" si="29"/>
        <v>42330.65898148148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">
        <v>8319</v>
      </c>
      <c r="R610" t="s">
        <v>8320</v>
      </c>
      <c r="S610" s="11">
        <f t="shared" si="27"/>
        <v>42140.712731481479</v>
      </c>
      <c r="T610" s="9">
        <f t="shared" si="28"/>
        <v>2015</v>
      </c>
      <c r="U610" s="11">
        <f t="shared" si="29"/>
        <v>42170.712731481479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">
        <v>8319</v>
      </c>
      <c r="R611" t="s">
        <v>8320</v>
      </c>
      <c r="S611" s="11">
        <f t="shared" si="27"/>
        <v>42306.825740740744</v>
      </c>
      <c r="T611" s="9">
        <f t="shared" si="28"/>
        <v>2015</v>
      </c>
      <c r="U611" s="11">
        <f t="shared" si="29"/>
        <v>42336.867407407401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">
        <v>8319</v>
      </c>
      <c r="R612" t="s">
        <v>8320</v>
      </c>
      <c r="S612" s="11">
        <f t="shared" si="27"/>
        <v>42086.622523148144</v>
      </c>
      <c r="T612" s="9">
        <f t="shared" si="28"/>
        <v>2015</v>
      </c>
      <c r="U612" s="11">
        <f t="shared" si="29"/>
        <v>42116.622523148144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">
        <v>8319</v>
      </c>
      <c r="R613" t="s">
        <v>8320</v>
      </c>
      <c r="S613" s="11">
        <f t="shared" si="27"/>
        <v>42328.352280092593</v>
      </c>
      <c r="T613" s="9">
        <f t="shared" si="28"/>
        <v>2015</v>
      </c>
      <c r="U613" s="11">
        <f t="shared" si="29"/>
        <v>42388.352280092593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">
        <v>8319</v>
      </c>
      <c r="R614" t="s">
        <v>8320</v>
      </c>
      <c r="S614" s="11">
        <f t="shared" si="27"/>
        <v>42584.823449074072</v>
      </c>
      <c r="T614" s="9">
        <f t="shared" si="28"/>
        <v>2016</v>
      </c>
      <c r="U614" s="11">
        <f t="shared" si="29"/>
        <v>42614.823449074072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">
        <v>8319</v>
      </c>
      <c r="R615" t="s">
        <v>8320</v>
      </c>
      <c r="S615" s="11">
        <f t="shared" si="27"/>
        <v>42247.288425925923</v>
      </c>
      <c r="T615" s="9">
        <f t="shared" si="28"/>
        <v>2015</v>
      </c>
      <c r="U615" s="11">
        <f t="shared" si="29"/>
        <v>42277.999305555553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">
        <v>8319</v>
      </c>
      <c r="R616" t="s">
        <v>8320</v>
      </c>
      <c r="S616" s="11">
        <f t="shared" si="27"/>
        <v>42514.853472222218</v>
      </c>
      <c r="T616" s="9">
        <f t="shared" si="28"/>
        <v>2016</v>
      </c>
      <c r="U616" s="11">
        <f t="shared" si="29"/>
        <v>42544.853472222218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">
        <v>8319</v>
      </c>
      <c r="R617" t="s">
        <v>8320</v>
      </c>
      <c r="S617" s="11">
        <f t="shared" si="27"/>
        <v>42241.913877314808</v>
      </c>
      <c r="T617" s="9">
        <f t="shared" si="28"/>
        <v>2015</v>
      </c>
      <c r="U617" s="11">
        <f t="shared" si="29"/>
        <v>42271.913877314808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">
        <v>8319</v>
      </c>
      <c r="R618" t="s">
        <v>8320</v>
      </c>
      <c r="S618" s="11">
        <f t="shared" si="27"/>
        <v>42761.167905092589</v>
      </c>
      <c r="T618" s="9">
        <f t="shared" si="28"/>
        <v>2017</v>
      </c>
      <c r="U618" s="11">
        <f t="shared" si="29"/>
        <v>42791.167905092589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">
        <v>8319</v>
      </c>
      <c r="R619" t="s">
        <v>8320</v>
      </c>
      <c r="S619" s="11">
        <f t="shared" si="27"/>
        <v>42087.134756944441</v>
      </c>
      <c r="T619" s="9">
        <f t="shared" si="28"/>
        <v>2015</v>
      </c>
      <c r="U619" s="11">
        <f t="shared" si="29"/>
        <v>42132.134756944441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">
        <v>8319</v>
      </c>
      <c r="R620" t="s">
        <v>8320</v>
      </c>
      <c r="S620" s="11">
        <f t="shared" si="27"/>
        <v>42317.60188657407</v>
      </c>
      <c r="T620" s="9">
        <f t="shared" si="28"/>
        <v>2015</v>
      </c>
      <c r="U620" s="11">
        <f t="shared" si="29"/>
        <v>42347.60188657407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">
        <v>8319</v>
      </c>
      <c r="R621" t="s">
        <v>8320</v>
      </c>
      <c r="S621" s="11">
        <f t="shared" si="27"/>
        <v>41908.442013888889</v>
      </c>
      <c r="T621" s="9">
        <f t="shared" si="28"/>
        <v>2014</v>
      </c>
      <c r="U621" s="11">
        <f t="shared" si="29"/>
        <v>41968.483680555553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">
        <v>8319</v>
      </c>
      <c r="R622" t="s">
        <v>8320</v>
      </c>
      <c r="S622" s="11">
        <f t="shared" si="27"/>
        <v>41831.508541666662</v>
      </c>
      <c r="T622" s="9">
        <f t="shared" si="28"/>
        <v>2014</v>
      </c>
      <c r="U622" s="11">
        <f t="shared" si="29"/>
        <v>41876.508541666662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">
        <v>8319</v>
      </c>
      <c r="R623" t="s">
        <v>8320</v>
      </c>
      <c r="S623" s="11">
        <f t="shared" si="27"/>
        <v>42528.779363425921</v>
      </c>
      <c r="T623" s="9">
        <f t="shared" si="28"/>
        <v>2016</v>
      </c>
      <c r="U623" s="11">
        <f t="shared" si="29"/>
        <v>42558.779363425921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">
        <v>8319</v>
      </c>
      <c r="R624" t="s">
        <v>8320</v>
      </c>
      <c r="S624" s="11">
        <f t="shared" si="27"/>
        <v>42532.566412037035</v>
      </c>
      <c r="T624" s="9">
        <f t="shared" si="28"/>
        <v>2016</v>
      </c>
      <c r="U624" s="11">
        <f t="shared" si="29"/>
        <v>42552.566412037035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">
        <v>8319</v>
      </c>
      <c r="R625" t="s">
        <v>8320</v>
      </c>
      <c r="S625" s="11">
        <f t="shared" si="27"/>
        <v>42121.800891203697</v>
      </c>
      <c r="T625" s="9">
        <f t="shared" si="28"/>
        <v>2015</v>
      </c>
      <c r="U625" s="11">
        <f t="shared" si="29"/>
        <v>42151.800891203697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">
        <v>8319</v>
      </c>
      <c r="R626" t="s">
        <v>8320</v>
      </c>
      <c r="S626" s="11">
        <f t="shared" si="27"/>
        <v>42108.78056712963</v>
      </c>
      <c r="T626" s="9">
        <f t="shared" si="28"/>
        <v>2015</v>
      </c>
      <c r="U626" s="11">
        <f t="shared" si="29"/>
        <v>42138.78056712963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">
        <v>8319</v>
      </c>
      <c r="R627" t="s">
        <v>8320</v>
      </c>
      <c r="S627" s="11">
        <f t="shared" si="27"/>
        <v>42790.687233796292</v>
      </c>
      <c r="T627" s="9">
        <f t="shared" si="28"/>
        <v>2017</v>
      </c>
      <c r="U627" s="11">
        <f t="shared" si="29"/>
        <v>42820.645567129628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">
        <v>8319</v>
      </c>
      <c r="R628" t="s">
        <v>8320</v>
      </c>
      <c r="S628" s="11">
        <f t="shared" si="27"/>
        <v>42198.351145833331</v>
      </c>
      <c r="T628" s="9">
        <f t="shared" si="28"/>
        <v>2015</v>
      </c>
      <c r="U628" s="11">
        <f t="shared" si="29"/>
        <v>42231.348611111105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">
        <v>8319</v>
      </c>
      <c r="R629" t="s">
        <v>8320</v>
      </c>
      <c r="S629" s="11">
        <f t="shared" si="27"/>
        <v>42384.098506944443</v>
      </c>
      <c r="T629" s="9">
        <f t="shared" si="28"/>
        <v>2016</v>
      </c>
      <c r="U629" s="11">
        <f t="shared" si="29"/>
        <v>42443.749999999993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">
        <v>8319</v>
      </c>
      <c r="R630" t="s">
        <v>8320</v>
      </c>
      <c r="S630" s="11">
        <f t="shared" si="27"/>
        <v>41803.484456018516</v>
      </c>
      <c r="T630" s="9">
        <f t="shared" si="28"/>
        <v>2014</v>
      </c>
      <c r="U630" s="11">
        <f t="shared" si="29"/>
        <v>41833.484456018516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">
        <v>8319</v>
      </c>
      <c r="R631" t="s">
        <v>8320</v>
      </c>
      <c r="S631" s="11">
        <f t="shared" si="27"/>
        <v>42474.429490740738</v>
      </c>
      <c r="T631" s="9">
        <f t="shared" si="28"/>
        <v>2016</v>
      </c>
      <c r="U631" s="11">
        <f t="shared" si="29"/>
        <v>42504.429490740738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">
        <v>8319</v>
      </c>
      <c r="R632" t="s">
        <v>8320</v>
      </c>
      <c r="S632" s="11">
        <f t="shared" si="27"/>
        <v>42223.411122685182</v>
      </c>
      <c r="T632" s="9">
        <f t="shared" si="28"/>
        <v>2015</v>
      </c>
      <c r="U632" s="11">
        <f t="shared" si="29"/>
        <v>42253.006944444445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">
        <v>8319</v>
      </c>
      <c r="R633" t="s">
        <v>8320</v>
      </c>
      <c r="S633" s="11">
        <f t="shared" si="27"/>
        <v>42489.563993055555</v>
      </c>
      <c r="T633" s="9">
        <f t="shared" si="28"/>
        <v>2016</v>
      </c>
      <c r="U633" s="11">
        <f t="shared" si="29"/>
        <v>42518.563993055555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">
        <v>8319</v>
      </c>
      <c r="R634" t="s">
        <v>8320</v>
      </c>
      <c r="S634" s="11">
        <f t="shared" si="27"/>
        <v>42303.450983796291</v>
      </c>
      <c r="T634" s="9">
        <f t="shared" si="28"/>
        <v>2015</v>
      </c>
      <c r="U634" s="11">
        <f t="shared" si="29"/>
        <v>42333.492650462962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">
        <v>8319</v>
      </c>
      <c r="R635" t="s">
        <v>8320</v>
      </c>
      <c r="S635" s="11">
        <f t="shared" si="27"/>
        <v>42507.090995370367</v>
      </c>
      <c r="T635" s="9">
        <f t="shared" si="28"/>
        <v>2016</v>
      </c>
      <c r="U635" s="11">
        <f t="shared" si="29"/>
        <v>42538.749999999993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">
        <v>8319</v>
      </c>
      <c r="R636" t="s">
        <v>8320</v>
      </c>
      <c r="S636" s="11">
        <f t="shared" si="27"/>
        <v>42031.720243055555</v>
      </c>
      <c r="T636" s="9">
        <f t="shared" si="28"/>
        <v>2015</v>
      </c>
      <c r="U636" s="11">
        <f t="shared" si="29"/>
        <v>42061.720243055555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">
        <v>8319</v>
      </c>
      <c r="R637" t="s">
        <v>8320</v>
      </c>
      <c r="S637" s="11">
        <f t="shared" si="27"/>
        <v>42075.883819444447</v>
      </c>
      <c r="T637" s="9">
        <f t="shared" si="28"/>
        <v>2015</v>
      </c>
      <c r="U637" s="11">
        <f t="shared" si="29"/>
        <v>42105.883819444447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">
        <v>8319</v>
      </c>
      <c r="R638" t="s">
        <v>8320</v>
      </c>
      <c r="S638" s="11">
        <f t="shared" si="27"/>
        <v>42131.247106481482</v>
      </c>
      <c r="T638" s="9">
        <f t="shared" si="28"/>
        <v>2015</v>
      </c>
      <c r="U638" s="11">
        <f t="shared" si="29"/>
        <v>42161.240972222215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">
        <v>8319</v>
      </c>
      <c r="R639" t="s">
        <v>8320</v>
      </c>
      <c r="S639" s="11">
        <f t="shared" si="27"/>
        <v>42762.75368055555</v>
      </c>
      <c r="T639" s="9">
        <f t="shared" si="28"/>
        <v>2017</v>
      </c>
      <c r="U639" s="11">
        <f t="shared" si="29"/>
        <v>42791.75277777778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">
        <v>8319</v>
      </c>
      <c r="R640" t="s">
        <v>8320</v>
      </c>
      <c r="S640" s="11">
        <f t="shared" si="27"/>
        <v>42759.384976851848</v>
      </c>
      <c r="T640" s="9">
        <f t="shared" si="28"/>
        <v>2017</v>
      </c>
      <c r="U640" s="11">
        <f t="shared" si="29"/>
        <v>42819.343310185184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">
        <v>8319</v>
      </c>
      <c r="R641" t="s">
        <v>8320</v>
      </c>
      <c r="S641" s="11">
        <f t="shared" si="27"/>
        <v>41865.374942129631</v>
      </c>
      <c r="T641" s="9">
        <f t="shared" si="28"/>
        <v>2014</v>
      </c>
      <c r="U641" s="11">
        <f t="shared" si="29"/>
        <v>41925.374942129631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">
        <v>8319</v>
      </c>
      <c r="R642" t="s">
        <v>8321</v>
      </c>
      <c r="S642" s="11">
        <f t="shared" si="27"/>
        <v>42683.211979166663</v>
      </c>
      <c r="T642" s="9">
        <f t="shared" si="28"/>
        <v>2016</v>
      </c>
      <c r="U642" s="11">
        <f t="shared" si="29"/>
        <v>42698.749999999993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">
        <v>8319</v>
      </c>
      <c r="R643" t="s">
        <v>8321</v>
      </c>
      <c r="S643" s="11">
        <f t="shared" ref="S643:S706" si="30">(J643/86400)+25569+(-5/24)</f>
        <v>42199.361666666664</v>
      </c>
      <c r="T643" s="9">
        <f t="shared" ref="T643:T706" si="31">YEAR(S643)</f>
        <v>2015</v>
      </c>
      <c r="U643" s="11">
        <f t="shared" ref="U643:U706" si="32">(I643/86400)+25569+(-5/24)</f>
        <v>42229.361666666664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">
        <v>8319</v>
      </c>
      <c r="R644" t="s">
        <v>8321</v>
      </c>
      <c r="S644" s="11">
        <f t="shared" si="30"/>
        <v>42199.442986111106</v>
      </c>
      <c r="T644" s="9">
        <f t="shared" si="31"/>
        <v>2015</v>
      </c>
      <c r="U644" s="11">
        <f t="shared" si="32"/>
        <v>42235.442986111106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">
        <v>8319</v>
      </c>
      <c r="R645" t="s">
        <v>8321</v>
      </c>
      <c r="S645" s="11">
        <f t="shared" si="30"/>
        <v>42100.43373842592</v>
      </c>
      <c r="T645" s="9">
        <f t="shared" si="31"/>
        <v>2015</v>
      </c>
      <c r="U645" s="11">
        <f t="shared" si="32"/>
        <v>42155.43373842592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">
        <v>8319</v>
      </c>
      <c r="R646" t="s">
        <v>8321</v>
      </c>
      <c r="S646" s="11">
        <f t="shared" si="30"/>
        <v>41898.457627314812</v>
      </c>
      <c r="T646" s="9">
        <f t="shared" si="31"/>
        <v>2014</v>
      </c>
      <c r="U646" s="11">
        <f t="shared" si="32"/>
        <v>41940.833333333328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">
        <v>8319</v>
      </c>
      <c r="R647" t="s">
        <v>8321</v>
      </c>
      <c r="S647" s="11">
        <f t="shared" si="30"/>
        <v>42563.817986111106</v>
      </c>
      <c r="T647" s="9">
        <f t="shared" si="31"/>
        <v>2016</v>
      </c>
      <c r="U647" s="11">
        <f t="shared" si="32"/>
        <v>42593.817986111106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">
        <v>8319</v>
      </c>
      <c r="R648" t="s">
        <v>8321</v>
      </c>
      <c r="S648" s="11">
        <f t="shared" si="30"/>
        <v>41832.644293981481</v>
      </c>
      <c r="T648" s="9">
        <f t="shared" si="31"/>
        <v>2014</v>
      </c>
      <c r="U648" s="11">
        <f t="shared" si="32"/>
        <v>41862.644293981481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">
        <v>8319</v>
      </c>
      <c r="R649" t="s">
        <v>8321</v>
      </c>
      <c r="S649" s="11">
        <f t="shared" si="30"/>
        <v>42416.559594907405</v>
      </c>
      <c r="T649" s="9">
        <f t="shared" si="31"/>
        <v>2016</v>
      </c>
      <c r="U649" s="11">
        <f t="shared" si="32"/>
        <v>42446.517928240741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">
        <v>8319</v>
      </c>
      <c r="R650" t="s">
        <v>8321</v>
      </c>
      <c r="S650" s="11">
        <f t="shared" si="30"/>
        <v>41891.485046296293</v>
      </c>
      <c r="T650" s="9">
        <f t="shared" si="31"/>
        <v>2014</v>
      </c>
      <c r="U650" s="11">
        <f t="shared" si="32"/>
        <v>41926.485046296293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">
        <v>8319</v>
      </c>
      <c r="R651" t="s">
        <v>8321</v>
      </c>
      <c r="S651" s="11">
        <f t="shared" si="30"/>
        <v>41877.703854166662</v>
      </c>
      <c r="T651" s="9">
        <f t="shared" si="31"/>
        <v>2014</v>
      </c>
      <c r="U651" s="11">
        <f t="shared" si="32"/>
        <v>41898.703854166662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">
        <v>8319</v>
      </c>
      <c r="R652" t="s">
        <v>8321</v>
      </c>
      <c r="S652" s="11">
        <f t="shared" si="30"/>
        <v>41931.828518518516</v>
      </c>
      <c r="T652" s="9">
        <f t="shared" si="31"/>
        <v>2014</v>
      </c>
      <c r="U652" s="11">
        <f t="shared" si="32"/>
        <v>41991.870185185187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">
        <v>8319</v>
      </c>
      <c r="R653" t="s">
        <v>8321</v>
      </c>
      <c r="S653" s="11">
        <f t="shared" si="30"/>
        <v>41955.809155092589</v>
      </c>
      <c r="T653" s="9">
        <f t="shared" si="31"/>
        <v>2014</v>
      </c>
      <c r="U653" s="11">
        <f t="shared" si="32"/>
        <v>41985.809155092589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">
        <v>8319</v>
      </c>
      <c r="R654" t="s">
        <v>8321</v>
      </c>
      <c r="S654" s="11">
        <f t="shared" si="30"/>
        <v>42675.482060185182</v>
      </c>
      <c r="T654" s="9">
        <f t="shared" si="31"/>
        <v>2016</v>
      </c>
      <c r="U654" s="11">
        <f t="shared" si="32"/>
        <v>42705.523726851847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">
        <v>8319</v>
      </c>
      <c r="R655" t="s">
        <v>8321</v>
      </c>
      <c r="S655" s="11">
        <f t="shared" si="30"/>
        <v>42199.410185185181</v>
      </c>
      <c r="T655" s="9">
        <f t="shared" si="31"/>
        <v>2015</v>
      </c>
      <c r="U655" s="11">
        <f t="shared" si="32"/>
        <v>42236.410185185181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">
        <v>8319</v>
      </c>
      <c r="R656" t="s">
        <v>8321</v>
      </c>
      <c r="S656" s="11">
        <f t="shared" si="30"/>
        <v>42163.748993055553</v>
      </c>
      <c r="T656" s="9">
        <f t="shared" si="31"/>
        <v>2015</v>
      </c>
      <c r="U656" s="11">
        <f t="shared" si="32"/>
        <v>42193.748993055553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">
        <v>8319</v>
      </c>
      <c r="R657" t="s">
        <v>8321</v>
      </c>
      <c r="S657" s="11">
        <f t="shared" si="30"/>
        <v>42045.748981481483</v>
      </c>
      <c r="T657" s="9">
        <f t="shared" si="31"/>
        <v>2015</v>
      </c>
      <c r="U657" s="11">
        <f t="shared" si="32"/>
        <v>42075.707314814812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">
        <v>8319</v>
      </c>
      <c r="R658" t="s">
        <v>8321</v>
      </c>
      <c r="S658" s="11">
        <f t="shared" si="30"/>
        <v>42417.596284722218</v>
      </c>
      <c r="T658" s="9">
        <f t="shared" si="31"/>
        <v>2016</v>
      </c>
      <c r="U658" s="11">
        <f t="shared" si="32"/>
        <v>42477.554618055554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">
        <v>8319</v>
      </c>
      <c r="R659" t="s">
        <v>8321</v>
      </c>
      <c r="S659" s="11">
        <f t="shared" si="30"/>
        <v>42331.637407407405</v>
      </c>
      <c r="T659" s="9">
        <f t="shared" si="31"/>
        <v>2015</v>
      </c>
      <c r="U659" s="11">
        <f t="shared" si="32"/>
        <v>42361.637407407405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">
        <v>8319</v>
      </c>
      <c r="R660" t="s">
        <v>8321</v>
      </c>
      <c r="S660" s="11">
        <f t="shared" si="30"/>
        <v>42178.952418981477</v>
      </c>
      <c r="T660" s="9">
        <f t="shared" si="31"/>
        <v>2015</v>
      </c>
      <c r="U660" s="11">
        <f t="shared" si="32"/>
        <v>42211.541666666664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">
        <v>8319</v>
      </c>
      <c r="R661" t="s">
        <v>8321</v>
      </c>
      <c r="S661" s="11">
        <f t="shared" si="30"/>
        <v>42209.385358796295</v>
      </c>
      <c r="T661" s="9">
        <f t="shared" si="31"/>
        <v>2015</v>
      </c>
      <c r="U661" s="11">
        <f t="shared" si="32"/>
        <v>42239.385358796295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">
        <v>8319</v>
      </c>
      <c r="R662" t="s">
        <v>8321</v>
      </c>
      <c r="S662" s="11">
        <f t="shared" si="30"/>
        <v>41922.533321759256</v>
      </c>
      <c r="T662" s="9">
        <f t="shared" si="31"/>
        <v>2014</v>
      </c>
      <c r="U662" s="11">
        <f t="shared" si="32"/>
        <v>41952.57498842592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">
        <v>8319</v>
      </c>
      <c r="R663" t="s">
        <v>8321</v>
      </c>
      <c r="S663" s="11">
        <f t="shared" si="30"/>
        <v>42636.437025462961</v>
      </c>
      <c r="T663" s="9">
        <f t="shared" si="31"/>
        <v>2016</v>
      </c>
      <c r="U663" s="11">
        <f t="shared" si="32"/>
        <v>42666.437025462961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">
        <v>8319</v>
      </c>
      <c r="R664" t="s">
        <v>8321</v>
      </c>
      <c r="S664" s="11">
        <f t="shared" si="30"/>
        <v>41990.229710648149</v>
      </c>
      <c r="T664" s="9">
        <f t="shared" si="31"/>
        <v>2014</v>
      </c>
      <c r="U664" s="11">
        <f t="shared" si="32"/>
        <v>42020.229710648149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">
        <v>8319</v>
      </c>
      <c r="R665" t="s">
        <v>8321</v>
      </c>
      <c r="S665" s="11">
        <f t="shared" si="30"/>
        <v>42173.634907407402</v>
      </c>
      <c r="T665" s="9">
        <f t="shared" si="31"/>
        <v>2015</v>
      </c>
      <c r="U665" s="11">
        <f t="shared" si="32"/>
        <v>42203.634907407402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">
        <v>8319</v>
      </c>
      <c r="R666" t="s">
        <v>8321</v>
      </c>
      <c r="S666" s="11">
        <f t="shared" si="30"/>
        <v>42077.458043981482</v>
      </c>
      <c r="T666" s="9">
        <f t="shared" si="31"/>
        <v>2015</v>
      </c>
      <c r="U666" s="11">
        <f t="shared" si="32"/>
        <v>42107.458043981482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">
        <v>8319</v>
      </c>
      <c r="R667" t="s">
        <v>8321</v>
      </c>
      <c r="S667" s="11">
        <f t="shared" si="30"/>
        <v>42688.503020833326</v>
      </c>
      <c r="T667" s="9">
        <f t="shared" si="31"/>
        <v>2016</v>
      </c>
      <c r="U667" s="11">
        <f t="shared" si="32"/>
        <v>42748.503020833326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">
        <v>8319</v>
      </c>
      <c r="R668" t="s">
        <v>8321</v>
      </c>
      <c r="S668" s="11">
        <f t="shared" si="30"/>
        <v>41838.623819444438</v>
      </c>
      <c r="T668" s="9">
        <f t="shared" si="31"/>
        <v>2014</v>
      </c>
      <c r="U668" s="11">
        <f t="shared" si="32"/>
        <v>41868.623819444438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">
        <v>8319</v>
      </c>
      <c r="R669" t="s">
        <v>8321</v>
      </c>
      <c r="S669" s="11">
        <f t="shared" si="30"/>
        <v>42632.165081018517</v>
      </c>
      <c r="T669" s="9">
        <f t="shared" si="31"/>
        <v>2016</v>
      </c>
      <c r="U669" s="11">
        <f t="shared" si="32"/>
        <v>42672.165081018517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">
        <v>8319</v>
      </c>
      <c r="R670" t="s">
        <v>8321</v>
      </c>
      <c r="S670" s="11">
        <f t="shared" si="30"/>
        <v>42090.622939814813</v>
      </c>
      <c r="T670" s="9">
        <f t="shared" si="31"/>
        <v>2015</v>
      </c>
      <c r="U670" s="11">
        <f t="shared" si="32"/>
        <v>42135.622939814813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">
        <v>8319</v>
      </c>
      <c r="R671" t="s">
        <v>8321</v>
      </c>
      <c r="S671" s="11">
        <f t="shared" si="30"/>
        <v>42527.417337962957</v>
      </c>
      <c r="T671" s="9">
        <f t="shared" si="31"/>
        <v>2016</v>
      </c>
      <c r="U671" s="11">
        <f t="shared" si="32"/>
        <v>42557.417337962957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">
        <v>8319</v>
      </c>
      <c r="R672" t="s">
        <v>8321</v>
      </c>
      <c r="S672" s="11">
        <f t="shared" si="30"/>
        <v>42506.501388888886</v>
      </c>
      <c r="T672" s="9">
        <f t="shared" si="31"/>
        <v>2016</v>
      </c>
      <c r="U672" s="11">
        <f t="shared" si="32"/>
        <v>42540.131944444445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">
        <v>8319</v>
      </c>
      <c r="R673" t="s">
        <v>8321</v>
      </c>
      <c r="S673" s="11">
        <f t="shared" si="30"/>
        <v>41984.484398148146</v>
      </c>
      <c r="T673" s="9">
        <f t="shared" si="31"/>
        <v>2014</v>
      </c>
      <c r="U673" s="11">
        <f t="shared" si="32"/>
        <v>42017.958333333336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">
        <v>8319</v>
      </c>
      <c r="R674" t="s">
        <v>8321</v>
      </c>
      <c r="S674" s="11">
        <f t="shared" si="30"/>
        <v>41974.011157407404</v>
      </c>
      <c r="T674" s="9">
        <f t="shared" si="31"/>
        <v>2014</v>
      </c>
      <c r="U674" s="11">
        <f t="shared" si="32"/>
        <v>42004.999305555553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">
        <v>8319</v>
      </c>
      <c r="R675" t="s">
        <v>8321</v>
      </c>
      <c r="S675" s="11">
        <f t="shared" si="30"/>
        <v>41838.6321412037</v>
      </c>
      <c r="T675" s="9">
        <f t="shared" si="31"/>
        <v>2014</v>
      </c>
      <c r="U675" s="11">
        <f t="shared" si="32"/>
        <v>41883.6321412037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">
        <v>8319</v>
      </c>
      <c r="R676" t="s">
        <v>8321</v>
      </c>
      <c r="S676" s="11">
        <f t="shared" si="30"/>
        <v>41802.907719907402</v>
      </c>
      <c r="T676" s="9">
        <f t="shared" si="31"/>
        <v>2014</v>
      </c>
      <c r="U676" s="11">
        <f t="shared" si="32"/>
        <v>41862.907719907402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">
        <v>8319</v>
      </c>
      <c r="R677" t="s">
        <v>8321</v>
      </c>
      <c r="S677" s="11">
        <f t="shared" si="30"/>
        <v>41975.722268518519</v>
      </c>
      <c r="T677" s="9">
        <f t="shared" si="31"/>
        <v>2014</v>
      </c>
      <c r="U677" s="11">
        <f t="shared" si="32"/>
        <v>42005.082638888889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">
        <v>8319</v>
      </c>
      <c r="R678" t="s">
        <v>8321</v>
      </c>
      <c r="S678" s="11">
        <f t="shared" si="30"/>
        <v>42012.559965277775</v>
      </c>
      <c r="T678" s="9">
        <f t="shared" si="31"/>
        <v>2015</v>
      </c>
      <c r="U678" s="11">
        <f t="shared" si="32"/>
        <v>42042.559965277775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">
        <v>8319</v>
      </c>
      <c r="R679" t="s">
        <v>8321</v>
      </c>
      <c r="S679" s="11">
        <f t="shared" si="30"/>
        <v>42504.195543981477</v>
      </c>
      <c r="T679" s="9">
        <f t="shared" si="31"/>
        <v>2016</v>
      </c>
      <c r="U679" s="11">
        <f t="shared" si="32"/>
        <v>42549.195543981477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">
        <v>8319</v>
      </c>
      <c r="R680" t="s">
        <v>8321</v>
      </c>
      <c r="S680" s="11">
        <f t="shared" si="30"/>
        <v>42481.168263888881</v>
      </c>
      <c r="T680" s="9">
        <f t="shared" si="31"/>
        <v>2016</v>
      </c>
      <c r="U680" s="11">
        <f t="shared" si="32"/>
        <v>42511.168263888881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">
        <v>8319</v>
      </c>
      <c r="R681" t="s">
        <v>8321</v>
      </c>
      <c r="S681" s="11">
        <f t="shared" si="30"/>
        <v>42556.487372685187</v>
      </c>
      <c r="T681" s="9">
        <f t="shared" si="31"/>
        <v>2016</v>
      </c>
      <c r="U681" s="11">
        <f t="shared" si="32"/>
        <v>42616.487372685187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">
        <v>8319</v>
      </c>
      <c r="R682" t="s">
        <v>8321</v>
      </c>
      <c r="S682" s="11">
        <f t="shared" si="30"/>
        <v>41864.293182870366</v>
      </c>
      <c r="T682" s="9">
        <f t="shared" si="31"/>
        <v>2014</v>
      </c>
      <c r="U682" s="11">
        <f t="shared" si="32"/>
        <v>41899.293182870366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">
        <v>8319</v>
      </c>
      <c r="R683" t="s">
        <v>8321</v>
      </c>
      <c r="S683" s="11">
        <f t="shared" si="30"/>
        <v>42639.597268518519</v>
      </c>
      <c r="T683" s="9">
        <f t="shared" si="31"/>
        <v>2016</v>
      </c>
      <c r="U683" s="11">
        <f t="shared" si="32"/>
        <v>42669.597268518519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">
        <v>8319</v>
      </c>
      <c r="R684" t="s">
        <v>8321</v>
      </c>
      <c r="S684" s="11">
        <f t="shared" si="30"/>
        <v>42778.556967592587</v>
      </c>
      <c r="T684" s="9">
        <f t="shared" si="31"/>
        <v>2017</v>
      </c>
      <c r="U684" s="11">
        <f t="shared" si="32"/>
        <v>42808.515300925923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">
        <v>8319</v>
      </c>
      <c r="R685" t="s">
        <v>8321</v>
      </c>
      <c r="S685" s="11">
        <f t="shared" si="30"/>
        <v>42634.691712962966</v>
      </c>
      <c r="T685" s="9">
        <f t="shared" si="31"/>
        <v>2016</v>
      </c>
      <c r="U685" s="11">
        <f t="shared" si="32"/>
        <v>42674.691712962966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">
        <v>8319</v>
      </c>
      <c r="R686" t="s">
        <v>8321</v>
      </c>
      <c r="S686" s="11">
        <f t="shared" si="30"/>
        <v>41809.26494212963</v>
      </c>
      <c r="T686" s="9">
        <f t="shared" si="31"/>
        <v>2014</v>
      </c>
      <c r="U686" s="11">
        <f t="shared" si="32"/>
        <v>41844.916666666664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">
        <v>8319</v>
      </c>
      <c r="R687" t="s">
        <v>8321</v>
      </c>
      <c r="S687" s="11">
        <f t="shared" si="30"/>
        <v>41971.658240740733</v>
      </c>
      <c r="T687" s="9">
        <f t="shared" si="31"/>
        <v>2014</v>
      </c>
      <c r="U687" s="11">
        <f t="shared" si="32"/>
        <v>42016.658240740733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">
        <v>8319</v>
      </c>
      <c r="R688" t="s">
        <v>8321</v>
      </c>
      <c r="S688" s="11">
        <f t="shared" si="30"/>
        <v>42189.464930555558</v>
      </c>
      <c r="T688" s="9">
        <f t="shared" si="31"/>
        <v>2015</v>
      </c>
      <c r="U688" s="11">
        <f t="shared" si="32"/>
        <v>42219.464930555558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">
        <v>8319</v>
      </c>
      <c r="R689" t="s">
        <v>8321</v>
      </c>
      <c r="S689" s="11">
        <f t="shared" si="30"/>
        <v>42711.542280092595</v>
      </c>
      <c r="T689" s="9">
        <f t="shared" si="31"/>
        <v>2016</v>
      </c>
      <c r="U689" s="11">
        <f t="shared" si="32"/>
        <v>42771.542280092595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">
        <v>8319</v>
      </c>
      <c r="R690" t="s">
        <v>8321</v>
      </c>
      <c r="S690" s="11">
        <f t="shared" si="30"/>
        <v>42261.896446759252</v>
      </c>
      <c r="T690" s="9">
        <f t="shared" si="31"/>
        <v>2015</v>
      </c>
      <c r="U690" s="11">
        <f t="shared" si="32"/>
        <v>42291.896446759252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">
        <v>8319</v>
      </c>
      <c r="R691" t="s">
        <v>8321</v>
      </c>
      <c r="S691" s="11">
        <f t="shared" si="30"/>
        <v>42675.459456018514</v>
      </c>
      <c r="T691" s="9">
        <f t="shared" si="31"/>
        <v>2016</v>
      </c>
      <c r="U691" s="11">
        <f t="shared" si="32"/>
        <v>42711.999305555553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">
        <v>8319</v>
      </c>
      <c r="R692" t="s">
        <v>8321</v>
      </c>
      <c r="S692" s="11">
        <f t="shared" si="30"/>
        <v>42579.426400462959</v>
      </c>
      <c r="T692" s="9">
        <f t="shared" si="31"/>
        <v>2016</v>
      </c>
      <c r="U692" s="11">
        <f t="shared" si="32"/>
        <v>42622.041666666664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">
        <v>8319</v>
      </c>
      <c r="R693" t="s">
        <v>8321</v>
      </c>
      <c r="S693" s="11">
        <f t="shared" si="30"/>
        <v>42157.819976851846</v>
      </c>
      <c r="T693" s="9">
        <f t="shared" si="31"/>
        <v>2015</v>
      </c>
      <c r="U693" s="11">
        <f t="shared" si="32"/>
        <v>42185.819976851846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">
        <v>8319</v>
      </c>
      <c r="R694" t="s">
        <v>8321</v>
      </c>
      <c r="S694" s="11">
        <f t="shared" si="30"/>
        <v>42696.167395833334</v>
      </c>
      <c r="T694" s="9">
        <f t="shared" si="31"/>
        <v>2016</v>
      </c>
      <c r="U694" s="11">
        <f t="shared" si="32"/>
        <v>42726.167395833334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">
        <v>8319</v>
      </c>
      <c r="R695" t="s">
        <v>8321</v>
      </c>
      <c r="S695" s="11">
        <f t="shared" si="30"/>
        <v>42094.599849537037</v>
      </c>
      <c r="T695" s="9">
        <f t="shared" si="31"/>
        <v>2015</v>
      </c>
      <c r="U695" s="11">
        <f t="shared" si="32"/>
        <v>42124.599849537037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">
        <v>8319</v>
      </c>
      <c r="R696" t="s">
        <v>8321</v>
      </c>
      <c r="S696" s="11">
        <f t="shared" si="30"/>
        <v>42737.455543981479</v>
      </c>
      <c r="T696" s="9">
        <f t="shared" si="31"/>
        <v>2017</v>
      </c>
      <c r="U696" s="11">
        <f t="shared" si="32"/>
        <v>42767.455543981479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">
        <v>8319</v>
      </c>
      <c r="R697" t="s">
        <v>8321</v>
      </c>
      <c r="S697" s="11">
        <f t="shared" si="30"/>
        <v>41913.312731481477</v>
      </c>
      <c r="T697" s="9">
        <f t="shared" si="31"/>
        <v>2014</v>
      </c>
      <c r="U697" s="11">
        <f t="shared" si="32"/>
        <v>41943.312731481477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">
        <v>8319</v>
      </c>
      <c r="R698" t="s">
        <v>8321</v>
      </c>
      <c r="S698" s="11">
        <f t="shared" si="30"/>
        <v>41815.718773148146</v>
      </c>
      <c r="T698" s="9">
        <f t="shared" si="31"/>
        <v>2014</v>
      </c>
      <c r="U698" s="11">
        <f t="shared" si="32"/>
        <v>41845.718773148146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">
        <v>8319</v>
      </c>
      <c r="R699" t="s">
        <v>8321</v>
      </c>
      <c r="S699" s="11">
        <f t="shared" si="30"/>
        <v>42388.314687500002</v>
      </c>
      <c r="T699" s="9">
        <f t="shared" si="31"/>
        <v>2016</v>
      </c>
      <c r="U699" s="11">
        <f t="shared" si="32"/>
        <v>42403.314687500002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">
        <v>8319</v>
      </c>
      <c r="R700" t="s">
        <v>8321</v>
      </c>
      <c r="S700" s="11">
        <f t="shared" si="30"/>
        <v>41866.722743055558</v>
      </c>
      <c r="T700" s="9">
        <f t="shared" si="31"/>
        <v>2014</v>
      </c>
      <c r="U700" s="11">
        <f t="shared" si="32"/>
        <v>41899.875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">
        <v>8319</v>
      </c>
      <c r="R701" t="s">
        <v>8321</v>
      </c>
      <c r="S701" s="11">
        <f t="shared" si="30"/>
        <v>41563.277175925927</v>
      </c>
      <c r="T701" s="9">
        <f t="shared" si="31"/>
        <v>2013</v>
      </c>
      <c r="U701" s="11">
        <f t="shared" si="32"/>
        <v>41600.458333333328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">
        <v>8319</v>
      </c>
      <c r="R702" t="s">
        <v>8321</v>
      </c>
      <c r="S702" s="11">
        <f t="shared" si="30"/>
        <v>42715.480104166665</v>
      </c>
      <c r="T702" s="9">
        <f t="shared" si="31"/>
        <v>2016</v>
      </c>
      <c r="U702" s="11">
        <f t="shared" si="32"/>
        <v>42745.480104166665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">
        <v>8319</v>
      </c>
      <c r="R703" t="s">
        <v>8321</v>
      </c>
      <c r="S703" s="11">
        <f t="shared" si="30"/>
        <v>41813.454629629625</v>
      </c>
      <c r="T703" s="9">
        <f t="shared" si="31"/>
        <v>2014</v>
      </c>
      <c r="U703" s="11">
        <f t="shared" si="32"/>
        <v>41843.454629629625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">
        <v>8319</v>
      </c>
      <c r="R704" t="s">
        <v>8321</v>
      </c>
      <c r="S704" s="11">
        <f t="shared" si="30"/>
        <v>42668.518368055556</v>
      </c>
      <c r="T704" s="9">
        <f t="shared" si="31"/>
        <v>2016</v>
      </c>
      <c r="U704" s="11">
        <f t="shared" si="32"/>
        <v>42698.560034722221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">
        <v>8319</v>
      </c>
      <c r="R705" t="s">
        <v>8321</v>
      </c>
      <c r="S705" s="11">
        <f t="shared" si="30"/>
        <v>42711.742465277777</v>
      </c>
      <c r="T705" s="9">
        <f t="shared" si="31"/>
        <v>2016</v>
      </c>
      <c r="U705" s="11">
        <f t="shared" si="32"/>
        <v>42766.772222222215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">
        <v>8319</v>
      </c>
      <c r="R706" t="s">
        <v>8321</v>
      </c>
      <c r="S706" s="11">
        <f t="shared" si="30"/>
        <v>42725.984583333331</v>
      </c>
      <c r="T706" s="9">
        <f t="shared" si="31"/>
        <v>2016</v>
      </c>
      <c r="U706" s="11">
        <f t="shared" si="32"/>
        <v>42785.984583333331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">
        <v>8319</v>
      </c>
      <c r="R707" t="s">
        <v>8321</v>
      </c>
      <c r="S707" s="11">
        <f t="shared" ref="S707:S770" si="33">(J707/86400)+25569+(-5/24)</f>
        <v>42726.283310185179</v>
      </c>
      <c r="T707" s="9">
        <f t="shared" ref="T707:T770" si="34">YEAR(S707)</f>
        <v>2016</v>
      </c>
      <c r="U707" s="11">
        <f t="shared" ref="U707:U770" si="35">(I707/86400)+25569+(-5/24)</f>
        <v>42756.283310185179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">
        <v>8319</v>
      </c>
      <c r="R708" t="s">
        <v>8321</v>
      </c>
      <c r="S708" s="11">
        <f t="shared" si="33"/>
        <v>42676.786840277775</v>
      </c>
      <c r="T708" s="9">
        <f t="shared" si="34"/>
        <v>2016</v>
      </c>
      <c r="U708" s="11">
        <f t="shared" si="35"/>
        <v>42718.568749999999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">
        <v>8319</v>
      </c>
      <c r="R709" t="s">
        <v>8321</v>
      </c>
      <c r="S709" s="11">
        <f t="shared" si="33"/>
        <v>42696.45517361111</v>
      </c>
      <c r="T709" s="9">
        <f t="shared" si="34"/>
        <v>2016</v>
      </c>
      <c r="U709" s="11">
        <f t="shared" si="35"/>
        <v>42736.45517361111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">
        <v>8319</v>
      </c>
      <c r="R710" t="s">
        <v>8321</v>
      </c>
      <c r="S710" s="11">
        <f t="shared" si="33"/>
        <v>41835.372685185182</v>
      </c>
      <c r="T710" s="9">
        <f t="shared" si="34"/>
        <v>2014</v>
      </c>
      <c r="U710" s="11">
        <f t="shared" si="35"/>
        <v>41895.372685185182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">
        <v>8319</v>
      </c>
      <c r="R711" t="s">
        <v>8321</v>
      </c>
      <c r="S711" s="11">
        <f t="shared" si="33"/>
        <v>41947.832858796297</v>
      </c>
      <c r="T711" s="9">
        <f t="shared" si="34"/>
        <v>2014</v>
      </c>
      <c r="U711" s="11">
        <f t="shared" si="35"/>
        <v>41977.832858796297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">
        <v>8319</v>
      </c>
      <c r="R712" t="s">
        <v>8321</v>
      </c>
      <c r="S712" s="11">
        <f t="shared" si="33"/>
        <v>41837.776643518519</v>
      </c>
      <c r="T712" s="9">
        <f t="shared" si="34"/>
        <v>2014</v>
      </c>
      <c r="U712" s="11">
        <f t="shared" si="35"/>
        <v>41870.822222222218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">
        <v>8319</v>
      </c>
      <c r="R713" t="s">
        <v>8321</v>
      </c>
      <c r="S713" s="11">
        <f t="shared" si="33"/>
        <v>42678.250787037039</v>
      </c>
      <c r="T713" s="9">
        <f t="shared" si="34"/>
        <v>2016</v>
      </c>
      <c r="U713" s="11">
        <f t="shared" si="35"/>
        <v>42718.292453703696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">
        <v>8319</v>
      </c>
      <c r="R714" t="s">
        <v>8321</v>
      </c>
      <c r="S714" s="11">
        <f t="shared" si="33"/>
        <v>42384.472592592589</v>
      </c>
      <c r="T714" s="9">
        <f t="shared" si="34"/>
        <v>2016</v>
      </c>
      <c r="U714" s="11">
        <f t="shared" si="35"/>
        <v>42414.472592592589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">
        <v>8319</v>
      </c>
      <c r="R715" t="s">
        <v>8321</v>
      </c>
      <c r="S715" s="11">
        <f t="shared" si="33"/>
        <v>42496.320972222216</v>
      </c>
      <c r="T715" s="9">
        <f t="shared" si="34"/>
        <v>2016</v>
      </c>
      <c r="U715" s="11">
        <f t="shared" si="35"/>
        <v>42526.320972222216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">
        <v>8319</v>
      </c>
      <c r="R716" t="s">
        <v>8321</v>
      </c>
      <c r="S716" s="11">
        <f t="shared" si="33"/>
        <v>42734.579652777778</v>
      </c>
      <c r="T716" s="9">
        <f t="shared" si="34"/>
        <v>2016</v>
      </c>
      <c r="U716" s="11">
        <f t="shared" si="35"/>
        <v>42794.579652777778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">
        <v>8319</v>
      </c>
      <c r="R717" t="s">
        <v>8321</v>
      </c>
      <c r="S717" s="11">
        <f t="shared" si="33"/>
        <v>42272.8824074074</v>
      </c>
      <c r="T717" s="9">
        <f t="shared" si="34"/>
        <v>2015</v>
      </c>
      <c r="U717" s="11">
        <f t="shared" si="35"/>
        <v>42312.924074074072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">
        <v>8319</v>
      </c>
      <c r="R718" t="s">
        <v>8321</v>
      </c>
      <c r="S718" s="11">
        <f t="shared" si="33"/>
        <v>41940.450312499997</v>
      </c>
      <c r="T718" s="9">
        <f t="shared" si="34"/>
        <v>2014</v>
      </c>
      <c r="U718" s="11">
        <f t="shared" si="35"/>
        <v>41973.791666666664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">
        <v>8319</v>
      </c>
      <c r="R719" t="s">
        <v>8321</v>
      </c>
      <c r="S719" s="11">
        <f t="shared" si="33"/>
        <v>41857.645856481475</v>
      </c>
      <c r="T719" s="9">
        <f t="shared" si="34"/>
        <v>2014</v>
      </c>
      <c r="U719" s="11">
        <f t="shared" si="35"/>
        <v>41887.645856481475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">
        <v>8319</v>
      </c>
      <c r="R720" t="s">
        <v>8321</v>
      </c>
      <c r="S720" s="11">
        <f t="shared" si="33"/>
        <v>42752.637118055551</v>
      </c>
      <c r="T720" s="9">
        <f t="shared" si="34"/>
        <v>2017</v>
      </c>
      <c r="U720" s="11">
        <f t="shared" si="35"/>
        <v>42784.040972222218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">
        <v>8319</v>
      </c>
      <c r="R721" t="s">
        <v>8321</v>
      </c>
      <c r="S721" s="11">
        <f t="shared" si="33"/>
        <v>42408.83189814815</v>
      </c>
      <c r="T721" s="9">
        <f t="shared" si="34"/>
        <v>2016</v>
      </c>
      <c r="U721" s="11">
        <f t="shared" si="35"/>
        <v>42422.83189814815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">
        <v>8322</v>
      </c>
      <c r="R722" t="s">
        <v>8323</v>
      </c>
      <c r="S722" s="11">
        <f t="shared" si="33"/>
        <v>40909.440868055557</v>
      </c>
      <c r="T722" s="9">
        <f t="shared" si="34"/>
        <v>2012</v>
      </c>
      <c r="U722" s="11">
        <f t="shared" si="35"/>
        <v>40937.440868055557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">
        <v>8322</v>
      </c>
      <c r="R723" t="s">
        <v>8323</v>
      </c>
      <c r="S723" s="11">
        <f t="shared" si="33"/>
        <v>41807.363506944443</v>
      </c>
      <c r="T723" s="9">
        <f t="shared" si="34"/>
        <v>2014</v>
      </c>
      <c r="U723" s="11">
        <f t="shared" si="35"/>
        <v>41852.363506944443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">
        <v>8322</v>
      </c>
      <c r="R724" t="s">
        <v>8323</v>
      </c>
      <c r="S724" s="11">
        <f t="shared" si="33"/>
        <v>40977.596967592588</v>
      </c>
      <c r="T724" s="9">
        <f t="shared" si="34"/>
        <v>2012</v>
      </c>
      <c r="U724" s="11">
        <f t="shared" si="35"/>
        <v>41007.555300925924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">
        <v>8322</v>
      </c>
      <c r="R725" t="s">
        <v>8323</v>
      </c>
      <c r="S725" s="11">
        <f t="shared" si="33"/>
        <v>42184.608206018514</v>
      </c>
      <c r="T725" s="9">
        <f t="shared" si="34"/>
        <v>2015</v>
      </c>
      <c r="U725" s="11">
        <f t="shared" si="35"/>
        <v>42214.957638888889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">
        <v>8322</v>
      </c>
      <c r="R726" t="s">
        <v>8323</v>
      </c>
      <c r="S726" s="11">
        <f t="shared" si="33"/>
        <v>40694.430127314808</v>
      </c>
      <c r="T726" s="9">
        <f t="shared" si="34"/>
        <v>2011</v>
      </c>
      <c r="U726" s="11">
        <f t="shared" si="35"/>
        <v>40724.430127314808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">
        <v>8322</v>
      </c>
      <c r="R727" t="s">
        <v>8323</v>
      </c>
      <c r="S727" s="11">
        <f t="shared" si="33"/>
        <v>42321.417962962958</v>
      </c>
      <c r="T727" s="9">
        <f t="shared" si="34"/>
        <v>2015</v>
      </c>
      <c r="U727" s="11">
        <f t="shared" si="35"/>
        <v>42351.417962962958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">
        <v>8322</v>
      </c>
      <c r="R728" t="s">
        <v>8323</v>
      </c>
      <c r="S728" s="11">
        <f t="shared" si="33"/>
        <v>41345.834340277775</v>
      </c>
      <c r="T728" s="9">
        <f t="shared" si="34"/>
        <v>2013</v>
      </c>
      <c r="U728" s="11">
        <f t="shared" si="35"/>
        <v>41375.834340277775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">
        <v>8322</v>
      </c>
      <c r="R729" t="s">
        <v>8323</v>
      </c>
      <c r="S729" s="11">
        <f t="shared" si="33"/>
        <v>41246.811909722222</v>
      </c>
      <c r="T729" s="9">
        <f t="shared" si="34"/>
        <v>2012</v>
      </c>
      <c r="U729" s="11">
        <f t="shared" si="35"/>
        <v>41288.680555555555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">
        <v>8322</v>
      </c>
      <c r="R730" t="s">
        <v>8323</v>
      </c>
      <c r="S730" s="11">
        <f t="shared" si="33"/>
        <v>40731.629131944443</v>
      </c>
      <c r="T730" s="9">
        <f t="shared" si="34"/>
        <v>2011</v>
      </c>
      <c r="U730" s="11">
        <f t="shared" si="35"/>
        <v>40776.629131944443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">
        <v>8322</v>
      </c>
      <c r="R731" t="s">
        <v>8323</v>
      </c>
      <c r="S731" s="11">
        <f t="shared" si="33"/>
        <v>41110.97755787037</v>
      </c>
      <c r="T731" s="9">
        <f t="shared" si="34"/>
        <v>2012</v>
      </c>
      <c r="U731" s="11">
        <f t="shared" si="35"/>
        <v>41170.97755787037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">
        <v>8322</v>
      </c>
      <c r="R732" t="s">
        <v>8323</v>
      </c>
      <c r="S732" s="11">
        <f t="shared" si="33"/>
        <v>40854.536932870367</v>
      </c>
      <c r="T732" s="9">
        <f t="shared" si="34"/>
        <v>2011</v>
      </c>
      <c r="U732" s="11">
        <f t="shared" si="35"/>
        <v>40884.536932870367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">
        <v>8322</v>
      </c>
      <c r="R733" t="s">
        <v>8323</v>
      </c>
      <c r="S733" s="11">
        <f t="shared" si="33"/>
        <v>40879.587349537032</v>
      </c>
      <c r="T733" s="9">
        <f t="shared" si="34"/>
        <v>2011</v>
      </c>
      <c r="U733" s="11">
        <f t="shared" si="35"/>
        <v>40930.041666666664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">
        <v>8322</v>
      </c>
      <c r="R734" t="s">
        <v>8323</v>
      </c>
      <c r="S734" s="11">
        <f t="shared" si="33"/>
        <v>41486.21598379629</v>
      </c>
      <c r="T734" s="9">
        <f t="shared" si="34"/>
        <v>2013</v>
      </c>
      <c r="U734" s="11">
        <f t="shared" si="35"/>
        <v>41546.21598379629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">
        <v>8322</v>
      </c>
      <c r="R735" t="s">
        <v>8323</v>
      </c>
      <c r="S735" s="11">
        <f t="shared" si="33"/>
        <v>41598.211712962962</v>
      </c>
      <c r="T735" s="9">
        <f t="shared" si="34"/>
        <v>2013</v>
      </c>
      <c r="U735" s="11">
        <f t="shared" si="35"/>
        <v>41628.211712962962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">
        <v>8322</v>
      </c>
      <c r="R736" t="s">
        <v>8323</v>
      </c>
      <c r="S736" s="11">
        <f t="shared" si="33"/>
        <v>42101.956249999996</v>
      </c>
      <c r="T736" s="9">
        <f t="shared" si="34"/>
        <v>2015</v>
      </c>
      <c r="U736" s="11">
        <f t="shared" si="35"/>
        <v>42132.999999999993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">
        <v>8322</v>
      </c>
      <c r="R737" t="s">
        <v>8323</v>
      </c>
      <c r="S737" s="11">
        <f t="shared" si="33"/>
        <v>41945.821134259255</v>
      </c>
      <c r="T737" s="9">
        <f t="shared" si="34"/>
        <v>2014</v>
      </c>
      <c r="U737" s="11">
        <f t="shared" si="35"/>
        <v>41976.818749999999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">
        <v>8322</v>
      </c>
      <c r="R738" t="s">
        <v>8323</v>
      </c>
      <c r="S738" s="11">
        <f t="shared" si="33"/>
        <v>41579.525925925926</v>
      </c>
      <c r="T738" s="9">
        <f t="shared" si="34"/>
        <v>2013</v>
      </c>
      <c r="U738" s="11">
        <f t="shared" si="35"/>
        <v>41598.999305555553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">
        <v>8322</v>
      </c>
      <c r="R739" t="s">
        <v>8323</v>
      </c>
      <c r="S739" s="11">
        <f t="shared" si="33"/>
        <v>41667.066979166666</v>
      </c>
      <c r="T739" s="9">
        <f t="shared" si="34"/>
        <v>2014</v>
      </c>
      <c r="U739" s="11">
        <f t="shared" si="35"/>
        <v>41684.625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">
        <v>8322</v>
      </c>
      <c r="R740" t="s">
        <v>8323</v>
      </c>
      <c r="S740" s="11">
        <f t="shared" si="33"/>
        <v>41943.39576388889</v>
      </c>
      <c r="T740" s="9">
        <f t="shared" si="34"/>
        <v>2014</v>
      </c>
      <c r="U740" s="11">
        <f t="shared" si="35"/>
        <v>41973.999305555553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">
        <v>8322</v>
      </c>
      <c r="R741" t="s">
        <v>8323</v>
      </c>
      <c r="S741" s="11">
        <f t="shared" si="33"/>
        <v>41829.294317129628</v>
      </c>
      <c r="T741" s="9">
        <f t="shared" si="34"/>
        <v>2014</v>
      </c>
      <c r="U741" s="11">
        <f t="shared" si="35"/>
        <v>41862.294317129628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">
        <v>8322</v>
      </c>
      <c r="R742" t="s">
        <v>8323</v>
      </c>
      <c r="S742" s="11">
        <f t="shared" si="33"/>
        <v>42161.93844907407</v>
      </c>
      <c r="T742" s="9">
        <f t="shared" si="34"/>
        <v>2015</v>
      </c>
      <c r="U742" s="11">
        <f t="shared" si="35"/>
        <v>42175.93844907407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">
        <v>8322</v>
      </c>
      <c r="R743" t="s">
        <v>8323</v>
      </c>
      <c r="S743" s="11">
        <f t="shared" si="33"/>
        <v>41401.439884259256</v>
      </c>
      <c r="T743" s="9">
        <f t="shared" si="34"/>
        <v>2013</v>
      </c>
      <c r="U743" s="11">
        <f t="shared" si="35"/>
        <v>41436.439884259256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">
        <v>8322</v>
      </c>
      <c r="R744" t="s">
        <v>8323</v>
      </c>
      <c r="S744" s="11">
        <f t="shared" si="33"/>
        <v>41689.709629629629</v>
      </c>
      <c r="T744" s="9">
        <f t="shared" si="34"/>
        <v>2014</v>
      </c>
      <c r="U744" s="11">
        <f t="shared" si="35"/>
        <v>41719.667962962958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">
        <v>8322</v>
      </c>
      <c r="R745" t="s">
        <v>8323</v>
      </c>
      <c r="S745" s="11">
        <f t="shared" si="33"/>
        <v>40990.500983796293</v>
      </c>
      <c r="T745" s="9">
        <f t="shared" si="34"/>
        <v>2012</v>
      </c>
      <c r="U745" s="11">
        <f t="shared" si="35"/>
        <v>41015.666666666664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">
        <v>8322</v>
      </c>
      <c r="R746" t="s">
        <v>8323</v>
      </c>
      <c r="S746" s="11">
        <f t="shared" si="33"/>
        <v>41226.748877314814</v>
      </c>
      <c r="T746" s="9">
        <f t="shared" si="34"/>
        <v>2012</v>
      </c>
      <c r="U746" s="11">
        <f t="shared" si="35"/>
        <v>41256.748877314814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">
        <v>8322</v>
      </c>
      <c r="R747" t="s">
        <v>8323</v>
      </c>
      <c r="S747" s="11">
        <f t="shared" si="33"/>
        <v>41367.363946759258</v>
      </c>
      <c r="T747" s="9">
        <f t="shared" si="34"/>
        <v>2013</v>
      </c>
      <c r="U747" s="11">
        <f t="shared" si="35"/>
        <v>41397.363946759258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">
        <v>8322</v>
      </c>
      <c r="R748" t="s">
        <v>8323</v>
      </c>
      <c r="S748" s="11">
        <f t="shared" si="33"/>
        <v>41156.834594907406</v>
      </c>
      <c r="T748" s="9">
        <f t="shared" si="34"/>
        <v>2012</v>
      </c>
      <c r="U748" s="11">
        <f t="shared" si="35"/>
        <v>41174.957638888889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">
        <v>8322</v>
      </c>
      <c r="R749" t="s">
        <v>8323</v>
      </c>
      <c r="S749" s="11">
        <f t="shared" si="33"/>
        <v>41988.340497685182</v>
      </c>
      <c r="T749" s="9">
        <f t="shared" si="34"/>
        <v>2014</v>
      </c>
      <c r="U749" s="11">
        <f t="shared" si="35"/>
        <v>42019.245833333327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">
        <v>8322</v>
      </c>
      <c r="R750" t="s">
        <v>8323</v>
      </c>
      <c r="S750" s="11">
        <f t="shared" si="33"/>
        <v>41831.638495370367</v>
      </c>
      <c r="T750" s="9">
        <f t="shared" si="34"/>
        <v>2014</v>
      </c>
      <c r="U750" s="11">
        <f t="shared" si="35"/>
        <v>41861.638495370367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">
        <v>8322</v>
      </c>
      <c r="R751" t="s">
        <v>8323</v>
      </c>
      <c r="S751" s="11">
        <f t="shared" si="33"/>
        <v>42733.732986111114</v>
      </c>
      <c r="T751" s="9">
        <f t="shared" si="34"/>
        <v>2016</v>
      </c>
      <c r="U751" s="11">
        <f t="shared" si="35"/>
        <v>42763.732986111114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">
        <v>8322</v>
      </c>
      <c r="R752" t="s">
        <v>8323</v>
      </c>
      <c r="S752" s="11">
        <f t="shared" si="33"/>
        <v>41299.669814814813</v>
      </c>
      <c r="T752" s="9">
        <f t="shared" si="34"/>
        <v>2013</v>
      </c>
      <c r="U752" s="11">
        <f t="shared" si="35"/>
        <v>41329.669814814813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">
        <v>8322</v>
      </c>
      <c r="R753" t="s">
        <v>8323</v>
      </c>
      <c r="S753" s="11">
        <f t="shared" si="33"/>
        <v>40713.422164351847</v>
      </c>
      <c r="T753" s="9">
        <f t="shared" si="34"/>
        <v>2011</v>
      </c>
      <c r="U753" s="11">
        <f t="shared" si="35"/>
        <v>40759.422164351847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">
        <v>8322</v>
      </c>
      <c r="R754" t="s">
        <v>8323</v>
      </c>
      <c r="S754" s="11">
        <f t="shared" si="33"/>
        <v>42639.213159722225</v>
      </c>
      <c r="T754" s="9">
        <f t="shared" si="34"/>
        <v>2016</v>
      </c>
      <c r="U754" s="11">
        <f t="shared" si="35"/>
        <v>42659.249999999993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">
        <v>8322</v>
      </c>
      <c r="R755" t="s">
        <v>8323</v>
      </c>
      <c r="S755" s="11">
        <f t="shared" si="33"/>
        <v>42019.381840277776</v>
      </c>
      <c r="T755" s="9">
        <f t="shared" si="34"/>
        <v>2015</v>
      </c>
      <c r="U755" s="11">
        <f t="shared" si="35"/>
        <v>42049.381840277776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">
        <v>8322</v>
      </c>
      <c r="R756" t="s">
        <v>8323</v>
      </c>
      <c r="S756" s="11">
        <f t="shared" si="33"/>
        <v>41249.54075231481</v>
      </c>
      <c r="T756" s="9">
        <f t="shared" si="34"/>
        <v>2012</v>
      </c>
      <c r="U756" s="11">
        <f t="shared" si="35"/>
        <v>41279.54075231481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">
        <v>8322</v>
      </c>
      <c r="R757" t="s">
        <v>8323</v>
      </c>
      <c r="S757" s="11">
        <f t="shared" si="33"/>
        <v>41383.396724537037</v>
      </c>
      <c r="T757" s="9">
        <f t="shared" si="34"/>
        <v>2013</v>
      </c>
      <c r="U757" s="11">
        <f t="shared" si="35"/>
        <v>41413.820138888885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">
        <v>8322</v>
      </c>
      <c r="R758" t="s">
        <v>8323</v>
      </c>
      <c r="S758" s="11">
        <f t="shared" si="33"/>
        <v>40590.558553240735</v>
      </c>
      <c r="T758" s="9">
        <f t="shared" si="34"/>
        <v>2011</v>
      </c>
      <c r="U758" s="11">
        <f t="shared" si="35"/>
        <v>40651.516886574071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">
        <v>8322</v>
      </c>
      <c r="R759" t="s">
        <v>8323</v>
      </c>
      <c r="S759" s="11">
        <f t="shared" si="33"/>
        <v>41234.846226851849</v>
      </c>
      <c r="T759" s="9">
        <f t="shared" si="34"/>
        <v>2012</v>
      </c>
      <c r="U759" s="11">
        <f t="shared" si="35"/>
        <v>41248.846226851849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">
        <v>8322</v>
      </c>
      <c r="R760" t="s">
        <v>8323</v>
      </c>
      <c r="S760" s="11">
        <f t="shared" si="33"/>
        <v>40429.628101851849</v>
      </c>
      <c r="T760" s="9">
        <f t="shared" si="34"/>
        <v>2010</v>
      </c>
      <c r="U760" s="11">
        <f t="shared" si="35"/>
        <v>40459.628101851849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">
        <v>8322</v>
      </c>
      <c r="R761" t="s">
        <v>8323</v>
      </c>
      <c r="S761" s="11">
        <f t="shared" si="33"/>
        <v>41789.121979166666</v>
      </c>
      <c r="T761" s="9">
        <f t="shared" si="34"/>
        <v>2014</v>
      </c>
      <c r="U761" s="11">
        <f t="shared" si="35"/>
        <v>41829.121979166666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">
        <v>8322</v>
      </c>
      <c r="R762" t="s">
        <v>8324</v>
      </c>
      <c r="S762" s="11">
        <f t="shared" si="33"/>
        <v>42670.555706018517</v>
      </c>
      <c r="T762" s="9">
        <f t="shared" si="34"/>
        <v>2016</v>
      </c>
      <c r="U762" s="11">
        <f t="shared" si="35"/>
        <v>42700.597372685188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">
        <v>8322</v>
      </c>
      <c r="R763" t="s">
        <v>8324</v>
      </c>
      <c r="S763" s="11">
        <f t="shared" si="33"/>
        <v>41642.543124999997</v>
      </c>
      <c r="T763" s="9">
        <f t="shared" si="34"/>
        <v>2014</v>
      </c>
      <c r="U763" s="11">
        <f t="shared" si="35"/>
        <v>41672.543124999997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">
        <v>8322</v>
      </c>
      <c r="R764" t="s">
        <v>8324</v>
      </c>
      <c r="S764" s="11">
        <f t="shared" si="33"/>
        <v>42690.65011574074</v>
      </c>
      <c r="T764" s="9">
        <f t="shared" si="34"/>
        <v>2016</v>
      </c>
      <c r="U764" s="11">
        <f t="shared" si="35"/>
        <v>42708.041666666664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">
        <v>8322</v>
      </c>
      <c r="R765" t="s">
        <v>8324</v>
      </c>
      <c r="S765" s="11">
        <f t="shared" si="33"/>
        <v>41471.238518518519</v>
      </c>
      <c r="T765" s="9">
        <f t="shared" si="34"/>
        <v>2013</v>
      </c>
      <c r="U765" s="11">
        <f t="shared" si="35"/>
        <v>41501.238518518519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">
        <v>8322</v>
      </c>
      <c r="R766" t="s">
        <v>8324</v>
      </c>
      <c r="S766" s="11">
        <f t="shared" si="33"/>
        <v>42226.964826388888</v>
      </c>
      <c r="T766" s="9">
        <f t="shared" si="34"/>
        <v>2015</v>
      </c>
      <c r="U766" s="11">
        <f t="shared" si="35"/>
        <v>42256.964826388888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">
        <v>8322</v>
      </c>
      <c r="R767" t="s">
        <v>8324</v>
      </c>
      <c r="S767" s="11">
        <f t="shared" si="33"/>
        <v>41901.334305555552</v>
      </c>
      <c r="T767" s="9">
        <f t="shared" si="34"/>
        <v>2014</v>
      </c>
      <c r="U767" s="11">
        <f t="shared" si="35"/>
        <v>41931.334305555552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">
        <v>8322</v>
      </c>
      <c r="R768" t="s">
        <v>8324</v>
      </c>
      <c r="S768" s="11">
        <f t="shared" si="33"/>
        <v>42021.57503472222</v>
      </c>
      <c r="T768" s="9">
        <f t="shared" si="34"/>
        <v>2015</v>
      </c>
      <c r="U768" s="11">
        <f t="shared" si="35"/>
        <v>42051.57503472222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">
        <v>8322</v>
      </c>
      <c r="R769" t="s">
        <v>8324</v>
      </c>
      <c r="S769" s="11">
        <f t="shared" si="33"/>
        <v>42114.935300925928</v>
      </c>
      <c r="T769" s="9">
        <f t="shared" si="34"/>
        <v>2015</v>
      </c>
      <c r="U769" s="11">
        <f t="shared" si="35"/>
        <v>42144.935300925928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">
        <v>8322</v>
      </c>
      <c r="R770" t="s">
        <v>8324</v>
      </c>
      <c r="S770" s="11">
        <f t="shared" si="33"/>
        <v>41593.998726851853</v>
      </c>
      <c r="T770" s="9">
        <f t="shared" si="34"/>
        <v>2013</v>
      </c>
      <c r="U770" s="11">
        <f t="shared" si="35"/>
        <v>41623.998726851853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">
        <v>8322</v>
      </c>
      <c r="R771" t="s">
        <v>8324</v>
      </c>
      <c r="S771" s="11">
        <f t="shared" ref="S771:S834" si="36">(J771/86400)+25569+(-5/24)</f>
        <v>41604.788124999999</v>
      </c>
      <c r="T771" s="9">
        <f t="shared" ref="T771:T834" si="37">YEAR(S771)</f>
        <v>2013</v>
      </c>
      <c r="U771" s="11">
        <f t="shared" ref="U771:U834" si="38">(I771/86400)+25569+(-5/24)</f>
        <v>41634.788124999999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">
        <v>8322</v>
      </c>
      <c r="R772" t="s">
        <v>8324</v>
      </c>
      <c r="S772" s="11">
        <f t="shared" si="36"/>
        <v>41289.791307870364</v>
      </c>
      <c r="T772" s="9">
        <f t="shared" si="37"/>
        <v>2013</v>
      </c>
      <c r="U772" s="11">
        <f t="shared" si="38"/>
        <v>41329.791307870364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">
        <v>8322</v>
      </c>
      <c r="R773" t="s">
        <v>8324</v>
      </c>
      <c r="S773" s="11">
        <f t="shared" si="36"/>
        <v>42349.615763888891</v>
      </c>
      <c r="T773" s="9">
        <f t="shared" si="37"/>
        <v>2015</v>
      </c>
      <c r="U773" s="11">
        <f t="shared" si="38"/>
        <v>42399.615763888891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">
        <v>8322</v>
      </c>
      <c r="R774" t="s">
        <v>8324</v>
      </c>
      <c r="S774" s="11">
        <f t="shared" si="36"/>
        <v>40067.848599537036</v>
      </c>
      <c r="T774" s="9">
        <f t="shared" si="37"/>
        <v>2009</v>
      </c>
      <c r="U774" s="11">
        <f t="shared" si="38"/>
        <v>40117.957638888889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">
        <v>8322</v>
      </c>
      <c r="R775" t="s">
        <v>8324</v>
      </c>
      <c r="S775" s="11">
        <f t="shared" si="36"/>
        <v>42100.527604166666</v>
      </c>
      <c r="T775" s="9">
        <f t="shared" si="37"/>
        <v>2015</v>
      </c>
      <c r="U775" s="11">
        <f t="shared" si="38"/>
        <v>42134.750694444439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">
        <v>8322</v>
      </c>
      <c r="R776" t="s">
        <v>8324</v>
      </c>
      <c r="S776" s="11">
        <f t="shared" si="36"/>
        <v>41663.571967592587</v>
      </c>
      <c r="T776" s="9">
        <f t="shared" si="37"/>
        <v>2014</v>
      </c>
      <c r="U776" s="11">
        <f t="shared" si="38"/>
        <v>41693.571967592587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">
        <v>8322</v>
      </c>
      <c r="R777" t="s">
        <v>8324</v>
      </c>
      <c r="S777" s="11">
        <f t="shared" si="36"/>
        <v>40862.851793981477</v>
      </c>
      <c r="T777" s="9">
        <f t="shared" si="37"/>
        <v>2011</v>
      </c>
      <c r="U777" s="11">
        <f t="shared" si="38"/>
        <v>40892.851793981477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">
        <v>8322</v>
      </c>
      <c r="R778" t="s">
        <v>8324</v>
      </c>
      <c r="S778" s="11">
        <f t="shared" si="36"/>
        <v>42250.477372685178</v>
      </c>
      <c r="T778" s="9">
        <f t="shared" si="37"/>
        <v>2015</v>
      </c>
      <c r="U778" s="11">
        <f t="shared" si="38"/>
        <v>42287.999999999993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">
        <v>8322</v>
      </c>
      <c r="R779" t="s">
        <v>8324</v>
      </c>
      <c r="S779" s="11">
        <f t="shared" si="36"/>
        <v>41456.772881944438</v>
      </c>
      <c r="T779" s="9">
        <f t="shared" si="37"/>
        <v>2013</v>
      </c>
      <c r="U779" s="11">
        <f t="shared" si="38"/>
        <v>41486.772881944438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">
        <v>8322</v>
      </c>
      <c r="R780" t="s">
        <v>8324</v>
      </c>
      <c r="S780" s="11">
        <f t="shared" si="36"/>
        <v>41729.493981481479</v>
      </c>
      <c r="T780" s="9">
        <f t="shared" si="37"/>
        <v>2014</v>
      </c>
      <c r="U780" s="11">
        <f t="shared" si="38"/>
        <v>41759.493981481479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">
        <v>8322</v>
      </c>
      <c r="R781" t="s">
        <v>8324</v>
      </c>
      <c r="S781" s="11">
        <f t="shared" si="36"/>
        <v>40436.475752314815</v>
      </c>
      <c r="T781" s="9">
        <f t="shared" si="37"/>
        <v>2010</v>
      </c>
      <c r="U781" s="11">
        <f t="shared" si="38"/>
        <v>40465.958333333328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">
        <v>8325</v>
      </c>
      <c r="R782" t="s">
        <v>8326</v>
      </c>
      <c r="S782" s="11">
        <f t="shared" si="36"/>
        <v>40636.465567129628</v>
      </c>
      <c r="T782" s="9">
        <f t="shared" si="37"/>
        <v>2011</v>
      </c>
      <c r="U782" s="11">
        <f t="shared" si="38"/>
        <v>40666.465567129628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">
        <v>8325</v>
      </c>
      <c r="R783" t="s">
        <v>8326</v>
      </c>
      <c r="S783" s="11">
        <f t="shared" si="36"/>
        <v>41402.792523148142</v>
      </c>
      <c r="T783" s="9">
        <f t="shared" si="37"/>
        <v>2013</v>
      </c>
      <c r="U783" s="11">
        <f t="shared" si="38"/>
        <v>41432.792523148142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">
        <v>8325</v>
      </c>
      <c r="R784" t="s">
        <v>8326</v>
      </c>
      <c r="S784" s="11">
        <f t="shared" si="36"/>
        <v>41116.549791666665</v>
      </c>
      <c r="T784" s="9">
        <f t="shared" si="37"/>
        <v>2012</v>
      </c>
      <c r="U784" s="11">
        <f t="shared" si="38"/>
        <v>41146.549791666665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">
        <v>8325</v>
      </c>
      <c r="R785" t="s">
        <v>8326</v>
      </c>
      <c r="S785" s="11">
        <f t="shared" si="36"/>
        <v>40987.565381944441</v>
      </c>
      <c r="T785" s="9">
        <f t="shared" si="37"/>
        <v>2012</v>
      </c>
      <c r="U785" s="11">
        <f t="shared" si="38"/>
        <v>41026.708333333328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">
        <v>8325</v>
      </c>
      <c r="R786" t="s">
        <v>8326</v>
      </c>
      <c r="S786" s="11">
        <f t="shared" si="36"/>
        <v>41674.941192129627</v>
      </c>
      <c r="T786" s="9">
        <f t="shared" si="37"/>
        <v>2014</v>
      </c>
      <c r="U786" s="11">
        <f t="shared" si="38"/>
        <v>41714.899525462963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">
        <v>8325</v>
      </c>
      <c r="R787" t="s">
        <v>8326</v>
      </c>
      <c r="S787" s="11">
        <f t="shared" si="36"/>
        <v>41303.38559027778</v>
      </c>
      <c r="T787" s="9">
        <f t="shared" si="37"/>
        <v>2013</v>
      </c>
      <c r="U787" s="11">
        <f t="shared" si="38"/>
        <v>41333.38559027778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">
        <v>8325</v>
      </c>
      <c r="R788" t="s">
        <v>8326</v>
      </c>
      <c r="S788" s="11">
        <f t="shared" si="36"/>
        <v>40982.847615740735</v>
      </c>
      <c r="T788" s="9">
        <f t="shared" si="37"/>
        <v>2012</v>
      </c>
      <c r="U788" s="11">
        <f t="shared" si="38"/>
        <v>41040.449305555558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">
        <v>8325</v>
      </c>
      <c r="R789" t="s">
        <v>8326</v>
      </c>
      <c r="S789" s="11">
        <f t="shared" si="36"/>
        <v>41549.419282407405</v>
      </c>
      <c r="T789" s="9">
        <f t="shared" si="37"/>
        <v>2013</v>
      </c>
      <c r="U789" s="11">
        <f t="shared" si="38"/>
        <v>41579.419282407405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">
        <v>8325</v>
      </c>
      <c r="R790" t="s">
        <v>8326</v>
      </c>
      <c r="S790" s="11">
        <f t="shared" si="36"/>
        <v>41058.798472222217</v>
      </c>
      <c r="T790" s="9">
        <f t="shared" si="37"/>
        <v>2012</v>
      </c>
      <c r="U790" s="11">
        <f t="shared" si="38"/>
        <v>41096.957638888889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">
        <v>8325</v>
      </c>
      <c r="R791" t="s">
        <v>8326</v>
      </c>
      <c r="S791" s="11">
        <f t="shared" si="36"/>
        <v>41276.977777777771</v>
      </c>
      <c r="T791" s="9">
        <f t="shared" si="37"/>
        <v>2013</v>
      </c>
      <c r="U791" s="11">
        <f t="shared" si="38"/>
        <v>41295.124305555553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">
        <v>8325</v>
      </c>
      <c r="R792" t="s">
        <v>8326</v>
      </c>
      <c r="S792" s="11">
        <f t="shared" si="36"/>
        <v>41275.839571759258</v>
      </c>
      <c r="T792" s="9">
        <f t="shared" si="37"/>
        <v>2013</v>
      </c>
      <c r="U792" s="11">
        <f t="shared" si="38"/>
        <v>41305.839571759258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">
        <v>8325</v>
      </c>
      <c r="R793" t="s">
        <v>8326</v>
      </c>
      <c r="S793" s="11">
        <f t="shared" si="36"/>
        <v>41557.572291666664</v>
      </c>
      <c r="T793" s="9">
        <f t="shared" si="37"/>
        <v>2013</v>
      </c>
      <c r="U793" s="11">
        <f t="shared" si="38"/>
        <v>41591.040972222218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">
        <v>8325</v>
      </c>
      <c r="R794" t="s">
        <v>8326</v>
      </c>
      <c r="S794" s="11">
        <f t="shared" si="36"/>
        <v>41555.665312499994</v>
      </c>
      <c r="T794" s="9">
        <f t="shared" si="37"/>
        <v>2013</v>
      </c>
      <c r="U794" s="11">
        <f t="shared" si="38"/>
        <v>41585.706979166665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">
        <v>8325</v>
      </c>
      <c r="R795" t="s">
        <v>8326</v>
      </c>
      <c r="S795" s="11">
        <f t="shared" si="36"/>
        <v>41442.532916666663</v>
      </c>
      <c r="T795" s="9">
        <f t="shared" si="37"/>
        <v>2013</v>
      </c>
      <c r="U795" s="11">
        <f t="shared" si="38"/>
        <v>41457.999305555553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">
        <v>8325</v>
      </c>
      <c r="R796" t="s">
        <v>8326</v>
      </c>
      <c r="S796" s="11">
        <f t="shared" si="36"/>
        <v>40735.906678240739</v>
      </c>
      <c r="T796" s="9">
        <f t="shared" si="37"/>
        <v>2011</v>
      </c>
      <c r="U796" s="11">
        <f t="shared" si="38"/>
        <v>40791.504166666666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">
        <v>8325</v>
      </c>
      <c r="R797" t="s">
        <v>8326</v>
      </c>
      <c r="S797" s="11">
        <f t="shared" si="36"/>
        <v>40963.404699074068</v>
      </c>
      <c r="T797" s="9">
        <f t="shared" si="37"/>
        <v>2012</v>
      </c>
      <c r="U797" s="11">
        <f t="shared" si="38"/>
        <v>41005.999305555553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">
        <v>8325</v>
      </c>
      <c r="R798" t="s">
        <v>8326</v>
      </c>
      <c r="S798" s="11">
        <f t="shared" si="36"/>
        <v>41502.674594907403</v>
      </c>
      <c r="T798" s="9">
        <f t="shared" si="37"/>
        <v>2013</v>
      </c>
      <c r="U798" s="11">
        <f t="shared" si="38"/>
        <v>41532.673611111109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">
        <v>8325</v>
      </c>
      <c r="R799" t="s">
        <v>8326</v>
      </c>
      <c r="S799" s="11">
        <f t="shared" si="36"/>
        <v>40996.785740740735</v>
      </c>
      <c r="T799" s="9">
        <f t="shared" si="37"/>
        <v>2012</v>
      </c>
      <c r="U799" s="11">
        <f t="shared" si="38"/>
        <v>41027.958333333328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">
        <v>8325</v>
      </c>
      <c r="R800" t="s">
        <v>8326</v>
      </c>
      <c r="S800" s="11">
        <f t="shared" si="36"/>
        <v>41882.381793981483</v>
      </c>
      <c r="T800" s="9">
        <f t="shared" si="37"/>
        <v>2014</v>
      </c>
      <c r="U800" s="11">
        <f t="shared" si="38"/>
        <v>41912.381793981483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">
        <v>8325</v>
      </c>
      <c r="R801" t="s">
        <v>8326</v>
      </c>
      <c r="S801" s="11">
        <f t="shared" si="36"/>
        <v>40996.458865740737</v>
      </c>
      <c r="T801" s="9">
        <f t="shared" si="37"/>
        <v>2012</v>
      </c>
      <c r="U801" s="11">
        <f t="shared" si="38"/>
        <v>41026.458865740737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">
        <v>8325</v>
      </c>
      <c r="R802" t="s">
        <v>8326</v>
      </c>
      <c r="S802" s="11">
        <f t="shared" si="36"/>
        <v>41863.225162037037</v>
      </c>
      <c r="T802" s="9">
        <f t="shared" si="37"/>
        <v>2014</v>
      </c>
      <c r="U802" s="11">
        <f t="shared" si="38"/>
        <v>41893.225162037037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">
        <v>8325</v>
      </c>
      <c r="R803" t="s">
        <v>8326</v>
      </c>
      <c r="S803" s="11">
        <f t="shared" si="36"/>
        <v>40695.587037037032</v>
      </c>
      <c r="T803" s="9">
        <f t="shared" si="37"/>
        <v>2011</v>
      </c>
      <c r="U803" s="11">
        <f t="shared" si="38"/>
        <v>40725.587037037032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">
        <v>8325</v>
      </c>
      <c r="R804" t="s">
        <v>8326</v>
      </c>
      <c r="S804" s="11">
        <f t="shared" si="36"/>
        <v>41122.813935185179</v>
      </c>
      <c r="T804" s="9">
        <f t="shared" si="37"/>
        <v>2012</v>
      </c>
      <c r="U804" s="11">
        <f t="shared" si="38"/>
        <v>41168.961805555555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">
        <v>8325</v>
      </c>
      <c r="R805" t="s">
        <v>8326</v>
      </c>
      <c r="S805" s="11">
        <f t="shared" si="36"/>
        <v>40665.741643518515</v>
      </c>
      <c r="T805" s="9">
        <f t="shared" si="37"/>
        <v>2011</v>
      </c>
      <c r="U805" s="11">
        <f t="shared" si="38"/>
        <v>40691.833333333328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">
        <v>8325</v>
      </c>
      <c r="R806" t="s">
        <v>8326</v>
      </c>
      <c r="S806" s="11">
        <f t="shared" si="36"/>
        <v>40729.897291666661</v>
      </c>
      <c r="T806" s="9">
        <f t="shared" si="37"/>
        <v>2011</v>
      </c>
      <c r="U806" s="11">
        <f t="shared" si="38"/>
        <v>40746.957638888889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">
        <v>8325</v>
      </c>
      <c r="R807" t="s">
        <v>8326</v>
      </c>
      <c r="S807" s="11">
        <f t="shared" si="36"/>
        <v>40690.614722222221</v>
      </c>
      <c r="T807" s="9">
        <f t="shared" si="37"/>
        <v>2011</v>
      </c>
      <c r="U807" s="11">
        <f t="shared" si="38"/>
        <v>40740.75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">
        <v>8325</v>
      </c>
      <c r="R808" t="s">
        <v>8326</v>
      </c>
      <c r="S808" s="11">
        <f t="shared" si="36"/>
        <v>40763.483090277776</v>
      </c>
      <c r="T808" s="9">
        <f t="shared" si="37"/>
        <v>2011</v>
      </c>
      <c r="U808" s="11">
        <f t="shared" si="38"/>
        <v>40793.483090277776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">
        <v>8325</v>
      </c>
      <c r="R809" t="s">
        <v>8326</v>
      </c>
      <c r="S809" s="11">
        <f t="shared" si="36"/>
        <v>42759.420266203706</v>
      </c>
      <c r="T809" s="9">
        <f t="shared" si="37"/>
        <v>2017</v>
      </c>
      <c r="U809" s="11">
        <f t="shared" si="38"/>
        <v>42794.874999999993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">
        <v>8325</v>
      </c>
      <c r="R810" t="s">
        <v>8326</v>
      </c>
      <c r="S810" s="11">
        <f t="shared" si="36"/>
        <v>41961.892199074071</v>
      </c>
      <c r="T810" s="9">
        <f t="shared" si="37"/>
        <v>2014</v>
      </c>
      <c r="U810" s="11">
        <f t="shared" si="38"/>
        <v>41994.999305555553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">
        <v>8325</v>
      </c>
      <c r="R811" t="s">
        <v>8326</v>
      </c>
      <c r="S811" s="11">
        <f t="shared" si="36"/>
        <v>41628.625347222223</v>
      </c>
      <c r="T811" s="9">
        <f t="shared" si="37"/>
        <v>2013</v>
      </c>
      <c r="U811" s="11">
        <f t="shared" si="38"/>
        <v>41658.625347222223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">
        <v>8325</v>
      </c>
      <c r="R812" t="s">
        <v>8326</v>
      </c>
      <c r="S812" s="11">
        <f t="shared" si="36"/>
        <v>41122.847939814812</v>
      </c>
      <c r="T812" s="9">
        <f t="shared" si="37"/>
        <v>2012</v>
      </c>
      <c r="U812" s="11">
        <f t="shared" si="38"/>
        <v>41152.847939814812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">
        <v>8325</v>
      </c>
      <c r="R813" t="s">
        <v>8326</v>
      </c>
      <c r="S813" s="11">
        <f t="shared" si="36"/>
        <v>41443.435208333329</v>
      </c>
      <c r="T813" s="9">
        <f t="shared" si="37"/>
        <v>2013</v>
      </c>
      <c r="U813" s="11">
        <f t="shared" si="38"/>
        <v>41465.494444444441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">
        <v>8325</v>
      </c>
      <c r="R814" t="s">
        <v>8326</v>
      </c>
      <c r="S814" s="11">
        <f t="shared" si="36"/>
        <v>41281.809629629628</v>
      </c>
      <c r="T814" s="9">
        <f t="shared" si="37"/>
        <v>2013</v>
      </c>
      <c r="U814" s="11">
        <f t="shared" si="38"/>
        <v>41334.373611111107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">
        <v>8325</v>
      </c>
      <c r="R815" t="s">
        <v>8326</v>
      </c>
      <c r="S815" s="11">
        <f t="shared" si="36"/>
        <v>41080.751909722218</v>
      </c>
      <c r="T815" s="9">
        <f t="shared" si="37"/>
        <v>2012</v>
      </c>
      <c r="U815" s="11">
        <f t="shared" si="38"/>
        <v>41110.751909722218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">
        <v>8325</v>
      </c>
      <c r="R816" t="s">
        <v>8326</v>
      </c>
      <c r="S816" s="11">
        <f t="shared" si="36"/>
        <v>40679.534733796296</v>
      </c>
      <c r="T816" s="9">
        <f t="shared" si="37"/>
        <v>2011</v>
      </c>
      <c r="U816" s="11">
        <f t="shared" si="38"/>
        <v>40694.544444444444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">
        <v>8325</v>
      </c>
      <c r="R817" t="s">
        <v>8326</v>
      </c>
      <c r="S817" s="11">
        <f t="shared" si="36"/>
        <v>41914.70952546296</v>
      </c>
      <c r="T817" s="9">
        <f t="shared" si="37"/>
        <v>2014</v>
      </c>
      <c r="U817" s="11">
        <f t="shared" si="38"/>
        <v>41944.70952546296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">
        <v>8325</v>
      </c>
      <c r="R818" t="s">
        <v>8326</v>
      </c>
      <c r="S818" s="11">
        <f t="shared" si="36"/>
        <v>41341.662534722222</v>
      </c>
      <c r="T818" s="9">
        <f t="shared" si="37"/>
        <v>2013</v>
      </c>
      <c r="U818" s="11">
        <f t="shared" si="38"/>
        <v>41373.0625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">
        <v>8325</v>
      </c>
      <c r="R819" t="s">
        <v>8326</v>
      </c>
      <c r="S819" s="11">
        <f t="shared" si="36"/>
        <v>40925.391331018516</v>
      </c>
      <c r="T819" s="9">
        <f t="shared" si="37"/>
        <v>2012</v>
      </c>
      <c r="U819" s="11">
        <f t="shared" si="38"/>
        <v>40978.999305555553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">
        <v>8325</v>
      </c>
      <c r="R820" t="s">
        <v>8326</v>
      </c>
      <c r="S820" s="11">
        <f t="shared" si="36"/>
        <v>41120.67454861111</v>
      </c>
      <c r="T820" s="9">
        <f t="shared" si="37"/>
        <v>2012</v>
      </c>
      <c r="U820" s="11">
        <f t="shared" si="38"/>
        <v>41128.500694444439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">
        <v>8325</v>
      </c>
      <c r="R821" t="s">
        <v>8326</v>
      </c>
      <c r="S821" s="11">
        <f t="shared" si="36"/>
        <v>41619.789976851847</v>
      </c>
      <c r="T821" s="9">
        <f t="shared" si="37"/>
        <v>2013</v>
      </c>
      <c r="U821" s="11">
        <f t="shared" si="38"/>
        <v>41628.988888888889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">
        <v>8325</v>
      </c>
      <c r="R822" t="s">
        <v>8326</v>
      </c>
      <c r="S822" s="11">
        <f t="shared" si="36"/>
        <v>41768.633587962962</v>
      </c>
      <c r="T822" s="9">
        <f t="shared" si="37"/>
        <v>2014</v>
      </c>
      <c r="U822" s="11">
        <f t="shared" si="38"/>
        <v>41799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">
        <v>8325</v>
      </c>
      <c r="R823" t="s">
        <v>8326</v>
      </c>
      <c r="S823" s="11">
        <f t="shared" si="36"/>
        <v>42093.71371527778</v>
      </c>
      <c r="T823" s="9">
        <f t="shared" si="37"/>
        <v>2015</v>
      </c>
      <c r="U823" s="11">
        <f t="shared" si="38"/>
        <v>42127.959027777775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">
        <v>8325</v>
      </c>
      <c r="R824" t="s">
        <v>8326</v>
      </c>
      <c r="S824" s="11">
        <f t="shared" si="36"/>
        <v>41157.739004629628</v>
      </c>
      <c r="T824" s="9">
        <f t="shared" si="37"/>
        <v>2012</v>
      </c>
      <c r="U824" s="11">
        <f t="shared" si="38"/>
        <v>41187.739004629628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">
        <v>8325</v>
      </c>
      <c r="R825" t="s">
        <v>8326</v>
      </c>
      <c r="S825" s="11">
        <f t="shared" si="36"/>
        <v>42055.764490740738</v>
      </c>
      <c r="T825" s="9">
        <f t="shared" si="37"/>
        <v>2015</v>
      </c>
      <c r="U825" s="11">
        <f t="shared" si="38"/>
        <v>42085.722824074073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">
        <v>8325</v>
      </c>
      <c r="R826" t="s">
        <v>8326</v>
      </c>
      <c r="S826" s="11">
        <f t="shared" si="36"/>
        <v>40250.033773148149</v>
      </c>
      <c r="T826" s="9">
        <f t="shared" si="37"/>
        <v>2010</v>
      </c>
      <c r="U826" s="11">
        <f t="shared" si="38"/>
        <v>40286.082638888889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">
        <v>8325</v>
      </c>
      <c r="R827" t="s">
        <v>8326</v>
      </c>
      <c r="S827" s="11">
        <f t="shared" si="36"/>
        <v>41186.098194444443</v>
      </c>
      <c r="T827" s="9">
        <f t="shared" si="37"/>
        <v>2012</v>
      </c>
      <c r="U827" s="11">
        <f t="shared" si="38"/>
        <v>41211.098194444443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">
        <v>8325</v>
      </c>
      <c r="R828" t="s">
        <v>8326</v>
      </c>
      <c r="S828" s="11">
        <f t="shared" si="36"/>
        <v>40972.830208333333</v>
      </c>
      <c r="T828" s="9">
        <f t="shared" si="37"/>
        <v>2012</v>
      </c>
      <c r="U828" s="11">
        <f t="shared" si="38"/>
        <v>40993.788541666661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">
        <v>8325</v>
      </c>
      <c r="R829" t="s">
        <v>8326</v>
      </c>
      <c r="S829" s="11">
        <f t="shared" si="36"/>
        <v>40927.265127314815</v>
      </c>
      <c r="T829" s="9">
        <f t="shared" si="37"/>
        <v>2012</v>
      </c>
      <c r="U829" s="11">
        <f t="shared" si="38"/>
        <v>40953.617361111108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">
        <v>8325</v>
      </c>
      <c r="R830" t="s">
        <v>8326</v>
      </c>
      <c r="S830" s="11">
        <f t="shared" si="36"/>
        <v>41072.842384259253</v>
      </c>
      <c r="T830" s="9">
        <f t="shared" si="37"/>
        <v>2012</v>
      </c>
      <c r="U830" s="11">
        <f t="shared" si="38"/>
        <v>41085.474999999999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">
        <v>8325</v>
      </c>
      <c r="R831" t="s">
        <v>8326</v>
      </c>
      <c r="S831" s="11">
        <f t="shared" si="36"/>
        <v>42504.593055555553</v>
      </c>
      <c r="T831" s="9">
        <f t="shared" si="37"/>
        <v>2016</v>
      </c>
      <c r="U831" s="11">
        <f t="shared" si="38"/>
        <v>42564.593055555553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">
        <v>8325</v>
      </c>
      <c r="R832" t="s">
        <v>8326</v>
      </c>
      <c r="S832" s="11">
        <f t="shared" si="36"/>
        <v>41325.317418981482</v>
      </c>
      <c r="T832" s="9">
        <f t="shared" si="37"/>
        <v>2013</v>
      </c>
      <c r="U832" s="11">
        <f t="shared" si="38"/>
        <v>41355.27575231481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">
        <v>8325</v>
      </c>
      <c r="R833" t="s">
        <v>8326</v>
      </c>
      <c r="S833" s="11">
        <f t="shared" si="36"/>
        <v>40996.438587962963</v>
      </c>
      <c r="T833" s="9">
        <f t="shared" si="37"/>
        <v>2012</v>
      </c>
      <c r="U833" s="11">
        <f t="shared" si="38"/>
        <v>41026.438587962963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">
        <v>8325</v>
      </c>
      <c r="R834" t="s">
        <v>8326</v>
      </c>
      <c r="S834" s="11">
        <f t="shared" si="36"/>
        <v>40869.466840277775</v>
      </c>
      <c r="T834" s="9">
        <f t="shared" si="37"/>
        <v>2011</v>
      </c>
      <c r="U834" s="11">
        <f t="shared" si="38"/>
        <v>40929.134027777771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">
        <v>8325</v>
      </c>
      <c r="R835" t="s">
        <v>8326</v>
      </c>
      <c r="S835" s="11">
        <f t="shared" ref="S835:S898" si="39">(J835/86400)+25569+(-5/24)</f>
        <v>41718.669849537036</v>
      </c>
      <c r="T835" s="9">
        <f t="shared" ref="T835:T898" si="40">YEAR(S835)</f>
        <v>2014</v>
      </c>
      <c r="U835" s="11">
        <f t="shared" ref="U835:U898" si="41">(I835/86400)+25569+(-5/24)</f>
        <v>41748.669849537036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">
        <v>8325</v>
      </c>
      <c r="R836" t="s">
        <v>8326</v>
      </c>
      <c r="S836" s="11">
        <f t="shared" si="39"/>
        <v>41422.614490740736</v>
      </c>
      <c r="T836" s="9">
        <f t="shared" si="40"/>
        <v>2013</v>
      </c>
      <c r="U836" s="11">
        <f t="shared" si="41"/>
        <v>41455.957638888889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">
        <v>8325</v>
      </c>
      <c r="R837" t="s">
        <v>8326</v>
      </c>
      <c r="S837" s="11">
        <f t="shared" si="39"/>
        <v>41005.249513888884</v>
      </c>
      <c r="T837" s="9">
        <f t="shared" si="40"/>
        <v>2012</v>
      </c>
      <c r="U837" s="11">
        <f t="shared" si="41"/>
        <v>41047.916666666664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">
        <v>8325</v>
      </c>
      <c r="R838" t="s">
        <v>8326</v>
      </c>
      <c r="S838" s="11">
        <f t="shared" si="39"/>
        <v>41523.848587962959</v>
      </c>
      <c r="T838" s="9">
        <f t="shared" si="40"/>
        <v>2013</v>
      </c>
      <c r="U838" s="11">
        <f t="shared" si="41"/>
        <v>41553.848587962959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">
        <v>8325</v>
      </c>
      <c r="R839" t="s">
        <v>8326</v>
      </c>
      <c r="S839" s="11">
        <f t="shared" si="39"/>
        <v>41730.79006944444</v>
      </c>
      <c r="T839" s="9">
        <f t="shared" si="40"/>
        <v>2014</v>
      </c>
      <c r="U839" s="11">
        <f t="shared" si="41"/>
        <v>41760.79006944444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">
        <v>8325</v>
      </c>
      <c r="R840" t="s">
        <v>8326</v>
      </c>
      <c r="S840" s="11">
        <f t="shared" si="39"/>
        <v>40895.689641203702</v>
      </c>
      <c r="T840" s="9">
        <f t="shared" si="40"/>
        <v>2011</v>
      </c>
      <c r="U840" s="11">
        <f t="shared" si="41"/>
        <v>40925.689641203702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">
        <v>8325</v>
      </c>
      <c r="R841" t="s">
        <v>8326</v>
      </c>
      <c r="S841" s="11">
        <f t="shared" si="39"/>
        <v>41144.555046296293</v>
      </c>
      <c r="T841" s="9">
        <f t="shared" si="40"/>
        <v>2012</v>
      </c>
      <c r="U841" s="11">
        <f t="shared" si="41"/>
        <v>41174.555046296293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">
        <v>8325</v>
      </c>
      <c r="R842" t="s">
        <v>8327</v>
      </c>
      <c r="S842" s="11">
        <f t="shared" si="39"/>
        <v>42607.018368055556</v>
      </c>
      <c r="T842" s="9">
        <f t="shared" si="40"/>
        <v>2016</v>
      </c>
      <c r="U842" s="11">
        <f t="shared" si="41"/>
        <v>42637.018368055556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">
        <v>8325</v>
      </c>
      <c r="R843" t="s">
        <v>8327</v>
      </c>
      <c r="S843" s="11">
        <f t="shared" si="39"/>
        <v>41923.630358796298</v>
      </c>
      <c r="T843" s="9">
        <f t="shared" si="40"/>
        <v>2014</v>
      </c>
      <c r="U843" s="11">
        <f t="shared" si="41"/>
        <v>41953.672025462962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">
        <v>8325</v>
      </c>
      <c r="R844" t="s">
        <v>8327</v>
      </c>
      <c r="S844" s="11">
        <f t="shared" si="39"/>
        <v>41526.384062499994</v>
      </c>
      <c r="T844" s="9">
        <f t="shared" si="40"/>
        <v>2013</v>
      </c>
      <c r="U844" s="11">
        <f t="shared" si="41"/>
        <v>41560.957638888889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">
        <v>8325</v>
      </c>
      <c r="R845" t="s">
        <v>8327</v>
      </c>
      <c r="S845" s="11">
        <f t="shared" si="39"/>
        <v>42695.049537037034</v>
      </c>
      <c r="T845" s="9">
        <f t="shared" si="40"/>
        <v>2016</v>
      </c>
      <c r="U845" s="11">
        <f t="shared" si="41"/>
        <v>42712.124999999993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">
        <v>8325</v>
      </c>
      <c r="R846" t="s">
        <v>8327</v>
      </c>
      <c r="S846" s="11">
        <f t="shared" si="39"/>
        <v>41905.476296296292</v>
      </c>
      <c r="T846" s="9">
        <f t="shared" si="40"/>
        <v>2014</v>
      </c>
      <c r="U846" s="11">
        <f t="shared" si="41"/>
        <v>41943.999305555553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">
        <v>8325</v>
      </c>
      <c r="R847" t="s">
        <v>8327</v>
      </c>
      <c r="S847" s="11">
        <f t="shared" si="39"/>
        <v>42577.997638888883</v>
      </c>
      <c r="T847" s="9">
        <f t="shared" si="40"/>
        <v>2016</v>
      </c>
      <c r="U847" s="11">
        <f t="shared" si="41"/>
        <v>42617.957638888889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">
        <v>8325</v>
      </c>
      <c r="R848" t="s">
        <v>8327</v>
      </c>
      <c r="S848" s="11">
        <f t="shared" si="39"/>
        <v>41694.183506944442</v>
      </c>
      <c r="T848" s="9">
        <f t="shared" si="40"/>
        <v>2014</v>
      </c>
      <c r="U848" s="11">
        <f t="shared" si="41"/>
        <v>41708.375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">
        <v>8325</v>
      </c>
      <c r="R849" t="s">
        <v>8327</v>
      </c>
      <c r="S849" s="11">
        <f t="shared" si="39"/>
        <v>42165.59</v>
      </c>
      <c r="T849" s="9">
        <f t="shared" si="40"/>
        <v>2015</v>
      </c>
      <c r="U849" s="11">
        <f t="shared" si="41"/>
        <v>42195.59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">
        <v>8325</v>
      </c>
      <c r="R850" t="s">
        <v>8327</v>
      </c>
      <c r="S850" s="11">
        <f t="shared" si="39"/>
        <v>42078.583715277775</v>
      </c>
      <c r="T850" s="9">
        <f t="shared" si="40"/>
        <v>2015</v>
      </c>
      <c r="U850" s="11">
        <f t="shared" si="41"/>
        <v>42108.583715277775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">
        <v>8325</v>
      </c>
      <c r="R851" t="s">
        <v>8327</v>
      </c>
      <c r="S851" s="11">
        <f t="shared" si="39"/>
        <v>42050.94055555555</v>
      </c>
      <c r="T851" s="9">
        <f t="shared" si="40"/>
        <v>2015</v>
      </c>
      <c r="U851" s="11">
        <f t="shared" si="41"/>
        <v>42078.898888888885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">
        <v>8325</v>
      </c>
      <c r="R852" t="s">
        <v>8327</v>
      </c>
      <c r="S852" s="11">
        <f t="shared" si="39"/>
        <v>42452.619409722225</v>
      </c>
      <c r="T852" s="9">
        <f t="shared" si="40"/>
        <v>2016</v>
      </c>
      <c r="U852" s="11">
        <f t="shared" si="41"/>
        <v>42484.999305555553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">
        <v>8325</v>
      </c>
      <c r="R853" t="s">
        <v>8327</v>
      </c>
      <c r="S853" s="11">
        <f t="shared" si="39"/>
        <v>42522.671909722216</v>
      </c>
      <c r="T853" s="9">
        <f t="shared" si="40"/>
        <v>2016</v>
      </c>
      <c r="U853" s="11">
        <f t="shared" si="41"/>
        <v>42582.614583333336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">
        <v>8325</v>
      </c>
      <c r="R854" t="s">
        <v>8327</v>
      </c>
      <c r="S854" s="11">
        <f t="shared" si="39"/>
        <v>42656.59716435185</v>
      </c>
      <c r="T854" s="9">
        <f t="shared" si="40"/>
        <v>2016</v>
      </c>
      <c r="U854" s="11">
        <f t="shared" si="41"/>
        <v>42667.666666666664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">
        <v>8325</v>
      </c>
      <c r="R855" t="s">
        <v>8327</v>
      </c>
      <c r="S855" s="11">
        <f t="shared" si="39"/>
        <v>42021.62394675926</v>
      </c>
      <c r="T855" s="9">
        <f t="shared" si="40"/>
        <v>2015</v>
      </c>
      <c r="U855" s="11">
        <f t="shared" si="41"/>
        <v>42051.62394675926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">
        <v>8325</v>
      </c>
      <c r="R856" t="s">
        <v>8327</v>
      </c>
      <c r="S856" s="11">
        <f t="shared" si="39"/>
        <v>42702.004004629627</v>
      </c>
      <c r="T856" s="9">
        <f t="shared" si="40"/>
        <v>2016</v>
      </c>
      <c r="U856" s="11">
        <f t="shared" si="41"/>
        <v>42732.004004629627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">
        <v>8325</v>
      </c>
      <c r="R857" t="s">
        <v>8327</v>
      </c>
      <c r="S857" s="11">
        <f t="shared" si="39"/>
        <v>42544.916863425919</v>
      </c>
      <c r="T857" s="9">
        <f t="shared" si="40"/>
        <v>2016</v>
      </c>
      <c r="U857" s="11">
        <f t="shared" si="41"/>
        <v>42574.916863425919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">
        <v>8325</v>
      </c>
      <c r="R858" t="s">
        <v>8327</v>
      </c>
      <c r="S858" s="11">
        <f t="shared" si="39"/>
        <v>42609.103657407402</v>
      </c>
      <c r="T858" s="9">
        <f t="shared" si="40"/>
        <v>2016</v>
      </c>
      <c r="U858" s="11">
        <f t="shared" si="41"/>
        <v>42668.583333333336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">
        <v>8325</v>
      </c>
      <c r="R859" t="s">
        <v>8327</v>
      </c>
      <c r="S859" s="11">
        <f t="shared" si="39"/>
        <v>42291.373043981475</v>
      </c>
      <c r="T859" s="9">
        <f t="shared" si="40"/>
        <v>2015</v>
      </c>
      <c r="U859" s="11">
        <f t="shared" si="41"/>
        <v>42333.414710648147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">
        <v>8325</v>
      </c>
      <c r="R860" t="s">
        <v>8327</v>
      </c>
      <c r="S860" s="11">
        <f t="shared" si="39"/>
        <v>42079.537245370368</v>
      </c>
      <c r="T860" s="9">
        <f t="shared" si="40"/>
        <v>2015</v>
      </c>
      <c r="U860" s="11">
        <f t="shared" si="41"/>
        <v>42109.749305555553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">
        <v>8325</v>
      </c>
      <c r="R861" t="s">
        <v>8327</v>
      </c>
      <c r="S861" s="11">
        <f t="shared" si="39"/>
        <v>42128.611898148149</v>
      </c>
      <c r="T861" s="9">
        <f t="shared" si="40"/>
        <v>2015</v>
      </c>
      <c r="U861" s="11">
        <f t="shared" si="41"/>
        <v>42158.791666666664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">
        <v>8325</v>
      </c>
      <c r="R862" t="s">
        <v>8328</v>
      </c>
      <c r="S862" s="11">
        <f t="shared" si="39"/>
        <v>41570.274456018517</v>
      </c>
      <c r="T862" s="9">
        <f t="shared" si="40"/>
        <v>2013</v>
      </c>
      <c r="U862" s="11">
        <f t="shared" si="41"/>
        <v>41600.316122685181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">
        <v>8325</v>
      </c>
      <c r="R863" t="s">
        <v>8328</v>
      </c>
      <c r="S863" s="11">
        <f t="shared" si="39"/>
        <v>42599.756990740738</v>
      </c>
      <c r="T863" s="9">
        <f t="shared" si="40"/>
        <v>2016</v>
      </c>
      <c r="U863" s="11">
        <f t="shared" si="41"/>
        <v>42629.756990740738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">
        <v>8325</v>
      </c>
      <c r="R864" t="s">
        <v>8328</v>
      </c>
      <c r="S864" s="11">
        <f t="shared" si="39"/>
        <v>41559.346620370365</v>
      </c>
      <c r="T864" s="9">
        <f t="shared" si="40"/>
        <v>2013</v>
      </c>
      <c r="U864" s="11">
        <f t="shared" si="41"/>
        <v>41589.388287037036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">
        <v>8325</v>
      </c>
      <c r="R865" t="s">
        <v>8328</v>
      </c>
      <c r="S865" s="11">
        <f t="shared" si="39"/>
        <v>40920.909328703703</v>
      </c>
      <c r="T865" s="9">
        <f t="shared" si="40"/>
        <v>2012</v>
      </c>
      <c r="U865" s="11">
        <f t="shared" si="41"/>
        <v>40950.909328703703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">
        <v>8325</v>
      </c>
      <c r="R866" t="s">
        <v>8328</v>
      </c>
      <c r="S866" s="11">
        <f t="shared" si="39"/>
        <v>41540.898587962962</v>
      </c>
      <c r="T866" s="9">
        <f t="shared" si="40"/>
        <v>2013</v>
      </c>
      <c r="U866" s="11">
        <f t="shared" si="41"/>
        <v>41563.207638888889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">
        <v>8325</v>
      </c>
      <c r="R867" t="s">
        <v>8328</v>
      </c>
      <c r="S867" s="11">
        <f t="shared" si="39"/>
        <v>41230.564780092587</v>
      </c>
      <c r="T867" s="9">
        <f t="shared" si="40"/>
        <v>2012</v>
      </c>
      <c r="U867" s="11">
        <f t="shared" si="41"/>
        <v>41290.564780092587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">
        <v>8325</v>
      </c>
      <c r="R868" t="s">
        <v>8328</v>
      </c>
      <c r="S868" s="11">
        <f t="shared" si="39"/>
        <v>42025.429606481477</v>
      </c>
      <c r="T868" s="9">
        <f t="shared" si="40"/>
        <v>2015</v>
      </c>
      <c r="U868" s="11">
        <f t="shared" si="41"/>
        <v>42063.423611111109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">
        <v>8325</v>
      </c>
      <c r="R869" t="s">
        <v>8328</v>
      </c>
      <c r="S869" s="11">
        <f t="shared" si="39"/>
        <v>40087.897060185183</v>
      </c>
      <c r="T869" s="9">
        <f t="shared" si="40"/>
        <v>2009</v>
      </c>
      <c r="U869" s="11">
        <f t="shared" si="41"/>
        <v>40147.999305555553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">
        <v>8325</v>
      </c>
      <c r="R870" t="s">
        <v>8328</v>
      </c>
      <c r="S870" s="11">
        <f t="shared" si="39"/>
        <v>41615.819421296292</v>
      </c>
      <c r="T870" s="9">
        <f t="shared" si="40"/>
        <v>2013</v>
      </c>
      <c r="U870" s="11">
        <f t="shared" si="41"/>
        <v>41645.819421296292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">
        <v>8325</v>
      </c>
      <c r="R871" t="s">
        <v>8328</v>
      </c>
      <c r="S871" s="11">
        <f t="shared" si="39"/>
        <v>41342.637233796289</v>
      </c>
      <c r="T871" s="9">
        <f t="shared" si="40"/>
        <v>2013</v>
      </c>
      <c r="U871" s="11">
        <f t="shared" si="41"/>
        <v>41372.595567129625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">
        <v>8325</v>
      </c>
      <c r="R872" t="s">
        <v>8328</v>
      </c>
      <c r="S872" s="11">
        <f t="shared" si="39"/>
        <v>41487.813923611109</v>
      </c>
      <c r="T872" s="9">
        <f t="shared" si="40"/>
        <v>2013</v>
      </c>
      <c r="U872" s="11">
        <f t="shared" si="41"/>
        <v>41517.813923611109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">
        <v>8325</v>
      </c>
      <c r="R873" t="s">
        <v>8328</v>
      </c>
      <c r="S873" s="11">
        <f t="shared" si="39"/>
        <v>41577.352951388886</v>
      </c>
      <c r="T873" s="9">
        <f t="shared" si="40"/>
        <v>2013</v>
      </c>
      <c r="U873" s="11">
        <f t="shared" si="41"/>
        <v>41607.394618055558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">
        <v>8325</v>
      </c>
      <c r="R874" t="s">
        <v>8328</v>
      </c>
      <c r="S874" s="11">
        <f t="shared" si="39"/>
        <v>40567.617210648146</v>
      </c>
      <c r="T874" s="9">
        <f t="shared" si="40"/>
        <v>2011</v>
      </c>
      <c r="U874" s="11">
        <f t="shared" si="41"/>
        <v>40612.617210648146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">
        <v>8325</v>
      </c>
      <c r="R875" t="s">
        <v>8328</v>
      </c>
      <c r="S875" s="11">
        <f t="shared" si="39"/>
        <v>41183.958796296291</v>
      </c>
      <c r="T875" s="9">
        <f t="shared" si="40"/>
        <v>2012</v>
      </c>
      <c r="U875" s="11">
        <f t="shared" si="41"/>
        <v>41224.000462962962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">
        <v>8325</v>
      </c>
      <c r="R876" t="s">
        <v>8328</v>
      </c>
      <c r="S876" s="11">
        <f t="shared" si="39"/>
        <v>41368.375393518516</v>
      </c>
      <c r="T876" s="9">
        <f t="shared" si="40"/>
        <v>2013</v>
      </c>
      <c r="U876" s="11">
        <f t="shared" si="41"/>
        <v>41398.375393518516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">
        <v>8325</v>
      </c>
      <c r="R877" t="s">
        <v>8328</v>
      </c>
      <c r="S877" s="11">
        <f t="shared" si="39"/>
        <v>42248.515405092585</v>
      </c>
      <c r="T877" s="9">
        <f t="shared" si="40"/>
        <v>2015</v>
      </c>
      <c r="U877" s="11">
        <f t="shared" si="41"/>
        <v>42268.515405092585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">
        <v>8325</v>
      </c>
      <c r="R878" t="s">
        <v>8328</v>
      </c>
      <c r="S878" s="11">
        <f t="shared" si="39"/>
        <v>41276.288506944438</v>
      </c>
      <c r="T878" s="9">
        <f t="shared" si="40"/>
        <v>2013</v>
      </c>
      <c r="U878" s="11">
        <f t="shared" si="41"/>
        <v>41309.288506944438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">
        <v>8325</v>
      </c>
      <c r="R879" t="s">
        <v>8328</v>
      </c>
      <c r="S879" s="11">
        <f t="shared" si="39"/>
        <v>41597.580555555549</v>
      </c>
      <c r="T879" s="9">
        <f t="shared" si="40"/>
        <v>2013</v>
      </c>
      <c r="U879" s="11">
        <f t="shared" si="41"/>
        <v>41627.580555555549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">
        <v>8325</v>
      </c>
      <c r="R880" t="s">
        <v>8328</v>
      </c>
      <c r="S880" s="11">
        <f t="shared" si="39"/>
        <v>40505.024583333332</v>
      </c>
      <c r="T880" s="9">
        <f t="shared" si="40"/>
        <v>2010</v>
      </c>
      <c r="U880" s="11">
        <f t="shared" si="41"/>
        <v>40535.024583333332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">
        <v>8325</v>
      </c>
      <c r="R881" t="s">
        <v>8328</v>
      </c>
      <c r="S881" s="11">
        <f t="shared" si="39"/>
        <v>41037.621585648143</v>
      </c>
      <c r="T881" s="9">
        <f t="shared" si="40"/>
        <v>2012</v>
      </c>
      <c r="U881" s="11">
        <f t="shared" si="41"/>
        <v>41058.621585648143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">
        <v>8325</v>
      </c>
      <c r="R882" t="s">
        <v>8329</v>
      </c>
      <c r="S882" s="11">
        <f t="shared" si="39"/>
        <v>41179.112708333334</v>
      </c>
      <c r="T882" s="9">
        <f t="shared" si="40"/>
        <v>2012</v>
      </c>
      <c r="U882" s="11">
        <f t="shared" si="41"/>
        <v>41212.112708333334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">
        <v>8325</v>
      </c>
      <c r="R883" t="s">
        <v>8329</v>
      </c>
      <c r="S883" s="11">
        <f t="shared" si="39"/>
        <v>40877.042662037034</v>
      </c>
      <c r="T883" s="9">
        <f t="shared" si="40"/>
        <v>2011</v>
      </c>
      <c r="U883" s="11">
        <f t="shared" si="41"/>
        <v>40922.042662037034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">
        <v>8325</v>
      </c>
      <c r="R884" t="s">
        <v>8329</v>
      </c>
      <c r="S884" s="11">
        <f t="shared" si="39"/>
        <v>40759.652199074073</v>
      </c>
      <c r="T884" s="9">
        <f t="shared" si="40"/>
        <v>2011</v>
      </c>
      <c r="U884" s="11">
        <f t="shared" si="41"/>
        <v>40792.652199074073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">
        <v>8325</v>
      </c>
      <c r="R885" t="s">
        <v>8329</v>
      </c>
      <c r="S885" s="11">
        <f t="shared" si="39"/>
        <v>42371.727256944439</v>
      </c>
      <c r="T885" s="9">
        <f t="shared" si="40"/>
        <v>2016</v>
      </c>
      <c r="U885" s="11">
        <f t="shared" si="41"/>
        <v>42431.727256944439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">
        <v>8325</v>
      </c>
      <c r="R886" t="s">
        <v>8329</v>
      </c>
      <c r="S886" s="11">
        <f t="shared" si="39"/>
        <v>40981.594282407408</v>
      </c>
      <c r="T886" s="9">
        <f t="shared" si="40"/>
        <v>2012</v>
      </c>
      <c r="U886" s="11">
        <f t="shared" si="41"/>
        <v>41040.896527777775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">
        <v>8325</v>
      </c>
      <c r="R887" t="s">
        <v>8329</v>
      </c>
      <c r="S887" s="11">
        <f t="shared" si="39"/>
        <v>42713.732766203706</v>
      </c>
      <c r="T887" s="9">
        <f t="shared" si="40"/>
        <v>2016</v>
      </c>
      <c r="U887" s="11">
        <f t="shared" si="41"/>
        <v>42734.732766203706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">
        <v>8325</v>
      </c>
      <c r="R888" t="s">
        <v>8329</v>
      </c>
      <c r="S888" s="11">
        <f t="shared" si="39"/>
        <v>42603.662187499998</v>
      </c>
      <c r="T888" s="9">
        <f t="shared" si="40"/>
        <v>2016</v>
      </c>
      <c r="U888" s="11">
        <f t="shared" si="41"/>
        <v>42628.662187499998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">
        <v>8325</v>
      </c>
      <c r="R889" t="s">
        <v>8329</v>
      </c>
      <c r="S889" s="11">
        <f t="shared" si="39"/>
        <v>41026.75063657407</v>
      </c>
      <c r="T889" s="9">
        <f t="shared" si="40"/>
        <v>2012</v>
      </c>
      <c r="U889" s="11">
        <f t="shared" si="41"/>
        <v>41056.75063657407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">
        <v>8325</v>
      </c>
      <c r="R890" t="s">
        <v>8329</v>
      </c>
      <c r="S890" s="11">
        <f t="shared" si="39"/>
        <v>40751.544965277775</v>
      </c>
      <c r="T890" s="9">
        <f t="shared" si="40"/>
        <v>2011</v>
      </c>
      <c r="U890" s="11">
        <f t="shared" si="41"/>
        <v>40787.041666666664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">
        <v>8325</v>
      </c>
      <c r="R891" t="s">
        <v>8329</v>
      </c>
      <c r="S891" s="11">
        <f t="shared" si="39"/>
        <v>41887.575729166667</v>
      </c>
      <c r="T891" s="9">
        <f t="shared" si="40"/>
        <v>2014</v>
      </c>
      <c r="U891" s="11">
        <f t="shared" si="41"/>
        <v>41917.575729166667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">
        <v>8325</v>
      </c>
      <c r="R892" t="s">
        <v>8329</v>
      </c>
      <c r="S892" s="11">
        <f t="shared" si="39"/>
        <v>41569.490497685183</v>
      </c>
      <c r="T892" s="9">
        <f t="shared" si="40"/>
        <v>2013</v>
      </c>
      <c r="U892" s="11">
        <f t="shared" si="41"/>
        <v>41599.532164351847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">
        <v>8325</v>
      </c>
      <c r="R893" t="s">
        <v>8329</v>
      </c>
      <c r="S893" s="11">
        <f t="shared" si="39"/>
        <v>41841.823263888888</v>
      </c>
      <c r="T893" s="9">
        <f t="shared" si="40"/>
        <v>2014</v>
      </c>
      <c r="U893" s="11">
        <f t="shared" si="41"/>
        <v>41871.823263888888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">
        <v>8325</v>
      </c>
      <c r="R894" t="s">
        <v>8329</v>
      </c>
      <c r="S894" s="11">
        <f t="shared" si="39"/>
        <v>40303.991701388884</v>
      </c>
      <c r="T894" s="9">
        <f t="shared" si="40"/>
        <v>2010</v>
      </c>
      <c r="U894" s="11">
        <f t="shared" si="41"/>
        <v>40390.958333333328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">
        <v>8325</v>
      </c>
      <c r="R895" t="s">
        <v>8329</v>
      </c>
      <c r="S895" s="11">
        <f t="shared" si="39"/>
        <v>42065.689386574071</v>
      </c>
      <c r="T895" s="9">
        <f t="shared" si="40"/>
        <v>2015</v>
      </c>
      <c r="U895" s="11">
        <f t="shared" si="41"/>
        <v>42095.647719907407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">
        <v>8325</v>
      </c>
      <c r="R896" t="s">
        <v>8329</v>
      </c>
      <c r="S896" s="11">
        <f t="shared" si="39"/>
        <v>42496.773263888885</v>
      </c>
      <c r="T896" s="9">
        <f t="shared" si="40"/>
        <v>2016</v>
      </c>
      <c r="U896" s="11">
        <f t="shared" si="41"/>
        <v>42526.773263888885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">
        <v>8325</v>
      </c>
      <c r="R897" t="s">
        <v>8329</v>
      </c>
      <c r="S897" s="11">
        <f t="shared" si="39"/>
        <v>40430.919317129628</v>
      </c>
      <c r="T897" s="9">
        <f t="shared" si="40"/>
        <v>2010</v>
      </c>
      <c r="U897" s="11">
        <f t="shared" si="41"/>
        <v>40475.919317129628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">
        <v>8325</v>
      </c>
      <c r="R898" t="s">
        <v>8329</v>
      </c>
      <c r="S898" s="11">
        <f t="shared" si="39"/>
        <v>42218.66465277777</v>
      </c>
      <c r="T898" s="9">
        <f t="shared" si="40"/>
        <v>2015</v>
      </c>
      <c r="U898" s="11">
        <f t="shared" si="41"/>
        <v>42243.958333333336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">
        <v>8325</v>
      </c>
      <c r="R899" t="s">
        <v>8329</v>
      </c>
      <c r="S899" s="11">
        <f t="shared" ref="S899:S962" si="42">(J899/86400)+25569+(-5/24)</f>
        <v>41211.480416666665</v>
      </c>
      <c r="T899" s="9">
        <f t="shared" ref="T899:T962" si="43">YEAR(S899)</f>
        <v>2012</v>
      </c>
      <c r="U899" s="11">
        <f t="shared" ref="U899:U962" si="44">(I899/86400)+25569+(-5/24)</f>
        <v>41241.52208333333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">
        <v>8325</v>
      </c>
      <c r="R900" t="s">
        <v>8329</v>
      </c>
      <c r="S900" s="11">
        <f t="shared" si="42"/>
        <v>40878.549884259257</v>
      </c>
      <c r="T900" s="9">
        <f t="shared" si="43"/>
        <v>2011</v>
      </c>
      <c r="U900" s="11">
        <f t="shared" si="44"/>
        <v>40923.549884259257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">
        <v>8325</v>
      </c>
      <c r="R901" t="s">
        <v>8329</v>
      </c>
      <c r="S901" s="11">
        <f t="shared" si="42"/>
        <v>40645.890763888885</v>
      </c>
      <c r="T901" s="9">
        <f t="shared" si="43"/>
        <v>2011</v>
      </c>
      <c r="U901" s="11">
        <f t="shared" si="44"/>
        <v>40690.890763888885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">
        <v>8325</v>
      </c>
      <c r="R902" t="s">
        <v>8328</v>
      </c>
      <c r="S902" s="11">
        <f t="shared" si="42"/>
        <v>42429.641226851854</v>
      </c>
      <c r="T902" s="9">
        <f t="shared" si="43"/>
        <v>2016</v>
      </c>
      <c r="U902" s="11">
        <f t="shared" si="44"/>
        <v>42459.599560185183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">
        <v>8325</v>
      </c>
      <c r="R903" t="s">
        <v>8328</v>
      </c>
      <c r="S903" s="11">
        <f t="shared" si="42"/>
        <v>40291.603171296294</v>
      </c>
      <c r="T903" s="9">
        <f t="shared" si="43"/>
        <v>2010</v>
      </c>
      <c r="U903" s="11">
        <f t="shared" si="44"/>
        <v>40337.59097222222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">
        <v>8325</v>
      </c>
      <c r="R904" t="s">
        <v>8328</v>
      </c>
      <c r="S904" s="11">
        <f t="shared" si="42"/>
        <v>41829.757199074069</v>
      </c>
      <c r="T904" s="9">
        <f t="shared" si="43"/>
        <v>2014</v>
      </c>
      <c r="U904" s="11">
        <f t="shared" si="44"/>
        <v>41881.4375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">
        <v>8325</v>
      </c>
      <c r="R905" t="s">
        <v>8328</v>
      </c>
      <c r="S905" s="11">
        <f t="shared" si="42"/>
        <v>41149.587731481479</v>
      </c>
      <c r="T905" s="9">
        <f t="shared" si="43"/>
        <v>2012</v>
      </c>
      <c r="U905" s="11">
        <f t="shared" si="44"/>
        <v>41174.892361111109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">
        <v>8325</v>
      </c>
      <c r="R906" t="s">
        <v>8328</v>
      </c>
      <c r="S906" s="11">
        <f t="shared" si="42"/>
        <v>42341.87195601852</v>
      </c>
      <c r="T906" s="9">
        <f t="shared" si="43"/>
        <v>2015</v>
      </c>
      <c r="U906" s="11">
        <f t="shared" si="44"/>
        <v>42371.87195601852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">
        <v>8325</v>
      </c>
      <c r="R907" t="s">
        <v>8328</v>
      </c>
      <c r="S907" s="11">
        <f t="shared" si="42"/>
        <v>40507.031550925924</v>
      </c>
      <c r="T907" s="9">
        <f t="shared" si="43"/>
        <v>2010</v>
      </c>
      <c r="U907" s="11">
        <f t="shared" si="44"/>
        <v>40567.031550925924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">
        <v>8325</v>
      </c>
      <c r="R908" t="s">
        <v>8328</v>
      </c>
      <c r="S908" s="11">
        <f t="shared" si="42"/>
        <v>41680.981365740736</v>
      </c>
      <c r="T908" s="9">
        <f t="shared" si="43"/>
        <v>2014</v>
      </c>
      <c r="U908" s="11">
        <f t="shared" si="44"/>
        <v>41710.939699074072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">
        <v>8325</v>
      </c>
      <c r="R909" t="s">
        <v>8328</v>
      </c>
      <c r="S909" s="11">
        <f t="shared" si="42"/>
        <v>40766.9840625</v>
      </c>
      <c r="T909" s="9">
        <f t="shared" si="43"/>
        <v>2011</v>
      </c>
      <c r="U909" s="11">
        <f t="shared" si="44"/>
        <v>40796.9840625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">
        <v>8325</v>
      </c>
      <c r="R910" t="s">
        <v>8328</v>
      </c>
      <c r="S910" s="11">
        <f t="shared" si="42"/>
        <v>40340.593229166661</v>
      </c>
      <c r="T910" s="9">
        <f t="shared" si="43"/>
        <v>2010</v>
      </c>
      <c r="U910" s="11">
        <f t="shared" si="44"/>
        <v>40385.999305555553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">
        <v>8325</v>
      </c>
      <c r="R911" t="s">
        <v>8328</v>
      </c>
      <c r="S911" s="11">
        <f t="shared" si="42"/>
        <v>41081.481944444444</v>
      </c>
      <c r="T911" s="9">
        <f t="shared" si="43"/>
        <v>2012</v>
      </c>
      <c r="U911" s="11">
        <f t="shared" si="44"/>
        <v>41112.958333333328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">
        <v>8325</v>
      </c>
      <c r="R912" t="s">
        <v>8328</v>
      </c>
      <c r="S912" s="11">
        <f t="shared" si="42"/>
        <v>42737.337025462963</v>
      </c>
      <c r="T912" s="9">
        <f t="shared" si="43"/>
        <v>2017</v>
      </c>
      <c r="U912" s="11">
        <f t="shared" si="44"/>
        <v>42797.337025462963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">
        <v>8325</v>
      </c>
      <c r="R913" t="s">
        <v>8328</v>
      </c>
      <c r="S913" s="11">
        <f t="shared" si="42"/>
        <v>41641.796817129631</v>
      </c>
      <c r="T913" s="9">
        <f t="shared" si="43"/>
        <v>2014</v>
      </c>
      <c r="U913" s="11">
        <f t="shared" si="44"/>
        <v>41662.796817129631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">
        <v>8325</v>
      </c>
      <c r="R914" t="s">
        <v>8328</v>
      </c>
      <c r="S914" s="11">
        <f t="shared" si="42"/>
        <v>41193.901006944441</v>
      </c>
      <c r="T914" s="9">
        <f t="shared" si="43"/>
        <v>2012</v>
      </c>
      <c r="U914" s="11">
        <f t="shared" si="44"/>
        <v>41253.942673611113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">
        <v>8325</v>
      </c>
      <c r="R915" t="s">
        <v>8328</v>
      </c>
      <c r="S915" s="11">
        <f t="shared" si="42"/>
        <v>41003.930775462963</v>
      </c>
      <c r="T915" s="9">
        <f t="shared" si="43"/>
        <v>2012</v>
      </c>
      <c r="U915" s="11">
        <f t="shared" si="44"/>
        <v>41033.930775462963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">
        <v>8325</v>
      </c>
      <c r="R916" t="s">
        <v>8328</v>
      </c>
      <c r="S916" s="11">
        <f t="shared" si="42"/>
        <v>41116.554942129624</v>
      </c>
      <c r="T916" s="9">
        <f t="shared" si="43"/>
        <v>2012</v>
      </c>
      <c r="U916" s="11">
        <f t="shared" si="44"/>
        <v>41146.554942129624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">
        <v>8325</v>
      </c>
      <c r="R917" t="s">
        <v>8328</v>
      </c>
      <c r="S917" s="11">
        <f t="shared" si="42"/>
        <v>40937.471226851849</v>
      </c>
      <c r="T917" s="9">
        <f t="shared" si="43"/>
        <v>2012</v>
      </c>
      <c r="U917" s="11">
        <f t="shared" si="44"/>
        <v>40968.999305555553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">
        <v>8325</v>
      </c>
      <c r="R918" t="s">
        <v>8328</v>
      </c>
      <c r="S918" s="11">
        <f t="shared" si="42"/>
        <v>40434.645069444443</v>
      </c>
      <c r="T918" s="9">
        <f t="shared" si="43"/>
        <v>2010</v>
      </c>
      <c r="U918" s="11">
        <f t="shared" si="44"/>
        <v>40473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">
        <v>8325</v>
      </c>
      <c r="R919" t="s">
        <v>8328</v>
      </c>
      <c r="S919" s="11">
        <f t="shared" si="42"/>
        <v>41802.735300925924</v>
      </c>
      <c r="T919" s="9">
        <f t="shared" si="43"/>
        <v>2014</v>
      </c>
      <c r="U919" s="11">
        <f t="shared" si="44"/>
        <v>41833.895833333328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">
        <v>8325</v>
      </c>
      <c r="R920" t="s">
        <v>8328</v>
      </c>
      <c r="S920" s="11">
        <f t="shared" si="42"/>
        <v>41944.707881944443</v>
      </c>
      <c r="T920" s="9">
        <f t="shared" si="43"/>
        <v>2014</v>
      </c>
      <c r="U920" s="11">
        <f t="shared" si="44"/>
        <v>41974.749548611107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">
        <v>8325</v>
      </c>
      <c r="R921" t="s">
        <v>8328</v>
      </c>
      <c r="S921" s="11">
        <f t="shared" si="42"/>
        <v>41227.433391203704</v>
      </c>
      <c r="T921" s="9">
        <f t="shared" si="43"/>
        <v>2012</v>
      </c>
      <c r="U921" s="11">
        <f t="shared" si="44"/>
        <v>41262.433391203704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">
        <v>8325</v>
      </c>
      <c r="R922" t="s">
        <v>8328</v>
      </c>
      <c r="S922" s="11">
        <f t="shared" si="42"/>
        <v>41562.463217592587</v>
      </c>
      <c r="T922" s="9">
        <f t="shared" si="43"/>
        <v>2013</v>
      </c>
      <c r="U922" s="11">
        <f t="shared" si="44"/>
        <v>41592.504884259259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">
        <v>8325</v>
      </c>
      <c r="R923" t="s">
        <v>8328</v>
      </c>
      <c r="S923" s="11">
        <f t="shared" si="42"/>
        <v>40846.962685185186</v>
      </c>
      <c r="T923" s="9">
        <f t="shared" si="43"/>
        <v>2011</v>
      </c>
      <c r="U923" s="11">
        <f t="shared" si="44"/>
        <v>40889.004351851851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">
        <v>8325</v>
      </c>
      <c r="R924" t="s">
        <v>8328</v>
      </c>
      <c r="S924" s="11">
        <f t="shared" si="42"/>
        <v>41878.32167824074</v>
      </c>
      <c r="T924" s="9">
        <f t="shared" si="43"/>
        <v>2014</v>
      </c>
      <c r="U924" s="11">
        <f t="shared" si="44"/>
        <v>41913.32167824074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">
        <v>8325</v>
      </c>
      <c r="R925" t="s">
        <v>8328</v>
      </c>
      <c r="S925" s="11">
        <f t="shared" si="42"/>
        <v>41934.751423611109</v>
      </c>
      <c r="T925" s="9">
        <f t="shared" si="43"/>
        <v>2014</v>
      </c>
      <c r="U925" s="11">
        <f t="shared" si="44"/>
        <v>41964.793090277781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">
        <v>8325</v>
      </c>
      <c r="R926" t="s">
        <v>8328</v>
      </c>
      <c r="S926" s="11">
        <f t="shared" si="42"/>
        <v>41288.734594907401</v>
      </c>
      <c r="T926" s="9">
        <f t="shared" si="43"/>
        <v>2013</v>
      </c>
      <c r="U926" s="11">
        <f t="shared" si="44"/>
        <v>41318.734594907401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">
        <v>8325</v>
      </c>
      <c r="R927" t="s">
        <v>8328</v>
      </c>
      <c r="S927" s="11">
        <f t="shared" si="42"/>
        <v>41575.672581018516</v>
      </c>
      <c r="T927" s="9">
        <f t="shared" si="43"/>
        <v>2013</v>
      </c>
      <c r="U927" s="11">
        <f t="shared" si="44"/>
        <v>41605.71424768518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">
        <v>8325</v>
      </c>
      <c r="R928" t="s">
        <v>8328</v>
      </c>
      <c r="S928" s="11">
        <f t="shared" si="42"/>
        <v>40337.811689814815</v>
      </c>
      <c r="T928" s="9">
        <f t="shared" si="43"/>
        <v>2010</v>
      </c>
      <c r="U928" s="11">
        <f t="shared" si="44"/>
        <v>40367.736111111109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">
        <v>8325</v>
      </c>
      <c r="R929" t="s">
        <v>8328</v>
      </c>
      <c r="S929" s="11">
        <f t="shared" si="42"/>
        <v>41013.614525462959</v>
      </c>
      <c r="T929" s="9">
        <f t="shared" si="43"/>
        <v>2012</v>
      </c>
      <c r="U929" s="11">
        <f t="shared" si="44"/>
        <v>41043.614525462959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">
        <v>8325</v>
      </c>
      <c r="R930" t="s">
        <v>8328</v>
      </c>
      <c r="S930" s="11">
        <f t="shared" si="42"/>
        <v>41180.654085648144</v>
      </c>
      <c r="T930" s="9">
        <f t="shared" si="43"/>
        <v>2012</v>
      </c>
      <c r="U930" s="11">
        <f t="shared" si="44"/>
        <v>41230.791666666664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">
        <v>8325</v>
      </c>
      <c r="R931" t="s">
        <v>8328</v>
      </c>
      <c r="S931" s="11">
        <f t="shared" si="42"/>
        <v>40978.029733796291</v>
      </c>
      <c r="T931" s="9">
        <f t="shared" si="43"/>
        <v>2012</v>
      </c>
      <c r="U931" s="11">
        <f t="shared" si="44"/>
        <v>41007.988067129627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">
        <v>8325</v>
      </c>
      <c r="R932" t="s">
        <v>8328</v>
      </c>
      <c r="S932" s="11">
        <f t="shared" si="42"/>
        <v>40312.707245370366</v>
      </c>
      <c r="T932" s="9">
        <f t="shared" si="43"/>
        <v>2010</v>
      </c>
      <c r="U932" s="11">
        <f t="shared" si="44"/>
        <v>40354.688888888886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">
        <v>8325</v>
      </c>
      <c r="R933" t="s">
        <v>8328</v>
      </c>
      <c r="S933" s="11">
        <f t="shared" si="42"/>
        <v>41680.151643518519</v>
      </c>
      <c r="T933" s="9">
        <f t="shared" si="43"/>
        <v>2014</v>
      </c>
      <c r="U933" s="11">
        <f t="shared" si="44"/>
        <v>41714.708333333328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">
        <v>8325</v>
      </c>
      <c r="R934" t="s">
        <v>8328</v>
      </c>
      <c r="S934" s="11">
        <f t="shared" si="42"/>
        <v>41310.760937499996</v>
      </c>
      <c r="T934" s="9">
        <f t="shared" si="43"/>
        <v>2013</v>
      </c>
      <c r="U934" s="11">
        <f t="shared" si="44"/>
        <v>41355.719270833331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">
        <v>8325</v>
      </c>
      <c r="R935" t="s">
        <v>8328</v>
      </c>
      <c r="S935" s="11">
        <f t="shared" si="42"/>
        <v>41710.960752314808</v>
      </c>
      <c r="T935" s="9">
        <f t="shared" si="43"/>
        <v>2014</v>
      </c>
      <c r="U935" s="11">
        <f t="shared" si="44"/>
        <v>41770.960752314808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">
        <v>8325</v>
      </c>
      <c r="R936" t="s">
        <v>8328</v>
      </c>
      <c r="S936" s="11">
        <f t="shared" si="42"/>
        <v>41733.528749999998</v>
      </c>
      <c r="T936" s="9">
        <f t="shared" si="43"/>
        <v>2014</v>
      </c>
      <c r="U936" s="11">
        <f t="shared" si="44"/>
        <v>41763.041666666664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">
        <v>8325</v>
      </c>
      <c r="R937" t="s">
        <v>8328</v>
      </c>
      <c r="S937" s="11">
        <f t="shared" si="42"/>
        <v>42368.125335648147</v>
      </c>
      <c r="T937" s="9">
        <f t="shared" si="43"/>
        <v>2015</v>
      </c>
      <c r="U937" s="11">
        <f t="shared" si="44"/>
        <v>42398.125335648147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">
        <v>8325</v>
      </c>
      <c r="R938" t="s">
        <v>8328</v>
      </c>
      <c r="S938" s="11">
        <f t="shared" si="42"/>
        <v>40882.815844907404</v>
      </c>
      <c r="T938" s="9">
        <f t="shared" si="43"/>
        <v>2011</v>
      </c>
      <c r="U938" s="11">
        <f t="shared" si="44"/>
        <v>40926.625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">
        <v>8325</v>
      </c>
      <c r="R939" t="s">
        <v>8328</v>
      </c>
      <c r="S939" s="11">
        <f t="shared" si="42"/>
        <v>41551.589780092589</v>
      </c>
      <c r="T939" s="9">
        <f t="shared" si="43"/>
        <v>2013</v>
      </c>
      <c r="U939" s="11">
        <f t="shared" si="44"/>
        <v>41581.631446759253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">
        <v>8325</v>
      </c>
      <c r="R940" t="s">
        <v>8328</v>
      </c>
      <c r="S940" s="11">
        <f t="shared" si="42"/>
        <v>41124.27138888889</v>
      </c>
      <c r="T940" s="9">
        <f t="shared" si="43"/>
        <v>2012</v>
      </c>
      <c r="U940" s="11">
        <f t="shared" si="44"/>
        <v>41154.27138888889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">
        <v>8325</v>
      </c>
      <c r="R941" t="s">
        <v>8328</v>
      </c>
      <c r="S941" s="11">
        <f t="shared" si="42"/>
        <v>41416.554837962962</v>
      </c>
      <c r="T941" s="9">
        <f t="shared" si="43"/>
        <v>2013</v>
      </c>
      <c r="U941" s="11">
        <f t="shared" si="44"/>
        <v>41455.623611111107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">
        <v>8319</v>
      </c>
      <c r="R942" t="s">
        <v>8321</v>
      </c>
      <c r="S942" s="11">
        <f t="shared" si="42"/>
        <v>42181.800069444442</v>
      </c>
      <c r="T942" s="9">
        <f t="shared" si="43"/>
        <v>2015</v>
      </c>
      <c r="U942" s="11">
        <f t="shared" si="44"/>
        <v>42226.800069444442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">
        <v>8319</v>
      </c>
      <c r="R943" t="s">
        <v>8321</v>
      </c>
      <c r="S943" s="11">
        <f t="shared" si="42"/>
        <v>42745.888252314813</v>
      </c>
      <c r="T943" s="9">
        <f t="shared" si="43"/>
        <v>2017</v>
      </c>
      <c r="U943" s="11">
        <f t="shared" si="44"/>
        <v>42775.888252314813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">
        <v>8319</v>
      </c>
      <c r="R944" t="s">
        <v>8321</v>
      </c>
      <c r="S944" s="11">
        <f t="shared" si="42"/>
        <v>42382.634953703702</v>
      </c>
      <c r="T944" s="9">
        <f t="shared" si="43"/>
        <v>2016</v>
      </c>
      <c r="U944" s="11">
        <f t="shared" si="44"/>
        <v>42418.634953703702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">
        <v>8319</v>
      </c>
      <c r="R945" t="s">
        <v>8321</v>
      </c>
      <c r="S945" s="11">
        <f t="shared" si="42"/>
        <v>42673.459548611114</v>
      </c>
      <c r="T945" s="9">
        <f t="shared" si="43"/>
        <v>2016</v>
      </c>
      <c r="U945" s="11">
        <f t="shared" si="44"/>
        <v>42703.501215277771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">
        <v>8319</v>
      </c>
      <c r="R946" t="s">
        <v>8321</v>
      </c>
      <c r="S946" s="11">
        <f t="shared" si="42"/>
        <v>42444.375578703701</v>
      </c>
      <c r="T946" s="9">
        <f t="shared" si="43"/>
        <v>2016</v>
      </c>
      <c r="U946" s="11">
        <f t="shared" si="44"/>
        <v>42478.374999999993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">
        <v>8319</v>
      </c>
      <c r="R947" t="s">
        <v>8321</v>
      </c>
      <c r="S947" s="11">
        <f t="shared" si="42"/>
        <v>42732.66465277777</v>
      </c>
      <c r="T947" s="9">
        <f t="shared" si="43"/>
        <v>2016</v>
      </c>
      <c r="U947" s="11">
        <f t="shared" si="44"/>
        <v>42784.790972222218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">
        <v>8319</v>
      </c>
      <c r="R948" t="s">
        <v>8321</v>
      </c>
      <c r="S948" s="11">
        <f t="shared" si="42"/>
        <v>42592.542222222219</v>
      </c>
      <c r="T948" s="9">
        <f t="shared" si="43"/>
        <v>2016</v>
      </c>
      <c r="U948" s="11">
        <f t="shared" si="44"/>
        <v>42622.542222222219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">
        <v>8319</v>
      </c>
      <c r="R949" t="s">
        <v>8321</v>
      </c>
      <c r="S949" s="11">
        <f t="shared" si="42"/>
        <v>42491.57298611111</v>
      </c>
      <c r="T949" s="9">
        <f t="shared" si="43"/>
        <v>2016</v>
      </c>
      <c r="U949" s="11">
        <f t="shared" si="44"/>
        <v>42551.57298611111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">
        <v>8319</v>
      </c>
      <c r="R950" t="s">
        <v>8321</v>
      </c>
      <c r="S950" s="11">
        <f t="shared" si="42"/>
        <v>42411.619953703703</v>
      </c>
      <c r="T950" s="9">
        <f t="shared" si="43"/>
        <v>2016</v>
      </c>
      <c r="U950" s="11">
        <f t="shared" si="44"/>
        <v>42441.619953703703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">
        <v>8319</v>
      </c>
      <c r="R951" t="s">
        <v>8321</v>
      </c>
      <c r="S951" s="11">
        <f t="shared" si="42"/>
        <v>42360.835370370369</v>
      </c>
      <c r="T951" s="9">
        <f t="shared" si="43"/>
        <v>2015</v>
      </c>
      <c r="U951" s="11">
        <f t="shared" si="44"/>
        <v>42420.835370370369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">
        <v>8319</v>
      </c>
      <c r="R952" t="s">
        <v>8321</v>
      </c>
      <c r="S952" s="11">
        <f t="shared" si="42"/>
        <v>42356.54237268518</v>
      </c>
      <c r="T952" s="9">
        <f t="shared" si="43"/>
        <v>2015</v>
      </c>
      <c r="U952" s="11">
        <f t="shared" si="44"/>
        <v>42386.54237268518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">
        <v>8319</v>
      </c>
      <c r="R953" t="s">
        <v>8321</v>
      </c>
      <c r="S953" s="11">
        <f t="shared" si="42"/>
        <v>42480.445277777777</v>
      </c>
      <c r="T953" s="9">
        <f t="shared" si="43"/>
        <v>2016</v>
      </c>
      <c r="U953" s="11">
        <f t="shared" si="44"/>
        <v>42525.445277777777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">
        <v>8319</v>
      </c>
      <c r="R954" t="s">
        <v>8321</v>
      </c>
      <c r="S954" s="11">
        <f t="shared" si="42"/>
        <v>42662.405231481483</v>
      </c>
      <c r="T954" s="9">
        <f t="shared" si="43"/>
        <v>2016</v>
      </c>
      <c r="U954" s="11">
        <f t="shared" si="44"/>
        <v>42692.44689814814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">
        <v>8319</v>
      </c>
      <c r="R955" t="s">
        <v>8321</v>
      </c>
      <c r="S955" s="11">
        <f t="shared" si="42"/>
        <v>41998.956006944441</v>
      </c>
      <c r="T955" s="9">
        <f t="shared" si="43"/>
        <v>2014</v>
      </c>
      <c r="U955" s="11">
        <f t="shared" si="44"/>
        <v>42028.956006944441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">
        <v>8319</v>
      </c>
      <c r="R956" t="s">
        <v>8321</v>
      </c>
      <c r="S956" s="11">
        <f t="shared" si="42"/>
        <v>42194.625451388885</v>
      </c>
      <c r="T956" s="9">
        <f t="shared" si="43"/>
        <v>2015</v>
      </c>
      <c r="U956" s="11">
        <f t="shared" si="44"/>
        <v>42236.625451388885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">
        <v>8319</v>
      </c>
      <c r="R957" t="s">
        <v>8321</v>
      </c>
      <c r="S957" s="11">
        <f t="shared" si="42"/>
        <v>42586.086805555555</v>
      </c>
      <c r="T957" s="9">
        <f t="shared" si="43"/>
        <v>2016</v>
      </c>
      <c r="U957" s="11">
        <f t="shared" si="44"/>
        <v>42626.086805555555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">
        <v>8319</v>
      </c>
      <c r="R958" t="s">
        <v>8321</v>
      </c>
      <c r="S958" s="11">
        <f t="shared" si="42"/>
        <v>42060.705543981479</v>
      </c>
      <c r="T958" s="9">
        <f t="shared" si="43"/>
        <v>2015</v>
      </c>
      <c r="U958" s="11">
        <f t="shared" si="44"/>
        <v>42120.663877314808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">
        <v>8319</v>
      </c>
      <c r="R959" t="s">
        <v>8321</v>
      </c>
      <c r="S959" s="11">
        <f t="shared" si="42"/>
        <v>42660.344131944446</v>
      </c>
      <c r="T959" s="9">
        <f t="shared" si="43"/>
        <v>2016</v>
      </c>
      <c r="U959" s="11">
        <f t="shared" si="44"/>
        <v>42691.385798611103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">
        <v>8319</v>
      </c>
      <c r="R960" t="s">
        <v>8321</v>
      </c>
      <c r="S960" s="11">
        <f t="shared" si="42"/>
        <v>42082.594479166662</v>
      </c>
      <c r="T960" s="9">
        <f t="shared" si="43"/>
        <v>2015</v>
      </c>
      <c r="U960" s="11">
        <f t="shared" si="44"/>
        <v>42103.999305555553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">
        <v>8319</v>
      </c>
      <c r="R961" t="s">
        <v>8321</v>
      </c>
      <c r="S961" s="11">
        <f t="shared" si="42"/>
        <v>41992.96603009259</v>
      </c>
      <c r="T961" s="9">
        <f t="shared" si="43"/>
        <v>2014</v>
      </c>
      <c r="U961" s="11">
        <f t="shared" si="44"/>
        <v>42022.96603009259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">
        <v>8319</v>
      </c>
      <c r="R962" t="s">
        <v>8321</v>
      </c>
      <c r="S962" s="11">
        <f t="shared" si="42"/>
        <v>42766.41846064815</v>
      </c>
      <c r="T962" s="9">
        <f t="shared" si="43"/>
        <v>2017</v>
      </c>
      <c r="U962" s="11">
        <f t="shared" si="44"/>
        <v>42808.376793981479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">
        <v>8319</v>
      </c>
      <c r="R963" t="s">
        <v>8321</v>
      </c>
      <c r="S963" s="11">
        <f t="shared" ref="S963:S1026" si="45">(J963/86400)+25569+(-5/24)</f>
        <v>42740.485358796293</v>
      </c>
      <c r="T963" s="9">
        <f t="shared" ref="T963:T1026" si="46">YEAR(S963)</f>
        <v>2017</v>
      </c>
      <c r="U963" s="11">
        <f t="shared" ref="U963:U1026" si="47">(I963/86400)+25569+(-5/24)</f>
        <v>42786.583333333336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">
        <v>8319</v>
      </c>
      <c r="R964" t="s">
        <v>8321</v>
      </c>
      <c r="S964" s="11">
        <f t="shared" si="45"/>
        <v>42373.504085648143</v>
      </c>
      <c r="T964" s="9">
        <f t="shared" si="46"/>
        <v>2016</v>
      </c>
      <c r="U964" s="11">
        <f t="shared" si="47"/>
        <v>42411.504085648143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">
        <v>8319</v>
      </c>
      <c r="R965" t="s">
        <v>8321</v>
      </c>
      <c r="S965" s="11">
        <f t="shared" si="45"/>
        <v>42625.427303240744</v>
      </c>
      <c r="T965" s="9">
        <f t="shared" si="46"/>
        <v>2016</v>
      </c>
      <c r="U965" s="11">
        <f t="shared" si="47"/>
        <v>42660.427303240744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">
        <v>8319</v>
      </c>
      <c r="R966" t="s">
        <v>8321</v>
      </c>
      <c r="S966" s="11">
        <f t="shared" si="45"/>
        <v>42208.420358796291</v>
      </c>
      <c r="T966" s="9">
        <f t="shared" si="46"/>
        <v>2015</v>
      </c>
      <c r="U966" s="11">
        <f t="shared" si="47"/>
        <v>42248.420358796291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">
        <v>8319</v>
      </c>
      <c r="R967" t="s">
        <v>8321</v>
      </c>
      <c r="S967" s="11">
        <f t="shared" si="45"/>
        <v>42636.808402777773</v>
      </c>
      <c r="T967" s="9">
        <f t="shared" si="46"/>
        <v>2016</v>
      </c>
      <c r="U967" s="11">
        <f t="shared" si="47"/>
        <v>42668.957638888889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">
        <v>8319</v>
      </c>
      <c r="R968" t="s">
        <v>8321</v>
      </c>
      <c r="S968" s="11">
        <f t="shared" si="45"/>
        <v>42619.427453703705</v>
      </c>
      <c r="T968" s="9">
        <f t="shared" si="46"/>
        <v>2016</v>
      </c>
      <c r="U968" s="11">
        <f t="shared" si="47"/>
        <v>42649.427453703705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">
        <v>8319</v>
      </c>
      <c r="R969" t="s">
        <v>8321</v>
      </c>
      <c r="S969" s="11">
        <f t="shared" si="45"/>
        <v>42422.045995370368</v>
      </c>
      <c r="T969" s="9">
        <f t="shared" si="46"/>
        <v>2016</v>
      </c>
      <c r="U969" s="11">
        <f t="shared" si="47"/>
        <v>42482.004328703704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">
        <v>8319</v>
      </c>
      <c r="R970" t="s">
        <v>8321</v>
      </c>
      <c r="S970" s="11">
        <f t="shared" si="45"/>
        <v>41836.639282407406</v>
      </c>
      <c r="T970" s="9">
        <f t="shared" si="46"/>
        <v>2014</v>
      </c>
      <c r="U970" s="11">
        <f t="shared" si="47"/>
        <v>41866.639282407406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">
        <v>8319</v>
      </c>
      <c r="R971" t="s">
        <v>8321</v>
      </c>
      <c r="S971" s="11">
        <f t="shared" si="45"/>
        <v>42742.094988425924</v>
      </c>
      <c r="T971" s="9">
        <f t="shared" si="46"/>
        <v>2017</v>
      </c>
      <c r="U971" s="11">
        <f t="shared" si="47"/>
        <v>42775.094988425924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">
        <v>8319</v>
      </c>
      <c r="R972" t="s">
        <v>8321</v>
      </c>
      <c r="S972" s="11">
        <f t="shared" si="45"/>
        <v>42721.012187499997</v>
      </c>
      <c r="T972" s="9">
        <f t="shared" si="46"/>
        <v>2016</v>
      </c>
      <c r="U972" s="11">
        <f t="shared" si="47"/>
        <v>42757.999305555553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">
        <v>8319</v>
      </c>
      <c r="R973" t="s">
        <v>8321</v>
      </c>
      <c r="S973" s="11">
        <f t="shared" si="45"/>
        <v>42111.500694444439</v>
      </c>
      <c r="T973" s="9">
        <f t="shared" si="46"/>
        <v>2015</v>
      </c>
      <c r="U973" s="11">
        <f t="shared" si="47"/>
        <v>42156.500694444439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">
        <v>8319</v>
      </c>
      <c r="R974" t="s">
        <v>8321</v>
      </c>
      <c r="S974" s="11">
        <f t="shared" si="45"/>
        <v>41856.657384259255</v>
      </c>
      <c r="T974" s="9">
        <f t="shared" si="46"/>
        <v>2014</v>
      </c>
      <c r="U974" s="11">
        <f t="shared" si="47"/>
        <v>41886.082638888889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">
        <v>8319</v>
      </c>
      <c r="R975" t="s">
        <v>8321</v>
      </c>
      <c r="S975" s="11">
        <f t="shared" si="45"/>
        <v>42256.806631944441</v>
      </c>
      <c r="T975" s="9">
        <f t="shared" si="46"/>
        <v>2015</v>
      </c>
      <c r="U975" s="11">
        <f t="shared" si="47"/>
        <v>42316.848298611112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">
        <v>8319</v>
      </c>
      <c r="R976" t="s">
        <v>8321</v>
      </c>
      <c r="S976" s="11">
        <f t="shared" si="45"/>
        <v>42424.541157407402</v>
      </c>
      <c r="T976" s="9">
        <f t="shared" si="46"/>
        <v>2016</v>
      </c>
      <c r="U976" s="11">
        <f t="shared" si="47"/>
        <v>42454.499490740738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">
        <v>8319</v>
      </c>
      <c r="R977" t="s">
        <v>8321</v>
      </c>
      <c r="S977" s="11">
        <f t="shared" si="45"/>
        <v>42489.488252314812</v>
      </c>
      <c r="T977" s="9">
        <f t="shared" si="46"/>
        <v>2016</v>
      </c>
      <c r="U977" s="11">
        <f t="shared" si="47"/>
        <v>42549.488252314812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">
        <v>8319</v>
      </c>
      <c r="R978" t="s">
        <v>8321</v>
      </c>
      <c r="S978" s="11">
        <f t="shared" si="45"/>
        <v>42184.850659722222</v>
      </c>
      <c r="T978" s="9">
        <f t="shared" si="46"/>
        <v>2015</v>
      </c>
      <c r="U978" s="11">
        <f t="shared" si="47"/>
        <v>42229.850659722222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">
        <v>8319</v>
      </c>
      <c r="R979" t="s">
        <v>8321</v>
      </c>
      <c r="S979" s="11">
        <f t="shared" si="45"/>
        <v>42391.733761574076</v>
      </c>
      <c r="T979" s="9">
        <f t="shared" si="46"/>
        <v>2016</v>
      </c>
      <c r="U979" s="11">
        <f t="shared" si="47"/>
        <v>42421.733761574076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">
        <v>8319</v>
      </c>
      <c r="R980" t="s">
        <v>8321</v>
      </c>
      <c r="S980" s="11">
        <f t="shared" si="45"/>
        <v>42395.100706018515</v>
      </c>
      <c r="T980" s="9">
        <f t="shared" si="46"/>
        <v>2016</v>
      </c>
      <c r="U980" s="11">
        <f t="shared" si="47"/>
        <v>42425.100706018515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">
        <v>8319</v>
      </c>
      <c r="R981" t="s">
        <v>8321</v>
      </c>
      <c r="S981" s="11">
        <f t="shared" si="45"/>
        <v>42506.208657407406</v>
      </c>
      <c r="T981" s="9">
        <f t="shared" si="46"/>
        <v>2016</v>
      </c>
      <c r="U981" s="11">
        <f t="shared" si="47"/>
        <v>42541.582638888889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">
        <v>8319</v>
      </c>
      <c r="R982" t="s">
        <v>8321</v>
      </c>
      <c r="S982" s="11">
        <f t="shared" si="45"/>
        <v>41928.695856481478</v>
      </c>
      <c r="T982" s="9">
        <f t="shared" si="46"/>
        <v>2014</v>
      </c>
      <c r="U982" s="11">
        <f t="shared" si="47"/>
        <v>41973.737523148149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">
        <v>8319</v>
      </c>
      <c r="R983" t="s">
        <v>8321</v>
      </c>
      <c r="S983" s="11">
        <f t="shared" si="45"/>
        <v>41830.738680555551</v>
      </c>
      <c r="T983" s="9">
        <f t="shared" si="46"/>
        <v>2014</v>
      </c>
      <c r="U983" s="11">
        <f t="shared" si="47"/>
        <v>41860.738680555551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">
        <v>8319</v>
      </c>
      <c r="R984" t="s">
        <v>8321</v>
      </c>
      <c r="S984" s="11">
        <f t="shared" si="45"/>
        <v>42615.544976851852</v>
      </c>
      <c r="T984" s="9">
        <f t="shared" si="46"/>
        <v>2016</v>
      </c>
      <c r="U984" s="11">
        <f t="shared" si="47"/>
        <v>42645.544976851852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">
        <v>8319</v>
      </c>
      <c r="R985" t="s">
        <v>8321</v>
      </c>
      <c r="S985" s="11">
        <f t="shared" si="45"/>
        <v>42574.459317129622</v>
      </c>
      <c r="T985" s="9">
        <f t="shared" si="46"/>
        <v>2016</v>
      </c>
      <c r="U985" s="11">
        <f t="shared" si="47"/>
        <v>42605.662499999999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">
        <v>8319</v>
      </c>
      <c r="R986" t="s">
        <v>8321</v>
      </c>
      <c r="S986" s="11">
        <f t="shared" si="45"/>
        <v>42060.907499999994</v>
      </c>
      <c r="T986" s="9">
        <f t="shared" si="46"/>
        <v>2015</v>
      </c>
      <c r="U986" s="11">
        <f t="shared" si="47"/>
        <v>42090.86583333333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">
        <v>8319</v>
      </c>
      <c r="R987" t="s">
        <v>8321</v>
      </c>
      <c r="S987" s="11">
        <f t="shared" si="45"/>
        <v>42339.759375000001</v>
      </c>
      <c r="T987" s="9">
        <f t="shared" si="46"/>
        <v>2015</v>
      </c>
      <c r="U987" s="11">
        <f t="shared" si="47"/>
        <v>42369.749999999993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">
        <v>8319</v>
      </c>
      <c r="R988" t="s">
        <v>8321</v>
      </c>
      <c r="S988" s="11">
        <f t="shared" si="45"/>
        <v>42324.559027777774</v>
      </c>
      <c r="T988" s="9">
        <f t="shared" si="46"/>
        <v>2015</v>
      </c>
      <c r="U988" s="11">
        <f t="shared" si="47"/>
        <v>42378.791666666664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">
        <v>8319</v>
      </c>
      <c r="R989" t="s">
        <v>8321</v>
      </c>
      <c r="S989" s="11">
        <f t="shared" si="45"/>
        <v>41773.086226851847</v>
      </c>
      <c r="T989" s="9">
        <f t="shared" si="46"/>
        <v>2014</v>
      </c>
      <c r="U989" s="11">
        <f t="shared" si="47"/>
        <v>41813.086226851847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">
        <v>8319</v>
      </c>
      <c r="R990" t="s">
        <v>8321</v>
      </c>
      <c r="S990" s="11">
        <f t="shared" si="45"/>
        <v>42614.148437499993</v>
      </c>
      <c r="T990" s="9">
        <f t="shared" si="46"/>
        <v>2016</v>
      </c>
      <c r="U990" s="11">
        <f t="shared" si="47"/>
        <v>42644.148437499993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">
        <v>8319</v>
      </c>
      <c r="R991" t="s">
        <v>8321</v>
      </c>
      <c r="S991" s="11">
        <f t="shared" si="45"/>
        <v>42611.725636574069</v>
      </c>
      <c r="T991" s="9">
        <f t="shared" si="46"/>
        <v>2016</v>
      </c>
      <c r="U991" s="11">
        <f t="shared" si="47"/>
        <v>42641.725636574069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">
        <v>8319</v>
      </c>
      <c r="R992" t="s">
        <v>8321</v>
      </c>
      <c r="S992" s="11">
        <f t="shared" si="45"/>
        <v>41855.575972222221</v>
      </c>
      <c r="T992" s="9">
        <f t="shared" si="46"/>
        <v>2014</v>
      </c>
      <c r="U992" s="11">
        <f t="shared" si="47"/>
        <v>41885.575972222221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">
        <v>8319</v>
      </c>
      <c r="R993" t="s">
        <v>8321</v>
      </c>
      <c r="S993" s="11">
        <f t="shared" si="45"/>
        <v>42538.548472222225</v>
      </c>
      <c r="T993" s="9">
        <f t="shared" si="46"/>
        <v>2016</v>
      </c>
      <c r="U993" s="11">
        <f t="shared" si="47"/>
        <v>42563.57708333333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">
        <v>8319</v>
      </c>
      <c r="R994" t="s">
        <v>8321</v>
      </c>
      <c r="S994" s="11">
        <f t="shared" si="45"/>
        <v>42437.71665509259</v>
      </c>
      <c r="T994" s="9">
        <f t="shared" si="46"/>
        <v>2016</v>
      </c>
      <c r="U994" s="11">
        <f t="shared" si="47"/>
        <v>42497.674988425926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">
        <v>8319</v>
      </c>
      <c r="R995" t="s">
        <v>8321</v>
      </c>
      <c r="S995" s="11">
        <f t="shared" si="45"/>
        <v>42652.756574074076</v>
      </c>
      <c r="T995" s="9">
        <f t="shared" si="46"/>
        <v>2016</v>
      </c>
      <c r="U995" s="11">
        <f t="shared" si="47"/>
        <v>42685.999999999993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">
        <v>8319</v>
      </c>
      <c r="R996" t="s">
        <v>8321</v>
      </c>
      <c r="S996" s="11">
        <f t="shared" si="45"/>
        <v>41921.054745370369</v>
      </c>
      <c r="T996" s="9">
        <f t="shared" si="46"/>
        <v>2014</v>
      </c>
      <c r="U996" s="11">
        <f t="shared" si="47"/>
        <v>41973.749305555553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">
        <v>8319</v>
      </c>
      <c r="R997" t="s">
        <v>8321</v>
      </c>
      <c r="S997" s="11">
        <f t="shared" si="45"/>
        <v>41947.732407407406</v>
      </c>
      <c r="T997" s="9">
        <f t="shared" si="46"/>
        <v>2014</v>
      </c>
      <c r="U997" s="11">
        <f t="shared" si="47"/>
        <v>41972.458333333336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">
        <v>8319</v>
      </c>
      <c r="R998" t="s">
        <v>8321</v>
      </c>
      <c r="S998" s="11">
        <f t="shared" si="45"/>
        <v>41817.658101851848</v>
      </c>
      <c r="T998" s="9">
        <f t="shared" si="46"/>
        <v>2014</v>
      </c>
      <c r="U998" s="11">
        <f t="shared" si="47"/>
        <v>41847.435416666667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">
        <v>8319</v>
      </c>
      <c r="R999" t="s">
        <v>8321</v>
      </c>
      <c r="S999" s="11">
        <f t="shared" si="45"/>
        <v>41940.894641203704</v>
      </c>
      <c r="T999" s="9">
        <f t="shared" si="46"/>
        <v>2014</v>
      </c>
      <c r="U999" s="11">
        <f t="shared" si="47"/>
        <v>41970.936307870368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">
        <v>8319</v>
      </c>
      <c r="R1000" t="s">
        <v>8321</v>
      </c>
      <c r="S1000" s="11">
        <f t="shared" si="45"/>
        <v>42281.960659722223</v>
      </c>
      <c r="T1000" s="9">
        <f t="shared" si="46"/>
        <v>2015</v>
      </c>
      <c r="U1000" s="11">
        <f t="shared" si="47"/>
        <v>42327.002326388887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">
        <v>8319</v>
      </c>
      <c r="R1001" t="s">
        <v>8321</v>
      </c>
      <c r="S1001" s="11">
        <f t="shared" si="45"/>
        <v>41926.091319444444</v>
      </c>
      <c r="T1001" s="9">
        <f t="shared" si="46"/>
        <v>2014</v>
      </c>
      <c r="U1001" s="11">
        <f t="shared" si="47"/>
        <v>41956.126388888886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">
        <v>8319</v>
      </c>
      <c r="R1002" t="s">
        <v>8321</v>
      </c>
      <c r="S1002" s="11">
        <f t="shared" si="45"/>
        <v>42748.851388888885</v>
      </c>
      <c r="T1002" s="9">
        <f t="shared" si="46"/>
        <v>2017</v>
      </c>
      <c r="U1002" s="11">
        <f t="shared" si="47"/>
        <v>42808.80972222222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">
        <v>8319</v>
      </c>
      <c r="R1003" t="s">
        <v>8321</v>
      </c>
      <c r="S1003" s="11">
        <f t="shared" si="45"/>
        <v>42720.511724537035</v>
      </c>
      <c r="T1003" s="9">
        <f t="shared" si="46"/>
        <v>2016</v>
      </c>
      <c r="U1003" s="11">
        <f t="shared" si="47"/>
        <v>42765.511724537035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">
        <v>8319</v>
      </c>
      <c r="R1004" t="s">
        <v>8321</v>
      </c>
      <c r="S1004" s="11">
        <f t="shared" si="45"/>
        <v>42325.475856481477</v>
      </c>
      <c r="T1004" s="9">
        <f t="shared" si="46"/>
        <v>2015</v>
      </c>
      <c r="U1004" s="11">
        <f t="shared" si="47"/>
        <v>42355.040972222218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">
        <v>8319</v>
      </c>
      <c r="R1005" t="s">
        <v>8321</v>
      </c>
      <c r="S1005" s="11">
        <f t="shared" si="45"/>
        <v>42780.500706018516</v>
      </c>
      <c r="T1005" s="9">
        <f t="shared" si="46"/>
        <v>2017</v>
      </c>
      <c r="U1005" s="11">
        <f t="shared" si="47"/>
        <v>42810.459039351852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">
        <v>8319</v>
      </c>
      <c r="R1006" t="s">
        <v>8321</v>
      </c>
      <c r="S1006" s="11">
        <f t="shared" si="45"/>
        <v>42388.5003125</v>
      </c>
      <c r="T1006" s="9">
        <f t="shared" si="46"/>
        <v>2016</v>
      </c>
      <c r="U1006" s="11">
        <f t="shared" si="47"/>
        <v>42418.5003125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">
        <v>8319</v>
      </c>
      <c r="R1007" t="s">
        <v>8321</v>
      </c>
      <c r="S1007" s="11">
        <f t="shared" si="45"/>
        <v>42276.41646990741</v>
      </c>
      <c r="T1007" s="9">
        <f t="shared" si="46"/>
        <v>2015</v>
      </c>
      <c r="U1007" s="11">
        <f t="shared" si="47"/>
        <v>42307.41646990741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">
        <v>8319</v>
      </c>
      <c r="R1008" t="s">
        <v>8321</v>
      </c>
      <c r="S1008" s="11">
        <f t="shared" si="45"/>
        <v>41976.83185185185</v>
      </c>
      <c r="T1008" s="9">
        <f t="shared" si="46"/>
        <v>2014</v>
      </c>
      <c r="U1008" s="11">
        <f t="shared" si="47"/>
        <v>41985.09097222222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">
        <v>8319</v>
      </c>
      <c r="R1009" t="s">
        <v>8321</v>
      </c>
      <c r="S1009" s="11">
        <f t="shared" si="45"/>
        <v>42676.3752662037</v>
      </c>
      <c r="T1009" s="9">
        <f t="shared" si="46"/>
        <v>2016</v>
      </c>
      <c r="U1009" s="11">
        <f t="shared" si="47"/>
        <v>42718.416932870365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">
        <v>8319</v>
      </c>
      <c r="R1010" t="s">
        <v>8321</v>
      </c>
      <c r="S1010" s="11">
        <f t="shared" si="45"/>
        <v>42702.600868055553</v>
      </c>
      <c r="T1010" s="9">
        <f t="shared" si="46"/>
        <v>2016</v>
      </c>
      <c r="U1010" s="11">
        <f t="shared" si="47"/>
        <v>42732.600868055553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">
        <v>8319</v>
      </c>
      <c r="R1011" t="s">
        <v>8321</v>
      </c>
      <c r="S1011" s="11">
        <f t="shared" si="45"/>
        <v>42510.396365740737</v>
      </c>
      <c r="T1011" s="9">
        <f t="shared" si="46"/>
        <v>2016</v>
      </c>
      <c r="U1011" s="11">
        <f t="shared" si="47"/>
        <v>42540.396365740737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">
        <v>8319</v>
      </c>
      <c r="R1012" t="s">
        <v>8321</v>
      </c>
      <c r="S1012" s="11">
        <f t="shared" si="45"/>
        <v>42561.621087962958</v>
      </c>
      <c r="T1012" s="9">
        <f t="shared" si="46"/>
        <v>2016</v>
      </c>
      <c r="U1012" s="11">
        <f t="shared" si="47"/>
        <v>42617.915972222218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">
        <v>8319</v>
      </c>
      <c r="R1013" t="s">
        <v>8321</v>
      </c>
      <c r="S1013" s="11">
        <f t="shared" si="45"/>
        <v>41946.689756944441</v>
      </c>
      <c r="T1013" s="9">
        <f t="shared" si="46"/>
        <v>2014</v>
      </c>
      <c r="U1013" s="11">
        <f t="shared" si="47"/>
        <v>41991.689756944441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">
        <v>8319</v>
      </c>
      <c r="R1014" t="s">
        <v>8321</v>
      </c>
      <c r="S1014" s="11">
        <f t="shared" si="45"/>
        <v>42714.232083333329</v>
      </c>
      <c r="T1014" s="9">
        <f t="shared" si="46"/>
        <v>2016</v>
      </c>
      <c r="U1014" s="11">
        <f t="shared" si="47"/>
        <v>42759.232083333329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">
        <v>8319</v>
      </c>
      <c r="R1015" t="s">
        <v>8321</v>
      </c>
      <c r="S1015" s="11">
        <f t="shared" si="45"/>
        <v>42339.625648148147</v>
      </c>
      <c r="T1015" s="9">
        <f t="shared" si="46"/>
        <v>2015</v>
      </c>
      <c r="U1015" s="11">
        <f t="shared" si="47"/>
        <v>42367.624999999993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">
        <v>8319</v>
      </c>
      <c r="R1016" t="s">
        <v>8321</v>
      </c>
      <c r="S1016" s="11">
        <f t="shared" si="45"/>
        <v>41954.79415509259</v>
      </c>
      <c r="T1016" s="9">
        <f t="shared" si="46"/>
        <v>2014</v>
      </c>
      <c r="U1016" s="11">
        <f t="shared" si="47"/>
        <v>42004.79415509259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">
        <v>8319</v>
      </c>
      <c r="R1017" t="s">
        <v>8321</v>
      </c>
      <c r="S1017" s="11">
        <f t="shared" si="45"/>
        <v>42303.670081018521</v>
      </c>
      <c r="T1017" s="9">
        <f t="shared" si="46"/>
        <v>2015</v>
      </c>
      <c r="U1017" s="11">
        <f t="shared" si="47"/>
        <v>42333.711747685178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">
        <v>8319</v>
      </c>
      <c r="R1018" t="s">
        <v>8321</v>
      </c>
      <c r="S1018" s="11">
        <f t="shared" si="45"/>
        <v>42421.898796296293</v>
      </c>
      <c r="T1018" s="9">
        <f t="shared" si="46"/>
        <v>2016</v>
      </c>
      <c r="U1018" s="11">
        <f t="shared" si="47"/>
        <v>42466.857129629629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">
        <v>8319</v>
      </c>
      <c r="R1019" t="s">
        <v>8321</v>
      </c>
      <c r="S1019" s="11">
        <f t="shared" si="45"/>
        <v>42289.466840277775</v>
      </c>
      <c r="T1019" s="9">
        <f t="shared" si="46"/>
        <v>2015</v>
      </c>
      <c r="U1019" s="11">
        <f t="shared" si="47"/>
        <v>42329.508506944439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">
        <v>8319</v>
      </c>
      <c r="R1020" t="s">
        <v>8321</v>
      </c>
      <c r="S1020" s="11">
        <f t="shared" si="45"/>
        <v>42535.283946759257</v>
      </c>
      <c r="T1020" s="9">
        <f t="shared" si="46"/>
        <v>2016</v>
      </c>
      <c r="U1020" s="11">
        <f t="shared" si="47"/>
        <v>42565.283946759257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">
        <v>8319</v>
      </c>
      <c r="R1021" t="s">
        <v>8321</v>
      </c>
      <c r="S1021" s="11">
        <f t="shared" si="45"/>
        <v>42009.765613425923</v>
      </c>
      <c r="T1021" s="9">
        <f t="shared" si="46"/>
        <v>2015</v>
      </c>
      <c r="U1021" s="11">
        <f t="shared" si="47"/>
        <v>42039.765613425923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">
        <v>8325</v>
      </c>
      <c r="R1022" t="s">
        <v>8330</v>
      </c>
      <c r="S1022" s="11">
        <f t="shared" si="45"/>
        <v>42126.861215277771</v>
      </c>
      <c r="T1022" s="9">
        <f t="shared" si="46"/>
        <v>2015</v>
      </c>
      <c r="U1022" s="11">
        <f t="shared" si="47"/>
        <v>42156.824305555558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">
        <v>8325</v>
      </c>
      <c r="R1023" t="s">
        <v>8330</v>
      </c>
      <c r="S1023" s="11">
        <f t="shared" si="45"/>
        <v>42271.043645833335</v>
      </c>
      <c r="T1023" s="9">
        <f t="shared" si="46"/>
        <v>2015</v>
      </c>
      <c r="U1023" s="11">
        <f t="shared" si="47"/>
        <v>42293.958333333336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">
        <v>8325</v>
      </c>
      <c r="R1024" t="s">
        <v>8330</v>
      </c>
      <c r="S1024" s="11">
        <f t="shared" si="45"/>
        <v>42111.438391203701</v>
      </c>
      <c r="T1024" s="9">
        <f t="shared" si="46"/>
        <v>2015</v>
      </c>
      <c r="U1024" s="11">
        <f t="shared" si="47"/>
        <v>42141.438391203701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">
        <v>8325</v>
      </c>
      <c r="R1025" t="s">
        <v>8330</v>
      </c>
      <c r="S1025" s="11">
        <f t="shared" si="45"/>
        <v>42145.711354166669</v>
      </c>
      <c r="T1025" s="9">
        <f t="shared" si="46"/>
        <v>2015</v>
      </c>
      <c r="U1025" s="11">
        <f t="shared" si="47"/>
        <v>42175.711354166669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">
        <v>8325</v>
      </c>
      <c r="R1026" t="s">
        <v>8330</v>
      </c>
      <c r="S1026" s="11">
        <f t="shared" si="45"/>
        <v>42370.372256944444</v>
      </c>
      <c r="T1026" s="9">
        <f t="shared" si="46"/>
        <v>2016</v>
      </c>
      <c r="U1026" s="11">
        <f t="shared" si="47"/>
        <v>42400.372256944444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">
        <v>8325</v>
      </c>
      <c r="R1027" t="s">
        <v>8330</v>
      </c>
      <c r="S1027" s="11">
        <f t="shared" ref="S1027:S1090" si="48">(J1027/86400)+25569+(-5/24)</f>
        <v>42049.625428240739</v>
      </c>
      <c r="T1027" s="9">
        <f t="shared" ref="T1027:T1090" si="49">YEAR(S1027)</f>
        <v>2015</v>
      </c>
      <c r="U1027" s="11">
        <f t="shared" ref="U1027:U1090" si="50">(I1027/86400)+25569+(-5/24)</f>
        <v>42079.583761574067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">
        <v>8325</v>
      </c>
      <c r="R1028" t="s">
        <v>8330</v>
      </c>
      <c r="S1028" s="11">
        <f t="shared" si="48"/>
        <v>42426.199259259258</v>
      </c>
      <c r="T1028" s="9">
        <f t="shared" si="49"/>
        <v>2016</v>
      </c>
      <c r="U1028" s="11">
        <f t="shared" si="50"/>
        <v>42460.157592592594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">
        <v>8325</v>
      </c>
      <c r="R1029" t="s">
        <v>8330</v>
      </c>
      <c r="S1029" s="11">
        <f t="shared" si="48"/>
        <v>41904.825775462959</v>
      </c>
      <c r="T1029" s="9">
        <f t="shared" si="49"/>
        <v>2014</v>
      </c>
      <c r="U1029" s="11">
        <f t="shared" si="50"/>
        <v>41934.825775462959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">
        <v>8325</v>
      </c>
      <c r="R1030" t="s">
        <v>8330</v>
      </c>
      <c r="S1030" s="11">
        <f t="shared" si="48"/>
        <v>42755.419039351851</v>
      </c>
      <c r="T1030" s="9">
        <f t="shared" si="49"/>
        <v>2017</v>
      </c>
      <c r="U1030" s="11">
        <f t="shared" si="50"/>
        <v>42800.624999999993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">
        <v>8325</v>
      </c>
      <c r="R1031" t="s">
        <v>8330</v>
      </c>
      <c r="S1031" s="11">
        <f t="shared" si="48"/>
        <v>42044.503553240742</v>
      </c>
      <c r="T1031" s="9">
        <f t="shared" si="49"/>
        <v>2015</v>
      </c>
      <c r="U1031" s="11">
        <f t="shared" si="50"/>
        <v>42098.707638888889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">
        <v>8325</v>
      </c>
      <c r="R1032" t="s">
        <v>8330</v>
      </c>
      <c r="S1032" s="11">
        <f t="shared" si="48"/>
        <v>42611.274872685179</v>
      </c>
      <c r="T1032" s="9">
        <f t="shared" si="49"/>
        <v>2016</v>
      </c>
      <c r="U1032" s="11">
        <f t="shared" si="50"/>
        <v>42625.274872685179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">
        <v>8325</v>
      </c>
      <c r="R1033" t="s">
        <v>8330</v>
      </c>
      <c r="S1033" s="11">
        <f t="shared" si="48"/>
        <v>42324.555671296293</v>
      </c>
      <c r="T1033" s="9">
        <f t="shared" si="49"/>
        <v>2015</v>
      </c>
      <c r="U1033" s="11">
        <f t="shared" si="50"/>
        <v>42354.555671296293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">
        <v>8325</v>
      </c>
      <c r="R1034" t="s">
        <v>8330</v>
      </c>
      <c r="S1034" s="11">
        <f t="shared" si="48"/>
        <v>42514.458622685182</v>
      </c>
      <c r="T1034" s="9">
        <f t="shared" si="49"/>
        <v>2016</v>
      </c>
      <c r="U1034" s="11">
        <f t="shared" si="50"/>
        <v>42544.458622685182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">
        <v>8325</v>
      </c>
      <c r="R1035" t="s">
        <v>8330</v>
      </c>
      <c r="S1035" s="11">
        <f t="shared" si="48"/>
        <v>42688.52407407407</v>
      </c>
      <c r="T1035" s="9">
        <f t="shared" si="49"/>
        <v>2016</v>
      </c>
      <c r="U1035" s="11">
        <f t="shared" si="50"/>
        <v>42716.52407407407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">
        <v>8325</v>
      </c>
      <c r="R1036" t="s">
        <v>8330</v>
      </c>
      <c r="S1036" s="11">
        <f t="shared" si="48"/>
        <v>42554.958379629628</v>
      </c>
      <c r="T1036" s="9">
        <f t="shared" si="49"/>
        <v>2016</v>
      </c>
      <c r="U1036" s="11">
        <f t="shared" si="50"/>
        <v>42586.957638888889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">
        <v>8325</v>
      </c>
      <c r="R1037" t="s">
        <v>8330</v>
      </c>
      <c r="S1037" s="11">
        <f t="shared" si="48"/>
        <v>42016.43310185185</v>
      </c>
      <c r="T1037" s="9">
        <f t="shared" si="49"/>
        <v>2015</v>
      </c>
      <c r="U1037" s="11">
        <f t="shared" si="50"/>
        <v>42046.43310185185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">
        <v>8325</v>
      </c>
      <c r="R1038" t="s">
        <v>8330</v>
      </c>
      <c r="S1038" s="11">
        <f t="shared" si="48"/>
        <v>41249.240624999999</v>
      </c>
      <c r="T1038" s="9">
        <f t="shared" si="49"/>
        <v>2012</v>
      </c>
      <c r="U1038" s="11">
        <f t="shared" si="50"/>
        <v>41281.125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">
        <v>8325</v>
      </c>
      <c r="R1039" t="s">
        <v>8330</v>
      </c>
      <c r="S1039" s="11">
        <f t="shared" si="48"/>
        <v>42119.61414351852</v>
      </c>
      <c r="T1039" s="9">
        <f t="shared" si="49"/>
        <v>2015</v>
      </c>
      <c r="U1039" s="11">
        <f t="shared" si="50"/>
        <v>42141.999999999993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">
        <v>8325</v>
      </c>
      <c r="R1040" t="s">
        <v>8330</v>
      </c>
      <c r="S1040" s="11">
        <f t="shared" si="48"/>
        <v>42418.023414351854</v>
      </c>
      <c r="T1040" s="9">
        <f t="shared" si="49"/>
        <v>2016</v>
      </c>
      <c r="U1040" s="11">
        <f t="shared" si="50"/>
        <v>42447.981747685182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">
        <v>8325</v>
      </c>
      <c r="R1041" t="s">
        <v>8330</v>
      </c>
      <c r="S1041" s="11">
        <f t="shared" si="48"/>
        <v>42691.900995370372</v>
      </c>
      <c r="T1041" s="9">
        <f t="shared" si="49"/>
        <v>2016</v>
      </c>
      <c r="U1041" s="11">
        <f t="shared" si="50"/>
        <v>42717.124305555553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">
        <v>8331</v>
      </c>
      <c r="R1042" t="s">
        <v>8332</v>
      </c>
      <c r="S1042" s="11">
        <f t="shared" si="48"/>
        <v>42579.500104166662</v>
      </c>
      <c r="T1042" s="9">
        <f t="shared" si="49"/>
        <v>2016</v>
      </c>
      <c r="U1042" s="11">
        <f t="shared" si="50"/>
        <v>42609.500104166662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">
        <v>8331</v>
      </c>
      <c r="R1043" t="s">
        <v>8332</v>
      </c>
      <c r="S1043" s="11">
        <f t="shared" si="48"/>
        <v>41830.851759259254</v>
      </c>
      <c r="T1043" s="9">
        <f t="shared" si="49"/>
        <v>2014</v>
      </c>
      <c r="U1043" s="11">
        <f t="shared" si="50"/>
        <v>41850.851759259254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">
        <v>8331</v>
      </c>
      <c r="R1044" t="s">
        <v>8332</v>
      </c>
      <c r="S1044" s="11">
        <f t="shared" si="48"/>
        <v>41851.487824074073</v>
      </c>
      <c r="T1044" s="9">
        <f t="shared" si="49"/>
        <v>2014</v>
      </c>
      <c r="U1044" s="11">
        <f t="shared" si="50"/>
        <v>41894.208333333328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">
        <v>8331</v>
      </c>
      <c r="R1045" t="s">
        <v>8332</v>
      </c>
      <c r="S1045" s="11">
        <f t="shared" si="48"/>
        <v>42114.044618055552</v>
      </c>
      <c r="T1045" s="9">
        <f t="shared" si="49"/>
        <v>2015</v>
      </c>
      <c r="U1045" s="11">
        <f t="shared" si="50"/>
        <v>42144.044618055552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">
        <v>8331</v>
      </c>
      <c r="R1046" t="s">
        <v>8332</v>
      </c>
      <c r="S1046" s="11">
        <f t="shared" si="48"/>
        <v>42011.717604166661</v>
      </c>
      <c r="T1046" s="9">
        <f t="shared" si="49"/>
        <v>2015</v>
      </c>
      <c r="U1046" s="11">
        <f t="shared" si="50"/>
        <v>42068.643749999996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">
        <v>8331</v>
      </c>
      <c r="R1047" t="s">
        <v>8332</v>
      </c>
      <c r="S1047" s="11">
        <f t="shared" si="48"/>
        <v>41844.666087962956</v>
      </c>
      <c r="T1047" s="9">
        <f t="shared" si="49"/>
        <v>2014</v>
      </c>
      <c r="U1047" s="11">
        <f t="shared" si="50"/>
        <v>41874.666087962956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">
        <v>8331</v>
      </c>
      <c r="R1048" t="s">
        <v>8332</v>
      </c>
      <c r="S1048" s="11">
        <f t="shared" si="48"/>
        <v>42319.643055555549</v>
      </c>
      <c r="T1048" s="9">
        <f t="shared" si="49"/>
        <v>2015</v>
      </c>
      <c r="U1048" s="11">
        <f t="shared" si="50"/>
        <v>42364.643055555549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">
        <v>8331</v>
      </c>
      <c r="R1049" t="s">
        <v>8332</v>
      </c>
      <c r="S1049" s="11">
        <f t="shared" si="48"/>
        <v>41918.610127314816</v>
      </c>
      <c r="T1049" s="9">
        <f t="shared" si="49"/>
        <v>2014</v>
      </c>
      <c r="U1049" s="11">
        <f t="shared" si="50"/>
        <v>41948.65179398148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">
        <v>8331</v>
      </c>
      <c r="R1050" t="s">
        <v>8332</v>
      </c>
      <c r="S1050" s="11">
        <f t="shared" si="48"/>
        <v>42597.844780092586</v>
      </c>
      <c r="T1050" s="9">
        <f t="shared" si="49"/>
        <v>2016</v>
      </c>
      <c r="U1050" s="11">
        <f t="shared" si="50"/>
        <v>42637.844780092586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">
        <v>8331</v>
      </c>
      <c r="R1051" t="s">
        <v>8332</v>
      </c>
      <c r="S1051" s="11">
        <f t="shared" si="48"/>
        <v>42382.222743055558</v>
      </c>
      <c r="T1051" s="9">
        <f t="shared" si="49"/>
        <v>2016</v>
      </c>
      <c r="U1051" s="11">
        <f t="shared" si="50"/>
        <v>42412.222743055558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">
        <v>8331</v>
      </c>
      <c r="R1052" t="s">
        <v>8332</v>
      </c>
      <c r="S1052" s="11">
        <f t="shared" si="48"/>
        <v>42231.588854166665</v>
      </c>
      <c r="T1052" s="9">
        <f t="shared" si="49"/>
        <v>2015</v>
      </c>
      <c r="U1052" s="11">
        <f t="shared" si="50"/>
        <v>42261.588854166665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">
        <v>8331</v>
      </c>
      <c r="R1053" t="s">
        <v>8332</v>
      </c>
      <c r="S1053" s="11">
        <f t="shared" si="48"/>
        <v>41849.805844907409</v>
      </c>
      <c r="T1053" s="9">
        <f t="shared" si="49"/>
        <v>2014</v>
      </c>
      <c r="U1053" s="11">
        <f t="shared" si="50"/>
        <v>41877.805844907409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">
        <v>8331</v>
      </c>
      <c r="R1054" t="s">
        <v>8332</v>
      </c>
      <c r="S1054" s="11">
        <f t="shared" si="48"/>
        <v>42483.589062499996</v>
      </c>
      <c r="T1054" s="9">
        <f t="shared" si="49"/>
        <v>2016</v>
      </c>
      <c r="U1054" s="11">
        <f t="shared" si="50"/>
        <v>42527.631249999999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">
        <v>8331</v>
      </c>
      <c r="R1055" t="s">
        <v>8332</v>
      </c>
      <c r="S1055" s="11">
        <f t="shared" si="48"/>
        <v>42774.964490740742</v>
      </c>
      <c r="T1055" s="9">
        <f t="shared" si="49"/>
        <v>2017</v>
      </c>
      <c r="U1055" s="11">
        <f t="shared" si="50"/>
        <v>42799.964490740742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">
        <v>8331</v>
      </c>
      <c r="R1056" t="s">
        <v>8332</v>
      </c>
      <c r="S1056" s="11">
        <f t="shared" si="48"/>
        <v>41831.643506944441</v>
      </c>
      <c r="T1056" s="9">
        <f t="shared" si="49"/>
        <v>2014</v>
      </c>
      <c r="U1056" s="11">
        <f t="shared" si="50"/>
        <v>41861.708333333328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">
        <v>8331</v>
      </c>
      <c r="R1057" t="s">
        <v>8332</v>
      </c>
      <c r="S1057" s="11">
        <f t="shared" si="48"/>
        <v>42406.784085648142</v>
      </c>
      <c r="T1057" s="9">
        <f t="shared" si="49"/>
        <v>2016</v>
      </c>
      <c r="U1057" s="11">
        <f t="shared" si="50"/>
        <v>42436.784085648142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">
        <v>8331</v>
      </c>
      <c r="R1058" t="s">
        <v>8332</v>
      </c>
      <c r="S1058" s="11">
        <f t="shared" si="48"/>
        <v>42058.511307870365</v>
      </c>
      <c r="T1058" s="9">
        <f t="shared" si="49"/>
        <v>2015</v>
      </c>
      <c r="U1058" s="11">
        <f t="shared" si="50"/>
        <v>42118.469641203701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">
        <v>8331</v>
      </c>
      <c r="R1059" t="s">
        <v>8332</v>
      </c>
      <c r="S1059" s="11">
        <f t="shared" si="48"/>
        <v>42678.662997685184</v>
      </c>
      <c r="T1059" s="9">
        <f t="shared" si="49"/>
        <v>2016</v>
      </c>
      <c r="U1059" s="11">
        <f t="shared" si="50"/>
        <v>42708.704664351848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">
        <v>8331</v>
      </c>
      <c r="R1060" t="s">
        <v>8332</v>
      </c>
      <c r="S1060" s="11">
        <f t="shared" si="48"/>
        <v>42047.692627314813</v>
      </c>
      <c r="T1060" s="9">
        <f t="shared" si="49"/>
        <v>2015</v>
      </c>
      <c r="U1060" s="11">
        <f t="shared" si="50"/>
        <v>42088.791666666664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">
        <v>8331</v>
      </c>
      <c r="R1061" t="s">
        <v>8332</v>
      </c>
      <c r="S1061" s="11">
        <f t="shared" si="48"/>
        <v>42046.581666666665</v>
      </c>
      <c r="T1061" s="9">
        <f t="shared" si="49"/>
        <v>2015</v>
      </c>
      <c r="U1061" s="11">
        <f t="shared" si="50"/>
        <v>42076.54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">
        <v>8331</v>
      </c>
      <c r="R1062" t="s">
        <v>8332</v>
      </c>
      <c r="S1062" s="11">
        <f t="shared" si="48"/>
        <v>42079.704780092587</v>
      </c>
      <c r="T1062" s="9">
        <f t="shared" si="49"/>
        <v>2015</v>
      </c>
      <c r="U1062" s="11">
        <f t="shared" si="50"/>
        <v>42109.704780092587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">
        <v>8331</v>
      </c>
      <c r="R1063" t="s">
        <v>8332</v>
      </c>
      <c r="S1063" s="11">
        <f t="shared" si="48"/>
        <v>42432.068379629629</v>
      </c>
      <c r="T1063" s="9">
        <f t="shared" si="49"/>
        <v>2016</v>
      </c>
      <c r="U1063" s="11">
        <f t="shared" si="50"/>
        <v>42491.833333333336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">
        <v>8331</v>
      </c>
      <c r="R1064" t="s">
        <v>8332</v>
      </c>
      <c r="S1064" s="11">
        <f t="shared" si="48"/>
        <v>42556.598854166667</v>
      </c>
      <c r="T1064" s="9">
        <f t="shared" si="49"/>
        <v>2016</v>
      </c>
      <c r="U1064" s="11">
        <f t="shared" si="50"/>
        <v>42563.598854166667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">
        <v>8331</v>
      </c>
      <c r="R1065" t="s">
        <v>8332</v>
      </c>
      <c r="S1065" s="11">
        <f t="shared" si="48"/>
        <v>42582.822476851848</v>
      </c>
      <c r="T1065" s="9">
        <f t="shared" si="49"/>
        <v>2016</v>
      </c>
      <c r="U1065" s="11">
        <f t="shared" si="50"/>
        <v>42612.822476851848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">
        <v>8333</v>
      </c>
      <c r="R1066" t="s">
        <v>8334</v>
      </c>
      <c r="S1066" s="11">
        <f t="shared" si="48"/>
        <v>41417.019710648143</v>
      </c>
      <c r="T1066" s="9">
        <f t="shared" si="49"/>
        <v>2013</v>
      </c>
      <c r="U1066" s="11">
        <f t="shared" si="50"/>
        <v>41462.019710648143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">
        <v>8333</v>
      </c>
      <c r="R1067" t="s">
        <v>8334</v>
      </c>
      <c r="S1067" s="11">
        <f t="shared" si="48"/>
        <v>41661.172708333332</v>
      </c>
      <c r="T1067" s="9">
        <f t="shared" si="49"/>
        <v>2014</v>
      </c>
      <c r="U1067" s="11">
        <f t="shared" si="50"/>
        <v>41689.172708333332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">
        <v>8333</v>
      </c>
      <c r="R1068" t="s">
        <v>8334</v>
      </c>
      <c r="S1068" s="11">
        <f t="shared" si="48"/>
        <v>41445.754421296289</v>
      </c>
      <c r="T1068" s="9">
        <f t="shared" si="49"/>
        <v>2013</v>
      </c>
      <c r="U1068" s="11">
        <f t="shared" si="50"/>
        <v>41490.754421296289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">
        <v>8333</v>
      </c>
      <c r="R1069" t="s">
        <v>8334</v>
      </c>
      <c r="S1069" s="11">
        <f t="shared" si="48"/>
        <v>41599.647349537037</v>
      </c>
      <c r="T1069" s="9">
        <f t="shared" si="49"/>
        <v>2013</v>
      </c>
      <c r="U1069" s="11">
        <f t="shared" si="50"/>
        <v>41629.647349537037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">
        <v>8333</v>
      </c>
      <c r="R1070" t="s">
        <v>8334</v>
      </c>
      <c r="S1070" s="11">
        <f t="shared" si="48"/>
        <v>42440.162777777776</v>
      </c>
      <c r="T1070" s="9">
        <f t="shared" si="49"/>
        <v>2016</v>
      </c>
      <c r="U1070" s="11">
        <f t="shared" si="50"/>
        <v>42470.121111111112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">
        <v>8333</v>
      </c>
      <c r="R1071" t="s">
        <v>8334</v>
      </c>
      <c r="S1071" s="11">
        <f t="shared" si="48"/>
        <v>41572.021516203698</v>
      </c>
      <c r="T1071" s="9">
        <f t="shared" si="49"/>
        <v>2013</v>
      </c>
      <c r="U1071" s="11">
        <f t="shared" si="50"/>
        <v>41604.06318287037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">
        <v>8333</v>
      </c>
      <c r="R1072" t="s">
        <v>8334</v>
      </c>
      <c r="S1072" s="11">
        <f t="shared" si="48"/>
        <v>41162.803495370368</v>
      </c>
      <c r="T1072" s="9">
        <f t="shared" si="49"/>
        <v>2012</v>
      </c>
      <c r="U1072" s="11">
        <f t="shared" si="50"/>
        <v>41182.803495370368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">
        <v>8333</v>
      </c>
      <c r="R1073" t="s">
        <v>8334</v>
      </c>
      <c r="S1073" s="11">
        <f t="shared" si="48"/>
        <v>42295.545057870368</v>
      </c>
      <c r="T1073" s="9">
        <f t="shared" si="49"/>
        <v>2015</v>
      </c>
      <c r="U1073" s="11">
        <f t="shared" si="50"/>
        <v>42325.586724537039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">
        <v>8333</v>
      </c>
      <c r="R1074" t="s">
        <v>8334</v>
      </c>
      <c r="S1074" s="11">
        <f t="shared" si="48"/>
        <v>41645.623807870368</v>
      </c>
      <c r="T1074" s="9">
        <f t="shared" si="49"/>
        <v>2014</v>
      </c>
      <c r="U1074" s="11">
        <f t="shared" si="50"/>
        <v>41675.623807870368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">
        <v>8333</v>
      </c>
      <c r="R1075" t="s">
        <v>8334</v>
      </c>
      <c r="S1075" s="11">
        <f t="shared" si="48"/>
        <v>40802.756261574068</v>
      </c>
      <c r="T1075" s="9">
        <f t="shared" si="49"/>
        <v>2011</v>
      </c>
      <c r="U1075" s="11">
        <f t="shared" si="50"/>
        <v>40832.756261574068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">
        <v>8333</v>
      </c>
      <c r="R1076" t="s">
        <v>8334</v>
      </c>
      <c r="S1076" s="11">
        <f t="shared" si="48"/>
        <v>41612.964641203704</v>
      </c>
      <c r="T1076" s="9">
        <f t="shared" si="49"/>
        <v>2013</v>
      </c>
      <c r="U1076" s="11">
        <f t="shared" si="50"/>
        <v>41642.964641203704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">
        <v>8333</v>
      </c>
      <c r="R1077" t="s">
        <v>8334</v>
      </c>
      <c r="S1077" s="11">
        <f t="shared" si="48"/>
        <v>41005.695787037032</v>
      </c>
      <c r="T1077" s="9">
        <f t="shared" si="49"/>
        <v>2012</v>
      </c>
      <c r="U1077" s="11">
        <f t="shared" si="50"/>
        <v>41035.695787037032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">
        <v>8333</v>
      </c>
      <c r="R1078" t="s">
        <v>8334</v>
      </c>
      <c r="S1078" s="11">
        <f t="shared" si="48"/>
        <v>41838.169560185182</v>
      </c>
      <c r="T1078" s="9">
        <f t="shared" si="49"/>
        <v>2014</v>
      </c>
      <c r="U1078" s="11">
        <f t="shared" si="50"/>
        <v>41893.169560185182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">
        <v>8333</v>
      </c>
      <c r="R1079" t="s">
        <v>8334</v>
      </c>
      <c r="S1079" s="11">
        <f t="shared" si="48"/>
        <v>42352.958460648144</v>
      </c>
      <c r="T1079" s="9">
        <f t="shared" si="49"/>
        <v>2015</v>
      </c>
      <c r="U1079" s="11">
        <f t="shared" si="50"/>
        <v>42382.958460648144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">
        <v>8333</v>
      </c>
      <c r="R1080" t="s">
        <v>8334</v>
      </c>
      <c r="S1080" s="11">
        <f t="shared" si="48"/>
        <v>40700.987511574072</v>
      </c>
      <c r="T1080" s="9">
        <f t="shared" si="49"/>
        <v>2011</v>
      </c>
      <c r="U1080" s="11">
        <f t="shared" si="50"/>
        <v>40745.987511574072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">
        <v>8333</v>
      </c>
      <c r="R1081" t="s">
        <v>8334</v>
      </c>
      <c r="S1081" s="11">
        <f t="shared" si="48"/>
        <v>42479.358055555553</v>
      </c>
      <c r="T1081" s="9">
        <f t="shared" si="49"/>
        <v>2016</v>
      </c>
      <c r="U1081" s="11">
        <f t="shared" si="50"/>
        <v>42504.358055555553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">
        <v>8333</v>
      </c>
      <c r="R1082" t="s">
        <v>8334</v>
      </c>
      <c r="S1082" s="11">
        <f t="shared" si="48"/>
        <v>41739.929780092592</v>
      </c>
      <c r="T1082" s="9">
        <f t="shared" si="49"/>
        <v>2014</v>
      </c>
      <c r="U1082" s="11">
        <f t="shared" si="50"/>
        <v>41769.929780092592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">
        <v>8333</v>
      </c>
      <c r="R1083" t="s">
        <v>8334</v>
      </c>
      <c r="S1083" s="11">
        <f t="shared" si="48"/>
        <v>42002.718657407408</v>
      </c>
      <c r="T1083" s="9">
        <f t="shared" si="49"/>
        <v>2014</v>
      </c>
      <c r="U1083" s="11">
        <f t="shared" si="50"/>
        <v>42032.718657407408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">
        <v>8333</v>
      </c>
      <c r="R1084" t="s">
        <v>8334</v>
      </c>
      <c r="S1084" s="11">
        <f t="shared" si="48"/>
        <v>41101.697777777772</v>
      </c>
      <c r="T1084" s="9">
        <f t="shared" si="49"/>
        <v>2012</v>
      </c>
      <c r="U1084" s="11">
        <f t="shared" si="50"/>
        <v>41131.697777777772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">
        <v>8333</v>
      </c>
      <c r="R1085" t="s">
        <v>8334</v>
      </c>
      <c r="S1085" s="11">
        <f t="shared" si="48"/>
        <v>41793.451192129629</v>
      </c>
      <c r="T1085" s="9">
        <f t="shared" si="49"/>
        <v>2014</v>
      </c>
      <c r="U1085" s="11">
        <f t="shared" si="50"/>
        <v>41853.451192129629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">
        <v>8333</v>
      </c>
      <c r="R1086" t="s">
        <v>8334</v>
      </c>
      <c r="S1086" s="11">
        <f t="shared" si="48"/>
        <v>41829.703749999993</v>
      </c>
      <c r="T1086" s="9">
        <f t="shared" si="49"/>
        <v>2014</v>
      </c>
      <c r="U1086" s="11">
        <f t="shared" si="50"/>
        <v>41859.703749999993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">
        <v>8333</v>
      </c>
      <c r="R1087" t="s">
        <v>8334</v>
      </c>
      <c r="S1087" s="11">
        <f t="shared" si="48"/>
        <v>42413.462673611109</v>
      </c>
      <c r="T1087" s="9">
        <f t="shared" si="49"/>
        <v>2016</v>
      </c>
      <c r="U1087" s="11">
        <f t="shared" si="50"/>
        <v>42443.421006944445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">
        <v>8333</v>
      </c>
      <c r="R1088" t="s">
        <v>8334</v>
      </c>
      <c r="S1088" s="11">
        <f t="shared" si="48"/>
        <v>41845.658460648148</v>
      </c>
      <c r="T1088" s="9">
        <f t="shared" si="49"/>
        <v>2014</v>
      </c>
      <c r="U1088" s="11">
        <f t="shared" si="50"/>
        <v>41875.658460648148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">
        <v>8333</v>
      </c>
      <c r="R1089" t="s">
        <v>8334</v>
      </c>
      <c r="S1089" s="11">
        <f t="shared" si="48"/>
        <v>41775.505636574067</v>
      </c>
      <c r="T1089" s="9">
        <f t="shared" si="49"/>
        <v>2014</v>
      </c>
      <c r="U1089" s="11">
        <f t="shared" si="50"/>
        <v>41805.505636574067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">
        <v>8333</v>
      </c>
      <c r="R1090" t="s">
        <v>8334</v>
      </c>
      <c r="S1090" s="11">
        <f t="shared" si="48"/>
        <v>41723.591053240736</v>
      </c>
      <c r="T1090" s="9">
        <f t="shared" si="49"/>
        <v>2014</v>
      </c>
      <c r="U1090" s="11">
        <f t="shared" si="50"/>
        <v>41753.591053240736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">
        <v>8333</v>
      </c>
      <c r="R1091" t="s">
        <v>8334</v>
      </c>
      <c r="S1091" s="11">
        <f t="shared" ref="S1091:S1154" si="51">(J1091/86400)+25569+(-5/24)</f>
        <v>42150.981192129628</v>
      </c>
      <c r="T1091" s="9">
        <f t="shared" ref="T1091:T1154" si="52">YEAR(S1091)</f>
        <v>2015</v>
      </c>
      <c r="U1091" s="11">
        <f t="shared" ref="U1091:U1154" si="53">(I1091/86400)+25569+(-5/24)</f>
        <v>42180.981192129628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">
        <v>8333</v>
      </c>
      <c r="R1092" t="s">
        <v>8334</v>
      </c>
      <c r="S1092" s="11">
        <f t="shared" si="51"/>
        <v>42122.977465277778</v>
      </c>
      <c r="T1092" s="9">
        <f t="shared" si="52"/>
        <v>2015</v>
      </c>
      <c r="U1092" s="11">
        <f t="shared" si="53"/>
        <v>42152.977465277778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">
        <v>8333</v>
      </c>
      <c r="R1093" t="s">
        <v>8334</v>
      </c>
      <c r="S1093" s="11">
        <f t="shared" si="51"/>
        <v>42440.611944444441</v>
      </c>
      <c r="T1093" s="9">
        <f t="shared" si="52"/>
        <v>2016</v>
      </c>
      <c r="U1093" s="11">
        <f t="shared" si="53"/>
        <v>42470.570277777777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">
        <v>8333</v>
      </c>
      <c r="R1094" t="s">
        <v>8334</v>
      </c>
      <c r="S1094" s="11">
        <f t="shared" si="51"/>
        <v>41249.817569444444</v>
      </c>
      <c r="T1094" s="9">
        <f t="shared" si="52"/>
        <v>2012</v>
      </c>
      <c r="U1094" s="11">
        <f t="shared" si="53"/>
        <v>41279.817569444444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">
        <v>8333</v>
      </c>
      <c r="R1095" t="s">
        <v>8334</v>
      </c>
      <c r="S1095" s="11">
        <f t="shared" si="51"/>
        <v>42396.765474537031</v>
      </c>
      <c r="T1095" s="9">
        <f t="shared" si="52"/>
        <v>2016</v>
      </c>
      <c r="U1095" s="11">
        <f t="shared" si="53"/>
        <v>42411.765474537031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">
        <v>8333</v>
      </c>
      <c r="R1096" t="s">
        <v>8334</v>
      </c>
      <c r="S1096" s="11">
        <f t="shared" si="51"/>
        <v>40795.505011574074</v>
      </c>
      <c r="T1096" s="9">
        <f t="shared" si="52"/>
        <v>2011</v>
      </c>
      <c r="U1096" s="11">
        <f t="shared" si="53"/>
        <v>40825.505011574074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">
        <v>8333</v>
      </c>
      <c r="R1097" t="s">
        <v>8334</v>
      </c>
      <c r="S1097" s="11">
        <f t="shared" si="51"/>
        <v>41486.328935185185</v>
      </c>
      <c r="T1097" s="9">
        <f t="shared" si="52"/>
        <v>2013</v>
      </c>
      <c r="U1097" s="11">
        <f t="shared" si="53"/>
        <v>41516.328935185185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">
        <v>8333</v>
      </c>
      <c r="R1098" t="s">
        <v>8334</v>
      </c>
      <c r="S1098" s="11">
        <f t="shared" si="51"/>
        <v>41885.309652777774</v>
      </c>
      <c r="T1098" s="9">
        <f t="shared" si="52"/>
        <v>2014</v>
      </c>
      <c r="U1098" s="11">
        <f t="shared" si="53"/>
        <v>41915.9375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">
        <v>8333</v>
      </c>
      <c r="R1099" t="s">
        <v>8334</v>
      </c>
      <c r="S1099" s="11">
        <f t="shared" si="51"/>
        <v>41660.584224537037</v>
      </c>
      <c r="T1099" s="9">
        <f t="shared" si="52"/>
        <v>2014</v>
      </c>
      <c r="U1099" s="11">
        <f t="shared" si="53"/>
        <v>41700.584224537037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">
        <v>8333</v>
      </c>
      <c r="R1100" t="s">
        <v>8334</v>
      </c>
      <c r="S1100" s="11">
        <f t="shared" si="51"/>
        <v>41712.554340277777</v>
      </c>
      <c r="T1100" s="9">
        <f t="shared" si="52"/>
        <v>2014</v>
      </c>
      <c r="U1100" s="11">
        <f t="shared" si="53"/>
        <v>41742.554340277777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">
        <v>8333</v>
      </c>
      <c r="R1101" t="s">
        <v>8334</v>
      </c>
      <c r="S1101" s="11">
        <f t="shared" si="51"/>
        <v>42107.628101851849</v>
      </c>
      <c r="T1101" s="9">
        <f t="shared" si="52"/>
        <v>2015</v>
      </c>
      <c r="U1101" s="11">
        <f t="shared" si="53"/>
        <v>42137.628101851849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">
        <v>8333</v>
      </c>
      <c r="R1102" t="s">
        <v>8334</v>
      </c>
      <c r="S1102" s="11">
        <f t="shared" si="51"/>
        <v>42383.902442129627</v>
      </c>
      <c r="T1102" s="9">
        <f t="shared" si="52"/>
        <v>2016</v>
      </c>
      <c r="U1102" s="11">
        <f t="shared" si="53"/>
        <v>42413.902442129627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">
        <v>8333</v>
      </c>
      <c r="R1103" t="s">
        <v>8334</v>
      </c>
      <c r="S1103" s="11">
        <f t="shared" si="51"/>
        <v>42538.564097222225</v>
      </c>
      <c r="T1103" s="9">
        <f t="shared" si="52"/>
        <v>2016</v>
      </c>
      <c r="U1103" s="11">
        <f t="shared" si="53"/>
        <v>42565.549999999996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">
        <v>8333</v>
      </c>
      <c r="R1104" t="s">
        <v>8334</v>
      </c>
      <c r="S1104" s="11">
        <f t="shared" si="51"/>
        <v>41576.837094907409</v>
      </c>
      <c r="T1104" s="9">
        <f t="shared" si="52"/>
        <v>2013</v>
      </c>
      <c r="U1104" s="11">
        <f t="shared" si="53"/>
        <v>41617.040972222218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">
        <v>8333</v>
      </c>
      <c r="R1105" t="s">
        <v>8334</v>
      </c>
      <c r="S1105" s="11">
        <f t="shared" si="51"/>
        <v>42479.013773148145</v>
      </c>
      <c r="T1105" s="9">
        <f t="shared" si="52"/>
        <v>2016</v>
      </c>
      <c r="U1105" s="11">
        <f t="shared" si="53"/>
        <v>42539.013773148145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">
        <v>8333</v>
      </c>
      <c r="R1106" t="s">
        <v>8334</v>
      </c>
      <c r="S1106" s="11">
        <f t="shared" si="51"/>
        <v>41771.201631944445</v>
      </c>
      <c r="T1106" s="9">
        <f t="shared" si="52"/>
        <v>2014</v>
      </c>
      <c r="U1106" s="11">
        <f t="shared" si="53"/>
        <v>41801.201631944445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">
        <v>8333</v>
      </c>
      <c r="R1107" t="s">
        <v>8334</v>
      </c>
      <c r="S1107" s="11">
        <f t="shared" si="51"/>
        <v>41691.927395833329</v>
      </c>
      <c r="T1107" s="9">
        <f t="shared" si="52"/>
        <v>2014</v>
      </c>
      <c r="U1107" s="11">
        <f t="shared" si="53"/>
        <v>41721.885729166665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">
        <v>8333</v>
      </c>
      <c r="R1108" t="s">
        <v>8334</v>
      </c>
      <c r="S1108" s="11">
        <f t="shared" si="51"/>
        <v>40973.532118055555</v>
      </c>
      <c r="T1108" s="9">
        <f t="shared" si="52"/>
        <v>2012</v>
      </c>
      <c r="U1108" s="11">
        <f t="shared" si="53"/>
        <v>41003.490451388883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">
        <v>8333</v>
      </c>
      <c r="R1109" t="s">
        <v>8334</v>
      </c>
      <c r="S1109" s="11">
        <f t="shared" si="51"/>
        <v>41813.653055555551</v>
      </c>
      <c r="T1109" s="9">
        <f t="shared" si="52"/>
        <v>2014</v>
      </c>
      <c r="U1109" s="11">
        <f t="shared" si="53"/>
        <v>41843.653055555551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">
        <v>8333</v>
      </c>
      <c r="R1110" t="s">
        <v>8334</v>
      </c>
      <c r="S1110" s="11">
        <f t="shared" si="51"/>
        <v>40952.42864583333</v>
      </c>
      <c r="T1110" s="9">
        <f t="shared" si="52"/>
        <v>2012</v>
      </c>
      <c r="U1110" s="11">
        <f t="shared" si="53"/>
        <v>41012.386979166666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">
        <v>8333</v>
      </c>
      <c r="R1111" t="s">
        <v>8334</v>
      </c>
      <c r="S1111" s="11">
        <f t="shared" si="51"/>
        <v>42662.543865740743</v>
      </c>
      <c r="T1111" s="9">
        <f t="shared" si="52"/>
        <v>2016</v>
      </c>
      <c r="U1111" s="11">
        <f t="shared" si="53"/>
        <v>42692.5855324074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">
        <v>8333</v>
      </c>
      <c r="R1112" t="s">
        <v>8334</v>
      </c>
      <c r="S1112" s="11">
        <f t="shared" si="51"/>
        <v>41220.72479166666</v>
      </c>
      <c r="T1112" s="9">
        <f t="shared" si="52"/>
        <v>2012</v>
      </c>
      <c r="U1112" s="11">
        <f t="shared" si="53"/>
        <v>41250.72479166666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">
        <v>8333</v>
      </c>
      <c r="R1113" t="s">
        <v>8334</v>
      </c>
      <c r="S1113" s="11">
        <f t="shared" si="51"/>
        <v>42346.995254629626</v>
      </c>
      <c r="T1113" s="9">
        <f t="shared" si="52"/>
        <v>2015</v>
      </c>
      <c r="U1113" s="11">
        <f t="shared" si="53"/>
        <v>42376.995254629626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">
        <v>8333</v>
      </c>
      <c r="R1114" t="s">
        <v>8334</v>
      </c>
      <c r="S1114" s="11">
        <f t="shared" si="51"/>
        <v>41963.551053240742</v>
      </c>
      <c r="T1114" s="9">
        <f t="shared" si="52"/>
        <v>2014</v>
      </c>
      <c r="U1114" s="11">
        <f t="shared" si="53"/>
        <v>42023.145833333336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">
        <v>8333</v>
      </c>
      <c r="R1115" t="s">
        <v>8334</v>
      </c>
      <c r="S1115" s="11">
        <f t="shared" si="51"/>
        <v>41835.768749999996</v>
      </c>
      <c r="T1115" s="9">
        <f t="shared" si="52"/>
        <v>2014</v>
      </c>
      <c r="U1115" s="11">
        <f t="shared" si="53"/>
        <v>41865.768749999996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">
        <v>8333</v>
      </c>
      <c r="R1116" t="s">
        <v>8334</v>
      </c>
      <c r="S1116" s="11">
        <f t="shared" si="51"/>
        <v>41526.13758101852</v>
      </c>
      <c r="T1116" s="9">
        <f t="shared" si="52"/>
        <v>2013</v>
      </c>
      <c r="U1116" s="11">
        <f t="shared" si="53"/>
        <v>41556.13758101852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">
        <v>8333</v>
      </c>
      <c r="R1117" t="s">
        <v>8334</v>
      </c>
      <c r="S1117" s="11">
        <f t="shared" si="51"/>
        <v>42429.487210648142</v>
      </c>
      <c r="T1117" s="9">
        <f t="shared" si="52"/>
        <v>2016</v>
      </c>
      <c r="U1117" s="11">
        <f t="shared" si="53"/>
        <v>42459.445543981477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">
        <v>8333</v>
      </c>
      <c r="R1118" t="s">
        <v>8334</v>
      </c>
      <c r="S1118" s="11">
        <f t="shared" si="51"/>
        <v>41009.638981481483</v>
      </c>
      <c r="T1118" s="9">
        <f t="shared" si="52"/>
        <v>2012</v>
      </c>
      <c r="U1118" s="11">
        <f t="shared" si="53"/>
        <v>41069.638981481483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">
        <v>8333</v>
      </c>
      <c r="R1119" t="s">
        <v>8334</v>
      </c>
      <c r="S1119" s="11">
        <f t="shared" si="51"/>
        <v>42333.390196759261</v>
      </c>
      <c r="T1119" s="9">
        <f t="shared" si="52"/>
        <v>2015</v>
      </c>
      <c r="U1119" s="11">
        <f t="shared" si="53"/>
        <v>42363.390196759261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">
        <v>8333</v>
      </c>
      <c r="R1120" t="s">
        <v>8334</v>
      </c>
      <c r="S1120" s="11">
        <f t="shared" si="51"/>
        <v>41703.958090277774</v>
      </c>
      <c r="T1120" s="9">
        <f t="shared" si="52"/>
        <v>2014</v>
      </c>
      <c r="U1120" s="11">
        <f t="shared" si="53"/>
        <v>41733.91642361111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">
        <v>8333</v>
      </c>
      <c r="R1121" t="s">
        <v>8334</v>
      </c>
      <c r="S1121" s="11">
        <f t="shared" si="51"/>
        <v>41722.584074074075</v>
      </c>
      <c r="T1121" s="9">
        <f t="shared" si="52"/>
        <v>2014</v>
      </c>
      <c r="U1121" s="11">
        <f t="shared" si="53"/>
        <v>41735.584074074075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">
        <v>8333</v>
      </c>
      <c r="R1122" t="s">
        <v>8334</v>
      </c>
      <c r="S1122" s="11">
        <f t="shared" si="51"/>
        <v>40799.664351851847</v>
      </c>
      <c r="T1122" s="9">
        <f t="shared" si="52"/>
        <v>2011</v>
      </c>
      <c r="U1122" s="11">
        <f t="shared" si="53"/>
        <v>40844.664351851847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">
        <v>8333</v>
      </c>
      <c r="R1123" t="s">
        <v>8334</v>
      </c>
      <c r="S1123" s="11">
        <f t="shared" si="51"/>
        <v>42412.72587962963</v>
      </c>
      <c r="T1123" s="9">
        <f t="shared" si="52"/>
        <v>2016</v>
      </c>
      <c r="U1123" s="11">
        <f t="shared" si="53"/>
        <v>42442.684212962959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">
        <v>8333</v>
      </c>
      <c r="R1124" t="s">
        <v>8334</v>
      </c>
      <c r="S1124" s="11">
        <f t="shared" si="51"/>
        <v>41410.495659722219</v>
      </c>
      <c r="T1124" s="9">
        <f t="shared" si="52"/>
        <v>2013</v>
      </c>
      <c r="U1124" s="11">
        <f t="shared" si="53"/>
        <v>41424.495659722219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">
        <v>8333</v>
      </c>
      <c r="R1125" t="s">
        <v>8334</v>
      </c>
      <c r="S1125" s="11">
        <f t="shared" si="51"/>
        <v>41718.315370370365</v>
      </c>
      <c r="T1125" s="9">
        <f t="shared" si="52"/>
        <v>2014</v>
      </c>
      <c r="U1125" s="11">
        <f t="shared" si="53"/>
        <v>41748.315370370365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">
        <v>8333</v>
      </c>
      <c r="R1126" t="s">
        <v>8335</v>
      </c>
      <c r="S1126" s="11">
        <f t="shared" si="51"/>
        <v>42094.458923611113</v>
      </c>
      <c r="T1126" s="9">
        <f t="shared" si="52"/>
        <v>2015</v>
      </c>
      <c r="U1126" s="11">
        <f t="shared" si="53"/>
        <v>42124.458923611113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">
        <v>8333</v>
      </c>
      <c r="R1127" t="s">
        <v>8335</v>
      </c>
      <c r="S1127" s="11">
        <f t="shared" si="51"/>
        <v>42212.415856481479</v>
      </c>
      <c r="T1127" s="9">
        <f t="shared" si="52"/>
        <v>2015</v>
      </c>
      <c r="U1127" s="11">
        <f t="shared" si="53"/>
        <v>42272.415856481479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">
        <v>8333</v>
      </c>
      <c r="R1128" t="s">
        <v>8335</v>
      </c>
      <c r="S1128" s="11">
        <f t="shared" si="51"/>
        <v>42535.119143518517</v>
      </c>
      <c r="T1128" s="9">
        <f t="shared" si="52"/>
        <v>2016</v>
      </c>
      <c r="U1128" s="11">
        <f t="shared" si="53"/>
        <v>42565.119143518517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">
        <v>8333</v>
      </c>
      <c r="R1129" t="s">
        <v>8335</v>
      </c>
      <c r="S1129" s="11">
        <f t="shared" si="51"/>
        <v>41926.645833333328</v>
      </c>
      <c r="T1129" s="9">
        <f t="shared" si="52"/>
        <v>2014</v>
      </c>
      <c r="U1129" s="11">
        <f t="shared" si="53"/>
        <v>41957.687499999993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">
        <v>8333</v>
      </c>
      <c r="R1130" t="s">
        <v>8335</v>
      </c>
      <c r="S1130" s="11">
        <f t="shared" si="51"/>
        <v>41828.441168981481</v>
      </c>
      <c r="T1130" s="9">
        <f t="shared" si="52"/>
        <v>2014</v>
      </c>
      <c r="U1130" s="11">
        <f t="shared" si="53"/>
        <v>41858.441168981481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">
        <v>8333</v>
      </c>
      <c r="R1131" t="s">
        <v>8335</v>
      </c>
      <c r="S1131" s="11">
        <f t="shared" si="51"/>
        <v>42496.056631944441</v>
      </c>
      <c r="T1131" s="9">
        <f t="shared" si="52"/>
        <v>2016</v>
      </c>
      <c r="U1131" s="11">
        <f t="shared" si="53"/>
        <v>42526.056631944441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">
        <v>8333</v>
      </c>
      <c r="R1132" t="s">
        <v>8335</v>
      </c>
      <c r="S1132" s="11">
        <f t="shared" si="51"/>
        <v>41908.788194444445</v>
      </c>
      <c r="T1132" s="9">
        <f t="shared" si="52"/>
        <v>2014</v>
      </c>
      <c r="U1132" s="11">
        <f t="shared" si="53"/>
        <v>41968.829861111109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">
        <v>8333</v>
      </c>
      <c r="R1133" t="s">
        <v>8335</v>
      </c>
      <c r="S1133" s="11">
        <f t="shared" si="51"/>
        <v>42332.699861111112</v>
      </c>
      <c r="T1133" s="9">
        <f t="shared" si="52"/>
        <v>2015</v>
      </c>
      <c r="U1133" s="11">
        <f t="shared" si="53"/>
        <v>42362.699861111112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">
        <v>8333</v>
      </c>
      <c r="R1134" t="s">
        <v>8335</v>
      </c>
      <c r="S1134" s="11">
        <f t="shared" si="51"/>
        <v>42705.907071759262</v>
      </c>
      <c r="T1134" s="9">
        <f t="shared" si="52"/>
        <v>2016</v>
      </c>
      <c r="U1134" s="11">
        <f t="shared" si="53"/>
        <v>42735.907071759262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">
        <v>8333</v>
      </c>
      <c r="R1135" t="s">
        <v>8335</v>
      </c>
      <c r="S1135" s="11">
        <f t="shared" si="51"/>
        <v>41821.198854166665</v>
      </c>
      <c r="T1135" s="9">
        <f t="shared" si="52"/>
        <v>2014</v>
      </c>
      <c r="U1135" s="11">
        <f t="shared" si="53"/>
        <v>41851.198854166665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">
        <v>8333</v>
      </c>
      <c r="R1136" t="s">
        <v>8335</v>
      </c>
      <c r="S1136" s="11">
        <f t="shared" si="51"/>
        <v>41958.07671296296</v>
      </c>
      <c r="T1136" s="9">
        <f t="shared" si="52"/>
        <v>2014</v>
      </c>
      <c r="U1136" s="11">
        <f t="shared" si="53"/>
        <v>41971.981249999997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">
        <v>8333</v>
      </c>
      <c r="R1137" t="s">
        <v>8335</v>
      </c>
      <c r="S1137" s="11">
        <f t="shared" si="51"/>
        <v>42558.781180555554</v>
      </c>
      <c r="T1137" s="9">
        <f t="shared" si="52"/>
        <v>2016</v>
      </c>
      <c r="U1137" s="11">
        <f t="shared" si="53"/>
        <v>42588.781180555554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">
        <v>8333</v>
      </c>
      <c r="R1138" t="s">
        <v>8335</v>
      </c>
      <c r="S1138" s="11">
        <f t="shared" si="51"/>
        <v>42327.46329861111</v>
      </c>
      <c r="T1138" s="9">
        <f t="shared" si="52"/>
        <v>2015</v>
      </c>
      <c r="U1138" s="11">
        <f t="shared" si="53"/>
        <v>42357.46329861111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">
        <v>8333</v>
      </c>
      <c r="R1139" t="s">
        <v>8335</v>
      </c>
      <c r="S1139" s="11">
        <f t="shared" si="51"/>
        <v>42453.611354166664</v>
      </c>
      <c r="T1139" s="9">
        <f t="shared" si="52"/>
        <v>2016</v>
      </c>
      <c r="U1139" s="11">
        <f t="shared" si="53"/>
        <v>42483.611354166664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">
        <v>8333</v>
      </c>
      <c r="R1140" t="s">
        <v>8335</v>
      </c>
      <c r="S1140" s="11">
        <f t="shared" si="51"/>
        <v>42736.698275462964</v>
      </c>
      <c r="T1140" s="9">
        <f t="shared" si="52"/>
        <v>2017</v>
      </c>
      <c r="U1140" s="11">
        <f t="shared" si="53"/>
        <v>42756.698275462964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">
        <v>8333</v>
      </c>
      <c r="R1141" t="s">
        <v>8335</v>
      </c>
      <c r="S1141" s="11">
        <f t="shared" si="51"/>
        <v>41975.139189814814</v>
      </c>
      <c r="T1141" s="9">
        <f t="shared" si="52"/>
        <v>2014</v>
      </c>
      <c r="U1141" s="11">
        <f t="shared" si="53"/>
        <v>42005.139189814814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">
        <v>8333</v>
      </c>
      <c r="R1142" t="s">
        <v>8335</v>
      </c>
      <c r="S1142" s="11">
        <f t="shared" si="51"/>
        <v>42192.253715277773</v>
      </c>
      <c r="T1142" s="9">
        <f t="shared" si="52"/>
        <v>2015</v>
      </c>
      <c r="U1142" s="11">
        <f t="shared" si="53"/>
        <v>42222.253715277773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">
        <v>8333</v>
      </c>
      <c r="R1143" t="s">
        <v>8335</v>
      </c>
      <c r="S1143" s="11">
        <f t="shared" si="51"/>
        <v>42164.491319444445</v>
      </c>
      <c r="T1143" s="9">
        <f t="shared" si="52"/>
        <v>2015</v>
      </c>
      <c r="U1143" s="11">
        <f t="shared" si="53"/>
        <v>42194.491319444445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">
        <v>8333</v>
      </c>
      <c r="R1144" t="s">
        <v>8335</v>
      </c>
      <c r="S1144" s="11">
        <f t="shared" si="51"/>
        <v>42021.797766203701</v>
      </c>
      <c r="T1144" s="9">
        <f t="shared" si="52"/>
        <v>2015</v>
      </c>
      <c r="U1144" s="11">
        <f t="shared" si="53"/>
        <v>42051.797766203701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">
        <v>8333</v>
      </c>
      <c r="R1145" t="s">
        <v>8335</v>
      </c>
      <c r="S1145" s="11">
        <f t="shared" si="51"/>
        <v>42324.985254629624</v>
      </c>
      <c r="T1145" s="9">
        <f t="shared" si="52"/>
        <v>2015</v>
      </c>
      <c r="U1145" s="11">
        <f t="shared" si="53"/>
        <v>42354.985254629624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">
        <v>8336</v>
      </c>
      <c r="R1146" t="s">
        <v>8337</v>
      </c>
      <c r="S1146" s="11">
        <f t="shared" si="51"/>
        <v>42092.973611111105</v>
      </c>
      <c r="T1146" s="9">
        <f t="shared" si="52"/>
        <v>2015</v>
      </c>
      <c r="U1146" s="11">
        <f t="shared" si="53"/>
        <v>42122.973611111105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">
        <v>8336</v>
      </c>
      <c r="R1147" t="s">
        <v>8337</v>
      </c>
      <c r="S1147" s="11">
        <f t="shared" si="51"/>
        <v>41854.539259259254</v>
      </c>
      <c r="T1147" s="9">
        <f t="shared" si="52"/>
        <v>2014</v>
      </c>
      <c r="U1147" s="11">
        <f t="shared" si="53"/>
        <v>41914.539259259254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">
        <v>8336</v>
      </c>
      <c r="R1148" t="s">
        <v>8337</v>
      </c>
      <c r="S1148" s="11">
        <f t="shared" si="51"/>
        <v>41723.745057870365</v>
      </c>
      <c r="T1148" s="9">
        <f t="shared" si="52"/>
        <v>2014</v>
      </c>
      <c r="U1148" s="11">
        <f t="shared" si="53"/>
        <v>41761.745057870365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">
        <v>8336</v>
      </c>
      <c r="R1149" t="s">
        <v>8337</v>
      </c>
      <c r="S1149" s="11">
        <f t="shared" si="51"/>
        <v>41871.763692129629</v>
      </c>
      <c r="T1149" s="9">
        <f t="shared" si="52"/>
        <v>2014</v>
      </c>
      <c r="U1149" s="11">
        <f t="shared" si="53"/>
        <v>41931.763692129629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">
        <v>8336</v>
      </c>
      <c r="R1150" t="s">
        <v>8337</v>
      </c>
      <c r="S1150" s="11">
        <f t="shared" si="51"/>
        <v>42674.962743055548</v>
      </c>
      <c r="T1150" s="9">
        <f t="shared" si="52"/>
        <v>2016</v>
      </c>
      <c r="U1150" s="11">
        <f t="shared" si="53"/>
        <v>42705.00440972222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">
        <v>8336</v>
      </c>
      <c r="R1151" t="s">
        <v>8337</v>
      </c>
      <c r="S1151" s="11">
        <f t="shared" si="51"/>
        <v>42507.501921296294</v>
      </c>
      <c r="T1151" s="9">
        <f t="shared" si="52"/>
        <v>2016</v>
      </c>
      <c r="U1151" s="11">
        <f t="shared" si="53"/>
        <v>42537.501921296294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">
        <v>8336</v>
      </c>
      <c r="R1152" t="s">
        <v>8337</v>
      </c>
      <c r="S1152" s="11">
        <f t="shared" si="51"/>
        <v>42317.74623842592</v>
      </c>
      <c r="T1152" s="9">
        <f t="shared" si="52"/>
        <v>2015</v>
      </c>
      <c r="U1152" s="11">
        <f t="shared" si="53"/>
        <v>42377.74623842592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">
        <v>8336</v>
      </c>
      <c r="R1153" t="s">
        <v>8337</v>
      </c>
      <c r="S1153" s="11">
        <f t="shared" si="51"/>
        <v>42223.894247685188</v>
      </c>
      <c r="T1153" s="9">
        <f t="shared" si="52"/>
        <v>2015</v>
      </c>
      <c r="U1153" s="11">
        <f t="shared" si="53"/>
        <v>42253.894247685188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">
        <v>8336</v>
      </c>
      <c r="R1154" t="s">
        <v>8337</v>
      </c>
      <c r="S1154" s="11">
        <f t="shared" si="51"/>
        <v>42109.501296296294</v>
      </c>
      <c r="T1154" s="9">
        <f t="shared" si="52"/>
        <v>2015</v>
      </c>
      <c r="U1154" s="11">
        <f t="shared" si="53"/>
        <v>42139.501296296294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">
        <v>8336</v>
      </c>
      <c r="R1155" t="s">
        <v>8337</v>
      </c>
      <c r="S1155" s="11">
        <f t="shared" ref="S1155:S1218" si="54">(J1155/86400)+25569+(-5/24)</f>
        <v>42143.505844907406</v>
      </c>
      <c r="T1155" s="9">
        <f t="shared" ref="T1155:T1218" si="55">YEAR(S1155)</f>
        <v>2015</v>
      </c>
      <c r="U1155" s="11">
        <f t="shared" ref="U1155:U1218" si="56">(I1155/86400)+25569+(-5/24)</f>
        <v>42173.505844907406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">
        <v>8336</v>
      </c>
      <c r="R1156" t="s">
        <v>8337</v>
      </c>
      <c r="S1156" s="11">
        <f t="shared" si="54"/>
        <v>42222.900532407402</v>
      </c>
      <c r="T1156" s="9">
        <f t="shared" si="55"/>
        <v>2015</v>
      </c>
      <c r="U1156" s="11">
        <f t="shared" si="56"/>
        <v>42252.900532407402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">
        <v>8336</v>
      </c>
      <c r="R1157" t="s">
        <v>8337</v>
      </c>
      <c r="S1157" s="11">
        <f t="shared" si="54"/>
        <v>41835.555648148147</v>
      </c>
      <c r="T1157" s="9">
        <f t="shared" si="55"/>
        <v>2014</v>
      </c>
      <c r="U1157" s="11">
        <f t="shared" si="56"/>
        <v>41865.555648148147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">
        <v>8336</v>
      </c>
      <c r="R1158" t="s">
        <v>8337</v>
      </c>
      <c r="S1158" s="11">
        <f t="shared" si="54"/>
        <v>42028.862986111104</v>
      </c>
      <c r="T1158" s="9">
        <f t="shared" si="55"/>
        <v>2015</v>
      </c>
      <c r="U1158" s="11">
        <f t="shared" si="56"/>
        <v>42058.862986111104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">
        <v>8336</v>
      </c>
      <c r="R1159" t="s">
        <v>8337</v>
      </c>
      <c r="S1159" s="11">
        <f t="shared" si="54"/>
        <v>41918.419907407406</v>
      </c>
      <c r="T1159" s="9">
        <f t="shared" si="55"/>
        <v>2014</v>
      </c>
      <c r="U1159" s="11">
        <f t="shared" si="56"/>
        <v>41978.46157407407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">
        <v>8336</v>
      </c>
      <c r="R1160" t="s">
        <v>8337</v>
      </c>
      <c r="S1160" s="11">
        <f t="shared" si="54"/>
        <v>41951.883425925924</v>
      </c>
      <c r="T1160" s="9">
        <f t="shared" si="55"/>
        <v>2014</v>
      </c>
      <c r="U1160" s="11">
        <f t="shared" si="56"/>
        <v>41981.883425925924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">
        <v>8336</v>
      </c>
      <c r="R1161" t="s">
        <v>8337</v>
      </c>
      <c r="S1161" s="11">
        <f t="shared" si="54"/>
        <v>42154.518113425926</v>
      </c>
      <c r="T1161" s="9">
        <f t="shared" si="55"/>
        <v>2015</v>
      </c>
      <c r="U1161" s="11">
        <f t="shared" si="56"/>
        <v>42185.447916666664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">
        <v>8336</v>
      </c>
      <c r="R1162" t="s">
        <v>8337</v>
      </c>
      <c r="S1162" s="11">
        <f t="shared" si="54"/>
        <v>42060.946597222217</v>
      </c>
      <c r="T1162" s="9">
        <f t="shared" si="55"/>
        <v>2015</v>
      </c>
      <c r="U1162" s="11">
        <f t="shared" si="56"/>
        <v>42090.904930555553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">
        <v>8336</v>
      </c>
      <c r="R1163" t="s">
        <v>8337</v>
      </c>
      <c r="S1163" s="11">
        <f t="shared" si="54"/>
        <v>42122.421168981477</v>
      </c>
      <c r="T1163" s="9">
        <f t="shared" si="55"/>
        <v>2015</v>
      </c>
      <c r="U1163" s="11">
        <f t="shared" si="56"/>
        <v>42143.421168981477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">
        <v>8336</v>
      </c>
      <c r="R1164" t="s">
        <v>8337</v>
      </c>
      <c r="S1164" s="11">
        <f t="shared" si="54"/>
        <v>41876.475277777776</v>
      </c>
      <c r="T1164" s="9">
        <f t="shared" si="55"/>
        <v>2014</v>
      </c>
      <c r="U1164" s="11">
        <f t="shared" si="56"/>
        <v>41907.475277777776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">
        <v>8336</v>
      </c>
      <c r="R1165" t="s">
        <v>8337</v>
      </c>
      <c r="S1165" s="11">
        <f t="shared" si="54"/>
        <v>41830.515277777777</v>
      </c>
      <c r="T1165" s="9">
        <f t="shared" si="55"/>
        <v>2014</v>
      </c>
      <c r="U1165" s="11">
        <f t="shared" si="56"/>
        <v>41860.515277777777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">
        <v>8336</v>
      </c>
      <c r="R1166" t="s">
        <v>8337</v>
      </c>
      <c r="S1166" s="11">
        <f t="shared" si="54"/>
        <v>42509.51599537037</v>
      </c>
      <c r="T1166" s="9">
        <f t="shared" si="55"/>
        <v>2016</v>
      </c>
      <c r="U1166" s="11">
        <f t="shared" si="56"/>
        <v>42539.51599537037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">
        <v>8336</v>
      </c>
      <c r="R1167" t="s">
        <v>8337</v>
      </c>
      <c r="S1167" s="11">
        <f t="shared" si="54"/>
        <v>41792.00613425926</v>
      </c>
      <c r="T1167" s="9">
        <f t="shared" si="55"/>
        <v>2014</v>
      </c>
      <c r="U1167" s="11">
        <f t="shared" si="56"/>
        <v>41826.00613425926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">
        <v>8336</v>
      </c>
      <c r="R1168" t="s">
        <v>8337</v>
      </c>
      <c r="S1168" s="11">
        <f t="shared" si="54"/>
        <v>42150.277106481481</v>
      </c>
      <c r="T1168" s="9">
        <f t="shared" si="55"/>
        <v>2015</v>
      </c>
      <c r="U1168" s="11">
        <f t="shared" si="56"/>
        <v>42180.958333333336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">
        <v>8336</v>
      </c>
      <c r="R1169" t="s">
        <v>8337</v>
      </c>
      <c r="S1169" s="11">
        <f t="shared" si="54"/>
        <v>41863.526562499996</v>
      </c>
      <c r="T1169" s="9">
        <f t="shared" si="55"/>
        <v>2014</v>
      </c>
      <c r="U1169" s="11">
        <f t="shared" si="56"/>
        <v>41894.526562499996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">
        <v>8336</v>
      </c>
      <c r="R1170" t="s">
        <v>8337</v>
      </c>
      <c r="S1170" s="11">
        <f t="shared" si="54"/>
        <v>42604.845659722218</v>
      </c>
      <c r="T1170" s="9">
        <f t="shared" si="55"/>
        <v>2016</v>
      </c>
      <c r="U1170" s="11">
        <f t="shared" si="56"/>
        <v>42634.845659722218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">
        <v>8336</v>
      </c>
      <c r="R1171" t="s">
        <v>8337</v>
      </c>
      <c r="S1171" s="11">
        <f t="shared" si="54"/>
        <v>42027.145405092589</v>
      </c>
      <c r="T1171" s="9">
        <f t="shared" si="55"/>
        <v>2015</v>
      </c>
      <c r="U1171" s="11">
        <f t="shared" si="56"/>
        <v>42057.145405092589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">
        <v>8336</v>
      </c>
      <c r="R1172" t="s">
        <v>8337</v>
      </c>
      <c r="S1172" s="11">
        <f t="shared" si="54"/>
        <v>42124.684849537036</v>
      </c>
      <c r="T1172" s="9">
        <f t="shared" si="55"/>
        <v>2015</v>
      </c>
      <c r="U1172" s="11">
        <f t="shared" si="56"/>
        <v>42154.684849537036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">
        <v>8336</v>
      </c>
      <c r="R1173" t="s">
        <v>8337</v>
      </c>
      <c r="S1173" s="11">
        <f t="shared" si="54"/>
        <v>41938.596377314811</v>
      </c>
      <c r="T1173" s="9">
        <f t="shared" si="55"/>
        <v>2014</v>
      </c>
      <c r="U1173" s="11">
        <f t="shared" si="56"/>
        <v>41956.638043981475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">
        <v>8336</v>
      </c>
      <c r="R1174" t="s">
        <v>8337</v>
      </c>
      <c r="S1174" s="11">
        <f t="shared" si="54"/>
        <v>41841.473981481475</v>
      </c>
      <c r="T1174" s="9">
        <f t="shared" si="55"/>
        <v>2014</v>
      </c>
      <c r="U1174" s="11">
        <f t="shared" si="56"/>
        <v>41871.473981481475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">
        <v>8336</v>
      </c>
      <c r="R1175" t="s">
        <v>8337</v>
      </c>
      <c r="S1175" s="11">
        <f t="shared" si="54"/>
        <v>42183.97751157407</v>
      </c>
      <c r="T1175" s="9">
        <f t="shared" si="55"/>
        <v>2015</v>
      </c>
      <c r="U1175" s="11">
        <f t="shared" si="56"/>
        <v>42218.97751157407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">
        <v>8336</v>
      </c>
      <c r="R1176" t="s">
        <v>8337</v>
      </c>
      <c r="S1176" s="11">
        <f t="shared" si="54"/>
        <v>42468.633414351854</v>
      </c>
      <c r="T1176" s="9">
        <f t="shared" si="55"/>
        <v>2016</v>
      </c>
      <c r="U1176" s="11">
        <f t="shared" si="56"/>
        <v>42498.633414351854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">
        <v>8336</v>
      </c>
      <c r="R1177" t="s">
        <v>8337</v>
      </c>
      <c r="S1177" s="11">
        <f t="shared" si="54"/>
        <v>42170.520127314812</v>
      </c>
      <c r="T1177" s="9">
        <f t="shared" si="55"/>
        <v>2015</v>
      </c>
      <c r="U1177" s="11">
        <f t="shared" si="56"/>
        <v>42200.520127314812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">
        <v>8336</v>
      </c>
      <c r="R1178" t="s">
        <v>8337</v>
      </c>
      <c r="S1178" s="11">
        <f t="shared" si="54"/>
        <v>42745.811319444438</v>
      </c>
      <c r="T1178" s="9">
        <f t="shared" si="55"/>
        <v>2017</v>
      </c>
      <c r="U1178" s="11">
        <f t="shared" si="56"/>
        <v>42800.333333333336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">
        <v>8336</v>
      </c>
      <c r="R1179" t="s">
        <v>8337</v>
      </c>
      <c r="S1179" s="11">
        <f t="shared" si="54"/>
        <v>41897.452499999999</v>
      </c>
      <c r="T1179" s="9">
        <f t="shared" si="55"/>
        <v>2014</v>
      </c>
      <c r="U1179" s="11">
        <f t="shared" si="56"/>
        <v>41927.452499999999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">
        <v>8336</v>
      </c>
      <c r="R1180" t="s">
        <v>8337</v>
      </c>
      <c r="S1180" s="11">
        <f t="shared" si="54"/>
        <v>41837.69736111111</v>
      </c>
      <c r="T1180" s="9">
        <f t="shared" si="55"/>
        <v>2014</v>
      </c>
      <c r="U1180" s="11">
        <f t="shared" si="56"/>
        <v>41867.69736111111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">
        <v>8336</v>
      </c>
      <c r="R1181" t="s">
        <v>8337</v>
      </c>
      <c r="S1181" s="11">
        <f t="shared" si="54"/>
        <v>42275.511886574073</v>
      </c>
      <c r="T1181" s="9">
        <f t="shared" si="55"/>
        <v>2015</v>
      </c>
      <c r="U1181" s="11">
        <f t="shared" si="56"/>
        <v>42305.511886574073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">
        <v>8336</v>
      </c>
      <c r="R1182" t="s">
        <v>8337</v>
      </c>
      <c r="S1182" s="11">
        <f t="shared" si="54"/>
        <v>41781.598541666666</v>
      </c>
      <c r="T1182" s="9">
        <f t="shared" si="55"/>
        <v>2014</v>
      </c>
      <c r="U1182" s="11">
        <f t="shared" si="56"/>
        <v>41818.598541666666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">
        <v>8336</v>
      </c>
      <c r="R1183" t="s">
        <v>8337</v>
      </c>
      <c r="S1183" s="11">
        <f t="shared" si="54"/>
        <v>42034.131030092591</v>
      </c>
      <c r="T1183" s="9">
        <f t="shared" si="55"/>
        <v>2015</v>
      </c>
      <c r="U1183" s="11">
        <f t="shared" si="56"/>
        <v>42064.131030092591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">
        <v>8336</v>
      </c>
      <c r="R1184" t="s">
        <v>8337</v>
      </c>
      <c r="S1184" s="11">
        <f t="shared" si="54"/>
        <v>42728.619074074071</v>
      </c>
      <c r="T1184" s="9">
        <f t="shared" si="55"/>
        <v>2016</v>
      </c>
      <c r="U1184" s="11">
        <f t="shared" si="56"/>
        <v>42747.487499999996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">
        <v>8336</v>
      </c>
      <c r="R1185" t="s">
        <v>8337</v>
      </c>
      <c r="S1185" s="11">
        <f t="shared" si="54"/>
        <v>42656.653043981474</v>
      </c>
      <c r="T1185" s="9">
        <f t="shared" si="55"/>
        <v>2016</v>
      </c>
      <c r="U1185" s="11">
        <f t="shared" si="56"/>
        <v>42675.957638888889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">
        <v>8338</v>
      </c>
      <c r="R1186" t="s">
        <v>8339</v>
      </c>
      <c r="S1186" s="11">
        <f t="shared" si="54"/>
        <v>42741.391331018516</v>
      </c>
      <c r="T1186" s="9">
        <f t="shared" si="55"/>
        <v>2017</v>
      </c>
      <c r="U1186" s="11">
        <f t="shared" si="56"/>
        <v>42772.391331018516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">
        <v>8338</v>
      </c>
      <c r="R1187" t="s">
        <v>8339</v>
      </c>
      <c r="S1187" s="11">
        <f t="shared" si="54"/>
        <v>42130.656817129631</v>
      </c>
      <c r="T1187" s="9">
        <f t="shared" si="55"/>
        <v>2015</v>
      </c>
      <c r="U1187" s="11">
        <f t="shared" si="56"/>
        <v>42162.958333333336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">
        <v>8338</v>
      </c>
      <c r="R1188" t="s">
        <v>8339</v>
      </c>
      <c r="S1188" s="11">
        <f t="shared" si="54"/>
        <v>42123.655034722215</v>
      </c>
      <c r="T1188" s="9">
        <f t="shared" si="55"/>
        <v>2015</v>
      </c>
      <c r="U1188" s="11">
        <f t="shared" si="56"/>
        <v>42156.737499999996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">
        <v>8338</v>
      </c>
      <c r="R1189" t="s">
        <v>8339</v>
      </c>
      <c r="S1189" s="11">
        <f t="shared" si="54"/>
        <v>42109.686608796292</v>
      </c>
      <c r="T1189" s="9">
        <f t="shared" si="55"/>
        <v>2015</v>
      </c>
      <c r="U1189" s="11">
        <f t="shared" si="56"/>
        <v>42141.541666666664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">
        <v>8338</v>
      </c>
      <c r="R1190" t="s">
        <v>8339</v>
      </c>
      <c r="S1190" s="11">
        <f t="shared" si="54"/>
        <v>42711.492361111108</v>
      </c>
      <c r="T1190" s="9">
        <f t="shared" si="55"/>
        <v>2016</v>
      </c>
      <c r="U1190" s="11">
        <f t="shared" si="56"/>
        <v>42732.492361111108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">
        <v>8338</v>
      </c>
      <c r="R1191" t="s">
        <v>8339</v>
      </c>
      <c r="S1191" s="11">
        <f t="shared" si="54"/>
        <v>42529.770775462959</v>
      </c>
      <c r="T1191" s="9">
        <f t="shared" si="55"/>
        <v>2016</v>
      </c>
      <c r="U1191" s="11">
        <f t="shared" si="56"/>
        <v>42550.770775462959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">
        <v>8338</v>
      </c>
      <c r="R1192" t="s">
        <v>8339</v>
      </c>
      <c r="S1192" s="11">
        <f t="shared" si="54"/>
        <v>41852.457465277774</v>
      </c>
      <c r="T1192" s="9">
        <f t="shared" si="55"/>
        <v>2014</v>
      </c>
      <c r="U1192" s="11">
        <f t="shared" si="56"/>
        <v>41882.457465277774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">
        <v>8338</v>
      </c>
      <c r="R1193" t="s">
        <v>8339</v>
      </c>
      <c r="S1193" s="11">
        <f t="shared" si="54"/>
        <v>42419.395370370366</v>
      </c>
      <c r="T1193" s="9">
        <f t="shared" si="55"/>
        <v>2016</v>
      </c>
      <c r="U1193" s="11">
        <f t="shared" si="56"/>
        <v>42449.353703703702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">
        <v>8338</v>
      </c>
      <c r="R1194" t="s">
        <v>8339</v>
      </c>
      <c r="S1194" s="11">
        <f t="shared" si="54"/>
        <v>42747.298356481479</v>
      </c>
      <c r="T1194" s="9">
        <f t="shared" si="55"/>
        <v>2017</v>
      </c>
      <c r="U1194" s="11">
        <f t="shared" si="56"/>
        <v>42777.298356481479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">
        <v>8338</v>
      </c>
      <c r="R1195" t="s">
        <v>8339</v>
      </c>
      <c r="S1195" s="11">
        <f t="shared" si="54"/>
        <v>42409.567743055552</v>
      </c>
      <c r="T1195" s="9">
        <f t="shared" si="55"/>
        <v>2016</v>
      </c>
      <c r="U1195" s="11">
        <f t="shared" si="56"/>
        <v>42469.526076388887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">
        <v>8338</v>
      </c>
      <c r="R1196" t="s">
        <v>8339</v>
      </c>
      <c r="S1196" s="11">
        <f t="shared" si="54"/>
        <v>42072.27984953703</v>
      </c>
      <c r="T1196" s="9">
        <f t="shared" si="55"/>
        <v>2015</v>
      </c>
      <c r="U1196" s="11">
        <f t="shared" si="56"/>
        <v>42102.27984953703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">
        <v>8338</v>
      </c>
      <c r="R1197" t="s">
        <v>8339</v>
      </c>
      <c r="S1197" s="11">
        <f t="shared" si="54"/>
        <v>42298.139502314814</v>
      </c>
      <c r="T1197" s="9">
        <f t="shared" si="55"/>
        <v>2015</v>
      </c>
      <c r="U1197" s="11">
        <f t="shared" si="56"/>
        <v>42358.166666666664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">
        <v>8338</v>
      </c>
      <c r="R1198" t="s">
        <v>8339</v>
      </c>
      <c r="S1198" s="11">
        <f t="shared" si="54"/>
        <v>42326.610405092586</v>
      </c>
      <c r="T1198" s="9">
        <f t="shared" si="55"/>
        <v>2015</v>
      </c>
      <c r="U1198" s="11">
        <f t="shared" si="56"/>
        <v>42356.610405092586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">
        <v>8338</v>
      </c>
      <c r="R1199" t="s">
        <v>8339</v>
      </c>
      <c r="S1199" s="11">
        <f t="shared" si="54"/>
        <v>42503.456412037034</v>
      </c>
      <c r="T1199" s="9">
        <f t="shared" si="55"/>
        <v>2016</v>
      </c>
      <c r="U1199" s="11">
        <f t="shared" si="56"/>
        <v>42534.040972222218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">
        <v>8338</v>
      </c>
      <c r="R1200" t="s">
        <v>8339</v>
      </c>
      <c r="S1200" s="11">
        <f t="shared" si="54"/>
        <v>42333.410717592589</v>
      </c>
      <c r="T1200" s="9">
        <f t="shared" si="55"/>
        <v>2015</v>
      </c>
      <c r="U1200" s="11">
        <f t="shared" si="56"/>
        <v>42368.916666666664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">
        <v>8338</v>
      </c>
      <c r="R1201" t="s">
        <v>8339</v>
      </c>
      <c r="S1201" s="11">
        <f t="shared" si="54"/>
        <v>42161.562499999993</v>
      </c>
      <c r="T1201" s="9">
        <f t="shared" si="55"/>
        <v>2015</v>
      </c>
      <c r="U1201" s="11">
        <f t="shared" si="56"/>
        <v>42193.562499999993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">
        <v>8338</v>
      </c>
      <c r="R1202" t="s">
        <v>8339</v>
      </c>
      <c r="S1202" s="11">
        <f t="shared" si="54"/>
        <v>42089.269166666665</v>
      </c>
      <c r="T1202" s="9">
        <f t="shared" si="55"/>
        <v>2015</v>
      </c>
      <c r="U1202" s="11">
        <f t="shared" si="56"/>
        <v>42110.269166666665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">
        <v>8338</v>
      </c>
      <c r="R1203" t="s">
        <v>8339</v>
      </c>
      <c r="S1203" s="11">
        <f t="shared" si="54"/>
        <v>42536.398680555554</v>
      </c>
      <c r="T1203" s="9">
        <f t="shared" si="55"/>
        <v>2016</v>
      </c>
      <c r="U1203" s="11">
        <f t="shared" si="56"/>
        <v>42566.398680555554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">
        <v>8338</v>
      </c>
      <c r="R1204" t="s">
        <v>8339</v>
      </c>
      <c r="S1204" s="11">
        <f t="shared" si="54"/>
        <v>42152.08048611111</v>
      </c>
      <c r="T1204" s="9">
        <f t="shared" si="55"/>
        <v>2015</v>
      </c>
      <c r="U1204" s="11">
        <f t="shared" si="56"/>
        <v>42182.08048611111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">
        <v>8338</v>
      </c>
      <c r="R1205" t="s">
        <v>8339</v>
      </c>
      <c r="S1205" s="11">
        <f t="shared" si="54"/>
        <v>42125.4065625</v>
      </c>
      <c r="T1205" s="9">
        <f t="shared" si="55"/>
        <v>2015</v>
      </c>
      <c r="U1205" s="11">
        <f t="shared" si="56"/>
        <v>42155.4065625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">
        <v>8338</v>
      </c>
      <c r="R1206" t="s">
        <v>8339</v>
      </c>
      <c r="S1206" s="11">
        <f t="shared" si="54"/>
        <v>42297.539733796293</v>
      </c>
      <c r="T1206" s="9">
        <f t="shared" si="55"/>
        <v>2015</v>
      </c>
      <c r="U1206" s="11">
        <f t="shared" si="56"/>
        <v>42341.999999999993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">
        <v>8338</v>
      </c>
      <c r="R1207" t="s">
        <v>8339</v>
      </c>
      <c r="S1207" s="11">
        <f t="shared" si="54"/>
        <v>42138.298043981478</v>
      </c>
      <c r="T1207" s="9">
        <f t="shared" si="55"/>
        <v>2015</v>
      </c>
      <c r="U1207" s="11">
        <f t="shared" si="56"/>
        <v>42168.298043981478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">
        <v>8338</v>
      </c>
      <c r="R1208" t="s">
        <v>8339</v>
      </c>
      <c r="S1208" s="11">
        <f t="shared" si="54"/>
        <v>42772.567743055552</v>
      </c>
      <c r="T1208" s="9">
        <f t="shared" si="55"/>
        <v>2017</v>
      </c>
      <c r="U1208" s="11">
        <f t="shared" si="56"/>
        <v>42805.353472222218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">
        <v>8338</v>
      </c>
      <c r="R1209" t="s">
        <v>8339</v>
      </c>
      <c r="S1209" s="11">
        <f t="shared" si="54"/>
        <v>42430.221909722219</v>
      </c>
      <c r="T1209" s="9">
        <f t="shared" si="55"/>
        <v>2016</v>
      </c>
      <c r="U1209" s="11">
        <f t="shared" si="56"/>
        <v>42460.208333333336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">
        <v>8338</v>
      </c>
      <c r="R1210" t="s">
        <v>8339</v>
      </c>
      <c r="S1210" s="11">
        <f t="shared" si="54"/>
        <v>42423.500740740739</v>
      </c>
      <c r="T1210" s="9">
        <f t="shared" si="55"/>
        <v>2016</v>
      </c>
      <c r="U1210" s="11">
        <f t="shared" si="56"/>
        <v>42453.459074074075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">
        <v>8338</v>
      </c>
      <c r="R1211" t="s">
        <v>8339</v>
      </c>
      <c r="S1211" s="11">
        <f t="shared" si="54"/>
        <v>42761.637789351851</v>
      </c>
      <c r="T1211" s="9">
        <f t="shared" si="55"/>
        <v>2017</v>
      </c>
      <c r="U1211" s="11">
        <f t="shared" si="56"/>
        <v>42791.637789351851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">
        <v>8338</v>
      </c>
      <c r="R1212" t="s">
        <v>8339</v>
      </c>
      <c r="S1212" s="11">
        <f t="shared" si="54"/>
        <v>42132.733472222222</v>
      </c>
      <c r="T1212" s="9">
        <f t="shared" si="55"/>
        <v>2015</v>
      </c>
      <c r="U1212" s="11">
        <f t="shared" si="56"/>
        <v>42155.666666666664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">
        <v>8338</v>
      </c>
      <c r="R1213" t="s">
        <v>8339</v>
      </c>
      <c r="S1213" s="11">
        <f t="shared" si="54"/>
        <v>42515.658113425925</v>
      </c>
      <c r="T1213" s="9">
        <f t="shared" si="55"/>
        <v>2016</v>
      </c>
      <c r="U1213" s="11">
        <f t="shared" si="56"/>
        <v>42530.658113425925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">
        <v>8338</v>
      </c>
      <c r="R1214" t="s">
        <v>8339</v>
      </c>
      <c r="S1214" s="11">
        <f t="shared" si="54"/>
        <v>42318.741840277777</v>
      </c>
      <c r="T1214" s="9">
        <f t="shared" si="55"/>
        <v>2015</v>
      </c>
      <c r="U1214" s="11">
        <f t="shared" si="56"/>
        <v>42334.833333333336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">
        <v>8338</v>
      </c>
      <c r="R1215" t="s">
        <v>8339</v>
      </c>
      <c r="S1215" s="11">
        <f t="shared" si="54"/>
        <v>42731.547453703701</v>
      </c>
      <c r="T1215" s="9">
        <f t="shared" si="55"/>
        <v>2016</v>
      </c>
      <c r="U1215" s="11">
        <f t="shared" si="56"/>
        <v>42766.547453703701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">
        <v>8338</v>
      </c>
      <c r="R1216" t="s">
        <v>8339</v>
      </c>
      <c r="S1216" s="11">
        <f t="shared" si="54"/>
        <v>42104.632002314807</v>
      </c>
      <c r="T1216" s="9">
        <f t="shared" si="55"/>
        <v>2015</v>
      </c>
      <c r="U1216" s="11">
        <f t="shared" si="56"/>
        <v>42164.632002314807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">
        <v>8338</v>
      </c>
      <c r="R1217" t="s">
        <v>8339</v>
      </c>
      <c r="S1217" s="11">
        <f t="shared" si="54"/>
        <v>41759.714768518512</v>
      </c>
      <c r="T1217" s="9">
        <f t="shared" si="55"/>
        <v>2014</v>
      </c>
      <c r="U1217" s="11">
        <f t="shared" si="56"/>
        <v>41789.714768518512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">
        <v>8338</v>
      </c>
      <c r="R1218" t="s">
        <v>8339</v>
      </c>
      <c r="S1218" s="11">
        <f t="shared" si="54"/>
        <v>42247.408067129632</v>
      </c>
      <c r="T1218" s="9">
        <f t="shared" si="55"/>
        <v>2015</v>
      </c>
      <c r="U1218" s="11">
        <f t="shared" si="56"/>
        <v>42279.752083333333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">
        <v>8338</v>
      </c>
      <c r="R1219" t="s">
        <v>8339</v>
      </c>
      <c r="S1219" s="11">
        <f t="shared" ref="S1219:S1282" si="57">(J1219/86400)+25569+(-5/24)</f>
        <v>42535.6011574074</v>
      </c>
      <c r="T1219" s="9">
        <f t="shared" ref="T1219:T1282" si="58">YEAR(S1219)</f>
        <v>2016</v>
      </c>
      <c r="U1219" s="11">
        <f t="shared" ref="U1219:U1282" si="59">(I1219/86400)+25569+(-5/24)</f>
        <v>42565.6011574074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">
        <v>8338</v>
      </c>
      <c r="R1220" t="s">
        <v>8339</v>
      </c>
      <c r="S1220" s="11">
        <f t="shared" si="57"/>
        <v>42278.453703703701</v>
      </c>
      <c r="T1220" s="9">
        <f t="shared" si="58"/>
        <v>2015</v>
      </c>
      <c r="U1220" s="11">
        <f t="shared" si="59"/>
        <v>42308.916666666664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">
        <v>8338</v>
      </c>
      <c r="R1221" t="s">
        <v>8339</v>
      </c>
      <c r="S1221" s="11">
        <f t="shared" si="57"/>
        <v>42633.253622685188</v>
      </c>
      <c r="T1221" s="9">
        <f t="shared" si="58"/>
        <v>2016</v>
      </c>
      <c r="U1221" s="11">
        <f t="shared" si="59"/>
        <v>42663.253622685188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">
        <v>8338</v>
      </c>
      <c r="R1222" t="s">
        <v>8339</v>
      </c>
      <c r="S1222" s="11">
        <f t="shared" si="57"/>
        <v>42211.420277777775</v>
      </c>
      <c r="T1222" s="9">
        <f t="shared" si="58"/>
        <v>2015</v>
      </c>
      <c r="U1222" s="11">
        <f t="shared" si="59"/>
        <v>42241.420277777775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">
        <v>8338</v>
      </c>
      <c r="R1223" t="s">
        <v>8339</v>
      </c>
      <c r="S1223" s="11">
        <f t="shared" si="57"/>
        <v>42680.267222222225</v>
      </c>
      <c r="T1223" s="9">
        <f t="shared" si="58"/>
        <v>2016</v>
      </c>
      <c r="U1223" s="11">
        <f t="shared" si="59"/>
        <v>42707.791666666664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">
        <v>8338</v>
      </c>
      <c r="R1224" t="s">
        <v>8339</v>
      </c>
      <c r="S1224" s="11">
        <f t="shared" si="57"/>
        <v>42430.512118055551</v>
      </c>
      <c r="T1224" s="9">
        <f t="shared" si="58"/>
        <v>2016</v>
      </c>
      <c r="U1224" s="11">
        <f t="shared" si="59"/>
        <v>42460.958333333336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">
        <v>8338</v>
      </c>
      <c r="R1225" t="s">
        <v>8339</v>
      </c>
      <c r="S1225" s="11">
        <f t="shared" si="57"/>
        <v>42653.968854166662</v>
      </c>
      <c r="T1225" s="9">
        <f t="shared" si="58"/>
        <v>2016</v>
      </c>
      <c r="U1225" s="11">
        <f t="shared" si="59"/>
        <v>42684.010520833333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">
        <v>8325</v>
      </c>
      <c r="R1226" t="s">
        <v>8340</v>
      </c>
      <c r="S1226" s="11">
        <f t="shared" si="57"/>
        <v>41736.341458333329</v>
      </c>
      <c r="T1226" s="9">
        <f t="shared" si="58"/>
        <v>2014</v>
      </c>
      <c r="U1226" s="11">
        <f t="shared" si="59"/>
        <v>41796.341458333329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">
        <v>8325</v>
      </c>
      <c r="R1227" t="s">
        <v>8340</v>
      </c>
      <c r="S1227" s="11">
        <f t="shared" si="57"/>
        <v>41509.697662037033</v>
      </c>
      <c r="T1227" s="9">
        <f t="shared" si="58"/>
        <v>2013</v>
      </c>
      <c r="U1227" s="11">
        <f t="shared" si="59"/>
        <v>41569.697662037033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">
        <v>8325</v>
      </c>
      <c r="R1228" t="s">
        <v>8340</v>
      </c>
      <c r="S1228" s="11">
        <f t="shared" si="57"/>
        <v>41715.666446759256</v>
      </c>
      <c r="T1228" s="9">
        <f t="shared" si="58"/>
        <v>2014</v>
      </c>
      <c r="U1228" s="11">
        <f t="shared" si="59"/>
        <v>41749.833333333328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">
        <v>8325</v>
      </c>
      <c r="R1229" t="s">
        <v>8340</v>
      </c>
      <c r="S1229" s="11">
        <f t="shared" si="57"/>
        <v>41827.710833333331</v>
      </c>
      <c r="T1229" s="9">
        <f t="shared" si="58"/>
        <v>2014</v>
      </c>
      <c r="U1229" s="11">
        <f t="shared" si="59"/>
        <v>41858.083333333328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">
        <v>8325</v>
      </c>
      <c r="R1230" t="s">
        <v>8340</v>
      </c>
      <c r="S1230" s="11">
        <f t="shared" si="57"/>
        <v>40754.520925925921</v>
      </c>
      <c r="T1230" s="9">
        <f t="shared" si="58"/>
        <v>2011</v>
      </c>
      <c r="U1230" s="11">
        <f t="shared" si="59"/>
        <v>40814.520925925921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">
        <v>8325</v>
      </c>
      <c r="R1231" t="s">
        <v>8340</v>
      </c>
      <c r="S1231" s="11">
        <f t="shared" si="57"/>
        <v>40985.251469907402</v>
      </c>
      <c r="T1231" s="9">
        <f t="shared" si="58"/>
        <v>2012</v>
      </c>
      <c r="U1231" s="11">
        <f t="shared" si="59"/>
        <v>41015.458333333328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">
        <v>8325</v>
      </c>
      <c r="R1232" t="s">
        <v>8340</v>
      </c>
      <c r="S1232" s="11">
        <f t="shared" si="57"/>
        <v>40568.764236111107</v>
      </c>
      <c r="T1232" s="9">
        <f t="shared" si="58"/>
        <v>2011</v>
      </c>
      <c r="U1232" s="11">
        <f t="shared" si="59"/>
        <v>40598.764236111107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">
        <v>8325</v>
      </c>
      <c r="R1233" t="s">
        <v>8340</v>
      </c>
      <c r="S1233" s="11">
        <f t="shared" si="57"/>
        <v>42193.733425925922</v>
      </c>
      <c r="T1233" s="9">
        <f t="shared" si="58"/>
        <v>2015</v>
      </c>
      <c r="U1233" s="11">
        <f t="shared" si="59"/>
        <v>42243.833333333336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">
        <v>8325</v>
      </c>
      <c r="R1234" t="s">
        <v>8340</v>
      </c>
      <c r="S1234" s="11">
        <f t="shared" si="57"/>
        <v>41506.639699074069</v>
      </c>
      <c r="T1234" s="9">
        <f t="shared" si="58"/>
        <v>2013</v>
      </c>
      <c r="U1234" s="11">
        <f t="shared" si="59"/>
        <v>41553.639699074069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">
        <v>8325</v>
      </c>
      <c r="R1235" t="s">
        <v>8340</v>
      </c>
      <c r="S1235" s="11">
        <f t="shared" si="57"/>
        <v>40939.740439814814</v>
      </c>
      <c r="T1235" s="9">
        <f t="shared" si="58"/>
        <v>2012</v>
      </c>
      <c r="U1235" s="11">
        <f t="shared" si="59"/>
        <v>40960.740439814814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">
        <v>8325</v>
      </c>
      <c r="R1236" t="s">
        <v>8340</v>
      </c>
      <c r="S1236" s="11">
        <f t="shared" si="57"/>
        <v>42007.580347222225</v>
      </c>
      <c r="T1236" s="9">
        <f t="shared" si="58"/>
        <v>2015</v>
      </c>
      <c r="U1236" s="11">
        <f t="shared" si="59"/>
        <v>42037.580347222225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">
        <v>8325</v>
      </c>
      <c r="R1237" t="s">
        <v>8340</v>
      </c>
      <c r="S1237" s="11">
        <f t="shared" si="57"/>
        <v>41582.927071759259</v>
      </c>
      <c r="T1237" s="9">
        <f t="shared" si="58"/>
        <v>2013</v>
      </c>
      <c r="U1237" s="11">
        <f t="shared" si="59"/>
        <v>41622.927071759259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">
        <v>8325</v>
      </c>
      <c r="R1238" t="s">
        <v>8340</v>
      </c>
      <c r="S1238" s="11">
        <f t="shared" si="57"/>
        <v>41110.47180555555</v>
      </c>
      <c r="T1238" s="9">
        <f t="shared" si="58"/>
        <v>2012</v>
      </c>
      <c r="U1238" s="11">
        <f t="shared" si="59"/>
        <v>41118.458333333328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">
        <v>8325</v>
      </c>
      <c r="R1239" t="s">
        <v>8340</v>
      </c>
      <c r="S1239" s="11">
        <f t="shared" si="57"/>
        <v>41125.074826388889</v>
      </c>
      <c r="T1239" s="9">
        <f t="shared" si="58"/>
        <v>2012</v>
      </c>
      <c r="U1239" s="11">
        <f t="shared" si="59"/>
        <v>41145.074826388889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">
        <v>8325</v>
      </c>
      <c r="R1240" t="s">
        <v>8340</v>
      </c>
      <c r="S1240" s="11">
        <f t="shared" si="57"/>
        <v>40731.402037037034</v>
      </c>
      <c r="T1240" s="9">
        <f t="shared" si="58"/>
        <v>2011</v>
      </c>
      <c r="U1240" s="11">
        <f t="shared" si="59"/>
        <v>40761.402037037034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">
        <v>8325</v>
      </c>
      <c r="R1241" t="s">
        <v>8340</v>
      </c>
      <c r="S1241" s="11">
        <f t="shared" si="57"/>
        <v>40883.754247685181</v>
      </c>
      <c r="T1241" s="9">
        <f t="shared" si="58"/>
        <v>2011</v>
      </c>
      <c r="U1241" s="11">
        <f t="shared" si="59"/>
        <v>40913.754247685181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">
        <v>8325</v>
      </c>
      <c r="R1242" t="s">
        <v>8340</v>
      </c>
      <c r="S1242" s="11">
        <f t="shared" si="57"/>
        <v>41408.831678240742</v>
      </c>
      <c r="T1242" s="9">
        <f t="shared" si="58"/>
        <v>2013</v>
      </c>
      <c r="U1242" s="11">
        <f t="shared" si="59"/>
        <v>41467.70208333333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">
        <v>8325</v>
      </c>
      <c r="R1243" t="s">
        <v>8340</v>
      </c>
      <c r="S1243" s="11">
        <f t="shared" si="57"/>
        <v>41923.629398148143</v>
      </c>
      <c r="T1243" s="9">
        <f t="shared" si="58"/>
        <v>2014</v>
      </c>
      <c r="U1243" s="11">
        <f t="shared" si="59"/>
        <v>41946.040972222218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">
        <v>8325</v>
      </c>
      <c r="R1244" t="s">
        <v>8340</v>
      </c>
      <c r="S1244" s="11">
        <f t="shared" si="57"/>
        <v>40781.957199074073</v>
      </c>
      <c r="T1244" s="9">
        <f t="shared" si="58"/>
        <v>2011</v>
      </c>
      <c r="U1244" s="11">
        <f t="shared" si="59"/>
        <v>40797.345833333333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">
        <v>8325</v>
      </c>
      <c r="R1245" t="s">
        <v>8340</v>
      </c>
      <c r="S1245" s="11">
        <f t="shared" si="57"/>
        <v>40671.670960648145</v>
      </c>
      <c r="T1245" s="9">
        <f t="shared" si="58"/>
        <v>2011</v>
      </c>
      <c r="U1245" s="11">
        <f t="shared" si="59"/>
        <v>40732.666666666664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">
        <v>8325</v>
      </c>
      <c r="R1246" t="s">
        <v>8326</v>
      </c>
      <c r="S1246" s="11">
        <f t="shared" si="57"/>
        <v>41355.617164351854</v>
      </c>
      <c r="T1246" s="9">
        <f t="shared" si="58"/>
        <v>2013</v>
      </c>
      <c r="U1246" s="11">
        <f t="shared" si="59"/>
        <v>41386.666666666664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">
        <v>8325</v>
      </c>
      <c r="R1247" t="s">
        <v>8326</v>
      </c>
      <c r="S1247" s="11">
        <f t="shared" si="57"/>
        <v>41774.391597222224</v>
      </c>
      <c r="T1247" s="9">
        <f t="shared" si="58"/>
        <v>2014</v>
      </c>
      <c r="U1247" s="11">
        <f t="shared" si="59"/>
        <v>41804.391597222224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">
        <v>8325</v>
      </c>
      <c r="R1248" t="s">
        <v>8326</v>
      </c>
      <c r="S1248" s="11">
        <f t="shared" si="57"/>
        <v>40837.835057870368</v>
      </c>
      <c r="T1248" s="9">
        <f t="shared" si="58"/>
        <v>2011</v>
      </c>
      <c r="U1248" s="11">
        <f t="shared" si="59"/>
        <v>40882.876724537033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">
        <v>8325</v>
      </c>
      <c r="R1249" t="s">
        <v>8326</v>
      </c>
      <c r="S1249" s="11">
        <f t="shared" si="57"/>
        <v>41370.083969907406</v>
      </c>
      <c r="T1249" s="9">
        <f t="shared" si="58"/>
        <v>2013</v>
      </c>
      <c r="U1249" s="11">
        <f t="shared" si="59"/>
        <v>41400.083969907406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">
        <v>8325</v>
      </c>
      <c r="R1250" t="s">
        <v>8326</v>
      </c>
      <c r="S1250" s="11">
        <f t="shared" si="57"/>
        <v>41767.448530092588</v>
      </c>
      <c r="T1250" s="9">
        <f t="shared" si="58"/>
        <v>2014</v>
      </c>
      <c r="U1250" s="11">
        <f t="shared" si="59"/>
        <v>41803.082638888889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">
        <v>8325</v>
      </c>
      <c r="R1251" t="s">
        <v>8326</v>
      </c>
      <c r="S1251" s="11">
        <f t="shared" si="57"/>
        <v>41067.532534722217</v>
      </c>
      <c r="T1251" s="9">
        <f t="shared" si="58"/>
        <v>2012</v>
      </c>
      <c r="U1251" s="11">
        <f t="shared" si="59"/>
        <v>41097.532534722217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">
        <v>8325</v>
      </c>
      <c r="R1252" t="s">
        <v>8326</v>
      </c>
      <c r="S1252" s="11">
        <f t="shared" si="57"/>
        <v>41843.434386574074</v>
      </c>
      <c r="T1252" s="9">
        <f t="shared" si="58"/>
        <v>2014</v>
      </c>
      <c r="U1252" s="11">
        <f t="shared" si="59"/>
        <v>41888.434386574074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">
        <v>8325</v>
      </c>
      <c r="R1253" t="s">
        <v>8326</v>
      </c>
      <c r="S1253" s="11">
        <f t="shared" si="57"/>
        <v>40751.606099537035</v>
      </c>
      <c r="T1253" s="9">
        <f t="shared" si="58"/>
        <v>2011</v>
      </c>
      <c r="U1253" s="11">
        <f t="shared" si="59"/>
        <v>40811.606099537035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">
        <v>8325</v>
      </c>
      <c r="R1254" t="s">
        <v>8326</v>
      </c>
      <c r="S1254" s="11">
        <f t="shared" si="57"/>
        <v>41543.779733796291</v>
      </c>
      <c r="T1254" s="9">
        <f t="shared" si="58"/>
        <v>2013</v>
      </c>
      <c r="U1254" s="11">
        <f t="shared" si="59"/>
        <v>41571.779733796291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">
        <v>8325</v>
      </c>
      <c r="R1255" t="s">
        <v>8326</v>
      </c>
      <c r="S1255" s="11">
        <f t="shared" si="57"/>
        <v>41855.575312499997</v>
      </c>
      <c r="T1255" s="9">
        <f t="shared" si="58"/>
        <v>2014</v>
      </c>
      <c r="U1255" s="11">
        <f t="shared" si="59"/>
        <v>41885.575312499997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">
        <v>8325</v>
      </c>
      <c r="R1256" t="s">
        <v>8326</v>
      </c>
      <c r="S1256" s="11">
        <f t="shared" si="57"/>
        <v>40487.413032407407</v>
      </c>
      <c r="T1256" s="9">
        <f t="shared" si="58"/>
        <v>2010</v>
      </c>
      <c r="U1256" s="11">
        <f t="shared" si="59"/>
        <v>40543.999305555553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">
        <v>8325</v>
      </c>
      <c r="R1257" t="s">
        <v>8326</v>
      </c>
      <c r="S1257" s="11">
        <f t="shared" si="57"/>
        <v>41579.637175925927</v>
      </c>
      <c r="T1257" s="9">
        <f t="shared" si="58"/>
        <v>2013</v>
      </c>
      <c r="U1257" s="11">
        <f t="shared" si="59"/>
        <v>41609.678842592592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">
        <v>8325</v>
      </c>
      <c r="R1258" t="s">
        <v>8326</v>
      </c>
      <c r="S1258" s="11">
        <f t="shared" si="57"/>
        <v>40921.711006944439</v>
      </c>
      <c r="T1258" s="9">
        <f t="shared" si="58"/>
        <v>2012</v>
      </c>
      <c r="U1258" s="11">
        <f t="shared" si="59"/>
        <v>40951.711006944439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">
        <v>8325</v>
      </c>
      <c r="R1259" t="s">
        <v>8326</v>
      </c>
      <c r="S1259" s="11">
        <f t="shared" si="57"/>
        <v>40586.877199074072</v>
      </c>
      <c r="T1259" s="9">
        <f t="shared" si="58"/>
        <v>2011</v>
      </c>
      <c r="U1259" s="11">
        <f t="shared" si="59"/>
        <v>40635.835532407407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">
        <v>8325</v>
      </c>
      <c r="R1260" t="s">
        <v>8326</v>
      </c>
      <c r="S1260" s="11">
        <f t="shared" si="57"/>
        <v>41487.402916666666</v>
      </c>
      <c r="T1260" s="9">
        <f t="shared" si="58"/>
        <v>2013</v>
      </c>
      <c r="U1260" s="11">
        <f t="shared" si="59"/>
        <v>41517.402916666666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">
        <v>8325</v>
      </c>
      <c r="R1261" t="s">
        <v>8326</v>
      </c>
      <c r="S1261" s="11">
        <f t="shared" si="57"/>
        <v>41766.762314814812</v>
      </c>
      <c r="T1261" s="9">
        <f t="shared" si="58"/>
        <v>2014</v>
      </c>
      <c r="U1261" s="11">
        <f t="shared" si="59"/>
        <v>41798.957638888889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">
        <v>8325</v>
      </c>
      <c r="R1262" t="s">
        <v>8326</v>
      </c>
      <c r="S1262" s="11">
        <f t="shared" si="57"/>
        <v>41666.63449074074</v>
      </c>
      <c r="T1262" s="9">
        <f t="shared" si="58"/>
        <v>2014</v>
      </c>
      <c r="U1262" s="11">
        <f t="shared" si="59"/>
        <v>41696.63449074074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">
        <v>8325</v>
      </c>
      <c r="R1263" t="s">
        <v>8326</v>
      </c>
      <c r="S1263" s="11">
        <f t="shared" si="57"/>
        <v>41638.134571759256</v>
      </c>
      <c r="T1263" s="9">
        <f t="shared" si="58"/>
        <v>2013</v>
      </c>
      <c r="U1263" s="11">
        <f t="shared" si="59"/>
        <v>41668.134571759256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">
        <v>8325</v>
      </c>
      <c r="R1264" t="s">
        <v>8326</v>
      </c>
      <c r="S1264" s="11">
        <f t="shared" si="57"/>
        <v>41656.554305555554</v>
      </c>
      <c r="T1264" s="9">
        <f t="shared" si="58"/>
        <v>2014</v>
      </c>
      <c r="U1264" s="11">
        <f t="shared" si="59"/>
        <v>41686.554305555554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">
        <v>8325</v>
      </c>
      <c r="R1265" t="s">
        <v>8326</v>
      </c>
      <c r="S1265" s="11">
        <f t="shared" si="57"/>
        <v>41691.875810185185</v>
      </c>
      <c r="T1265" s="9">
        <f t="shared" si="58"/>
        <v>2014</v>
      </c>
      <c r="U1265" s="11">
        <f t="shared" si="59"/>
        <v>41726.833333333328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">
        <v>8325</v>
      </c>
      <c r="R1266" t="s">
        <v>8326</v>
      </c>
      <c r="S1266" s="11">
        <f t="shared" si="57"/>
        <v>41547.454664351848</v>
      </c>
      <c r="T1266" s="9">
        <f t="shared" si="58"/>
        <v>2013</v>
      </c>
      <c r="U1266" s="11">
        <f t="shared" si="59"/>
        <v>41576.454664351848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">
        <v>8325</v>
      </c>
      <c r="R1267" t="s">
        <v>8326</v>
      </c>
      <c r="S1267" s="11">
        <f t="shared" si="57"/>
        <v>40465.446932870364</v>
      </c>
      <c r="T1267" s="9">
        <f t="shared" si="58"/>
        <v>2010</v>
      </c>
      <c r="U1267" s="11">
        <f t="shared" si="59"/>
        <v>40512.446932870364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">
        <v>8325</v>
      </c>
      <c r="R1268" t="s">
        <v>8326</v>
      </c>
      <c r="S1268" s="11">
        <f t="shared" si="57"/>
        <v>41620.668344907404</v>
      </c>
      <c r="T1268" s="9">
        <f t="shared" si="58"/>
        <v>2013</v>
      </c>
      <c r="U1268" s="11">
        <f t="shared" si="59"/>
        <v>41650.668344907404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">
        <v>8325</v>
      </c>
      <c r="R1269" t="s">
        <v>8326</v>
      </c>
      <c r="S1269" s="11">
        <f t="shared" si="57"/>
        <v>41449.376828703702</v>
      </c>
      <c r="T1269" s="9">
        <f t="shared" si="58"/>
        <v>2013</v>
      </c>
      <c r="U1269" s="11">
        <f t="shared" si="59"/>
        <v>41479.376828703702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">
        <v>8325</v>
      </c>
      <c r="R1270" t="s">
        <v>8326</v>
      </c>
      <c r="S1270" s="11">
        <f t="shared" si="57"/>
        <v>41507.637118055551</v>
      </c>
      <c r="T1270" s="9">
        <f t="shared" si="58"/>
        <v>2013</v>
      </c>
      <c r="U1270" s="11">
        <f t="shared" si="59"/>
        <v>41537.637118055551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">
        <v>8325</v>
      </c>
      <c r="R1271" t="s">
        <v>8326</v>
      </c>
      <c r="S1271" s="11">
        <f t="shared" si="57"/>
        <v>42445.614722222221</v>
      </c>
      <c r="T1271" s="9">
        <f t="shared" si="58"/>
        <v>2016</v>
      </c>
      <c r="U1271" s="11">
        <f t="shared" si="59"/>
        <v>42475.791666666664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">
        <v>8325</v>
      </c>
      <c r="R1272" t="s">
        <v>8326</v>
      </c>
      <c r="S1272" s="11">
        <f t="shared" si="57"/>
        <v>40933.648634259254</v>
      </c>
      <c r="T1272" s="9">
        <f t="shared" si="58"/>
        <v>2012</v>
      </c>
      <c r="U1272" s="11">
        <f t="shared" si="59"/>
        <v>40993.60696759259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">
        <v>8325</v>
      </c>
      <c r="R1273" t="s">
        <v>8326</v>
      </c>
      <c r="S1273" s="11">
        <f t="shared" si="57"/>
        <v>41561.475219907406</v>
      </c>
      <c r="T1273" s="9">
        <f t="shared" si="58"/>
        <v>2013</v>
      </c>
      <c r="U1273" s="11">
        <f t="shared" si="59"/>
        <v>41591.516886574071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">
        <v>8325</v>
      </c>
      <c r="R1274" t="s">
        <v>8326</v>
      </c>
      <c r="S1274" s="11">
        <f t="shared" si="57"/>
        <v>40274.536793981482</v>
      </c>
      <c r="T1274" s="9">
        <f t="shared" si="58"/>
        <v>2010</v>
      </c>
      <c r="U1274" s="11">
        <f t="shared" si="59"/>
        <v>40343.958333333328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">
        <v>8325</v>
      </c>
      <c r="R1275" t="s">
        <v>8326</v>
      </c>
      <c r="S1275" s="11">
        <f t="shared" si="57"/>
        <v>41852.521886574068</v>
      </c>
      <c r="T1275" s="9">
        <f t="shared" si="58"/>
        <v>2014</v>
      </c>
      <c r="U1275" s="11">
        <f t="shared" si="59"/>
        <v>41882.521886574068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">
        <v>8325</v>
      </c>
      <c r="R1276" t="s">
        <v>8326</v>
      </c>
      <c r="S1276" s="11">
        <f t="shared" si="57"/>
        <v>41116.481770833328</v>
      </c>
      <c r="T1276" s="9">
        <f t="shared" si="58"/>
        <v>2012</v>
      </c>
      <c r="U1276" s="11">
        <f t="shared" si="59"/>
        <v>41151.481770833328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">
        <v>8325</v>
      </c>
      <c r="R1277" t="s">
        <v>8326</v>
      </c>
      <c r="S1277" s="11">
        <f t="shared" si="57"/>
        <v>41458.659571759257</v>
      </c>
      <c r="T1277" s="9">
        <f t="shared" si="58"/>
        <v>2013</v>
      </c>
      <c r="U1277" s="11">
        <f t="shared" si="59"/>
        <v>41493.659571759257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">
        <v>8325</v>
      </c>
      <c r="R1278" t="s">
        <v>8326</v>
      </c>
      <c r="S1278" s="11">
        <f t="shared" si="57"/>
        <v>40007.49591435185</v>
      </c>
      <c r="T1278" s="9">
        <f t="shared" si="58"/>
        <v>2009</v>
      </c>
      <c r="U1278" s="11">
        <f t="shared" si="59"/>
        <v>40056.958333333328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">
        <v>8325</v>
      </c>
      <c r="R1279" t="s">
        <v>8326</v>
      </c>
      <c r="S1279" s="11">
        <f t="shared" si="57"/>
        <v>41121.35355324074</v>
      </c>
      <c r="T1279" s="9">
        <f t="shared" si="58"/>
        <v>2012</v>
      </c>
      <c r="U1279" s="11">
        <f t="shared" si="59"/>
        <v>41156.35355324074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">
        <v>8325</v>
      </c>
      <c r="R1280" t="s">
        <v>8326</v>
      </c>
      <c r="S1280" s="11">
        <f t="shared" si="57"/>
        <v>41786.346828703703</v>
      </c>
      <c r="T1280" s="9">
        <f t="shared" si="58"/>
        <v>2014</v>
      </c>
      <c r="U1280" s="11">
        <f t="shared" si="59"/>
        <v>41814.875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">
        <v>8325</v>
      </c>
      <c r="R1281" t="s">
        <v>8326</v>
      </c>
      <c r="S1281" s="11">
        <f t="shared" si="57"/>
        <v>41681.890856481477</v>
      </c>
      <c r="T1281" s="9">
        <f t="shared" si="58"/>
        <v>2014</v>
      </c>
      <c r="U1281" s="11">
        <f t="shared" si="59"/>
        <v>41721.849189814813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">
        <v>8325</v>
      </c>
      <c r="R1282" t="s">
        <v>8326</v>
      </c>
      <c r="S1282" s="11">
        <f t="shared" si="57"/>
        <v>40513.54923611111</v>
      </c>
      <c r="T1282" s="9">
        <f t="shared" si="58"/>
        <v>2010</v>
      </c>
      <c r="U1282" s="11">
        <f t="shared" si="59"/>
        <v>40603.54923611111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">
        <v>8325</v>
      </c>
      <c r="R1283" t="s">
        <v>8326</v>
      </c>
      <c r="S1283" s="11">
        <f t="shared" ref="S1283:S1346" si="60">(J1283/86400)+25569+(-5/24)</f>
        <v>41463.535138888888</v>
      </c>
      <c r="T1283" s="9">
        <f t="shared" ref="T1283:T1346" si="61">YEAR(S1283)</f>
        <v>2013</v>
      </c>
      <c r="U1283" s="11">
        <f t="shared" ref="U1283:U1346" si="62">(I1283/86400)+25569+(-5/24)</f>
        <v>41483.535138888888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">
        <v>8325</v>
      </c>
      <c r="R1284" t="s">
        <v>8326</v>
      </c>
      <c r="S1284" s="11">
        <f t="shared" si="60"/>
        <v>41586.266840277771</v>
      </c>
      <c r="T1284" s="9">
        <f t="shared" si="61"/>
        <v>2013</v>
      </c>
      <c r="U1284" s="11">
        <f t="shared" si="62"/>
        <v>41616.999305555553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">
        <v>8325</v>
      </c>
      <c r="R1285" t="s">
        <v>8326</v>
      </c>
      <c r="S1285" s="11">
        <f t="shared" si="60"/>
        <v>41320.50913194444</v>
      </c>
      <c r="T1285" s="9">
        <f t="shared" si="61"/>
        <v>2013</v>
      </c>
      <c r="U1285" s="11">
        <f t="shared" si="62"/>
        <v>41343.958333333328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">
        <v>8317</v>
      </c>
      <c r="R1286" t="s">
        <v>8318</v>
      </c>
      <c r="S1286" s="11">
        <f t="shared" si="60"/>
        <v>42712.026412037034</v>
      </c>
      <c r="T1286" s="9">
        <f t="shared" si="61"/>
        <v>2016</v>
      </c>
      <c r="U1286" s="11">
        <f t="shared" si="62"/>
        <v>42735.499305555553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">
        <v>8317</v>
      </c>
      <c r="R1287" t="s">
        <v>8318</v>
      </c>
      <c r="S1287" s="11">
        <f t="shared" si="60"/>
        <v>42160.374710648146</v>
      </c>
      <c r="T1287" s="9">
        <f t="shared" si="61"/>
        <v>2015</v>
      </c>
      <c r="U1287" s="11">
        <f t="shared" si="62"/>
        <v>42175.374710648146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">
        <v>8317</v>
      </c>
      <c r="R1288" t="s">
        <v>8318</v>
      </c>
      <c r="S1288" s="11">
        <f t="shared" si="60"/>
        <v>42039.176238425927</v>
      </c>
      <c r="T1288" s="9">
        <f t="shared" si="61"/>
        <v>2015</v>
      </c>
      <c r="U1288" s="11">
        <f t="shared" si="62"/>
        <v>42052.374999999993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">
        <v>8317</v>
      </c>
      <c r="R1289" t="s">
        <v>8318</v>
      </c>
      <c r="S1289" s="11">
        <f t="shared" si="60"/>
        <v>42107.412685185183</v>
      </c>
      <c r="T1289" s="9">
        <f t="shared" si="61"/>
        <v>2015</v>
      </c>
      <c r="U1289" s="11">
        <f t="shared" si="62"/>
        <v>42167.412685185183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">
        <v>8317</v>
      </c>
      <c r="R1290" t="s">
        <v>8318</v>
      </c>
      <c r="S1290" s="11">
        <f t="shared" si="60"/>
        <v>42560.946331018517</v>
      </c>
      <c r="T1290" s="9">
        <f t="shared" si="61"/>
        <v>2016</v>
      </c>
      <c r="U1290" s="11">
        <f t="shared" si="62"/>
        <v>42591.958333333336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">
        <v>8317</v>
      </c>
      <c r="R1291" t="s">
        <v>8318</v>
      </c>
      <c r="S1291" s="11">
        <f t="shared" si="60"/>
        <v>42708.926446759258</v>
      </c>
      <c r="T1291" s="9">
        <f t="shared" si="61"/>
        <v>2016</v>
      </c>
      <c r="U1291" s="11">
        <f t="shared" si="62"/>
        <v>42738.926446759258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">
        <v>8317</v>
      </c>
      <c r="R1292" t="s">
        <v>8318</v>
      </c>
      <c r="S1292" s="11">
        <f t="shared" si="60"/>
        <v>42086.406608796293</v>
      </c>
      <c r="T1292" s="9">
        <f t="shared" si="61"/>
        <v>2015</v>
      </c>
      <c r="U1292" s="11">
        <f t="shared" si="62"/>
        <v>42117.082638888889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">
        <v>8317</v>
      </c>
      <c r="R1293" t="s">
        <v>8318</v>
      </c>
      <c r="S1293" s="11">
        <f t="shared" si="60"/>
        <v>42064.444340277776</v>
      </c>
      <c r="T1293" s="9">
        <f t="shared" si="61"/>
        <v>2015</v>
      </c>
      <c r="U1293" s="11">
        <f t="shared" si="62"/>
        <v>42101.083333333336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">
        <v>8317</v>
      </c>
      <c r="R1294" t="s">
        <v>8318</v>
      </c>
      <c r="S1294" s="11">
        <f t="shared" si="60"/>
        <v>42256.555879629632</v>
      </c>
      <c r="T1294" s="9">
        <f t="shared" si="61"/>
        <v>2015</v>
      </c>
      <c r="U1294" s="11">
        <f t="shared" si="62"/>
        <v>42283.749305555553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">
        <v>8317</v>
      </c>
      <c r="R1295" t="s">
        <v>8318</v>
      </c>
      <c r="S1295" s="11">
        <f t="shared" si="60"/>
        <v>42292.492719907408</v>
      </c>
      <c r="T1295" s="9">
        <f t="shared" si="61"/>
        <v>2015</v>
      </c>
      <c r="U1295" s="11">
        <f t="shared" si="62"/>
        <v>42322.534386574072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">
        <v>8317</v>
      </c>
      <c r="R1296" t="s">
        <v>8318</v>
      </c>
      <c r="S1296" s="11">
        <f t="shared" si="60"/>
        <v>42278.245335648149</v>
      </c>
      <c r="T1296" s="9">
        <f t="shared" si="61"/>
        <v>2015</v>
      </c>
      <c r="U1296" s="11">
        <f t="shared" si="62"/>
        <v>42296.249999999993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">
        <v>8317</v>
      </c>
      <c r="R1297" t="s">
        <v>8318</v>
      </c>
      <c r="S1297" s="11">
        <f t="shared" si="60"/>
        <v>42184.364548611113</v>
      </c>
      <c r="T1297" s="9">
        <f t="shared" si="61"/>
        <v>2015</v>
      </c>
      <c r="U1297" s="11">
        <f t="shared" si="62"/>
        <v>42214.499999999993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">
        <v>8317</v>
      </c>
      <c r="R1298" t="s">
        <v>8318</v>
      </c>
      <c r="S1298" s="11">
        <f t="shared" si="60"/>
        <v>42422.842280092591</v>
      </c>
      <c r="T1298" s="9">
        <f t="shared" si="61"/>
        <v>2016</v>
      </c>
      <c r="U1298" s="11">
        <f t="shared" si="62"/>
        <v>42442.800613425927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">
        <v>8317</v>
      </c>
      <c r="R1299" t="s">
        <v>8318</v>
      </c>
      <c r="S1299" s="11">
        <f t="shared" si="60"/>
        <v>42461.538865740738</v>
      </c>
      <c r="T1299" s="9">
        <f t="shared" si="61"/>
        <v>2016</v>
      </c>
      <c r="U1299" s="11">
        <f t="shared" si="62"/>
        <v>42491.538865740738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">
        <v>8317</v>
      </c>
      <c r="R1300" t="s">
        <v>8318</v>
      </c>
      <c r="S1300" s="11">
        <f t="shared" si="60"/>
        <v>42458.472592592589</v>
      </c>
      <c r="T1300" s="9">
        <f t="shared" si="61"/>
        <v>2016</v>
      </c>
      <c r="U1300" s="11">
        <f t="shared" si="62"/>
        <v>42488.472592592589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">
        <v>8317</v>
      </c>
      <c r="R1301" t="s">
        <v>8318</v>
      </c>
      <c r="S1301" s="11">
        <f t="shared" si="60"/>
        <v>42169.606006944443</v>
      </c>
      <c r="T1301" s="9">
        <f t="shared" si="61"/>
        <v>2015</v>
      </c>
      <c r="U1301" s="11">
        <f t="shared" si="62"/>
        <v>42199.606006944443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">
        <v>8317</v>
      </c>
      <c r="R1302" t="s">
        <v>8318</v>
      </c>
      <c r="S1302" s="11">
        <f t="shared" si="60"/>
        <v>42483.466874999998</v>
      </c>
      <c r="T1302" s="9">
        <f t="shared" si="61"/>
        <v>2016</v>
      </c>
      <c r="U1302" s="11">
        <f t="shared" si="62"/>
        <v>42522.581249999996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">
        <v>8317</v>
      </c>
      <c r="R1303" t="s">
        <v>8318</v>
      </c>
      <c r="S1303" s="11">
        <f t="shared" si="60"/>
        <v>42195.541412037033</v>
      </c>
      <c r="T1303" s="9">
        <f t="shared" si="61"/>
        <v>2015</v>
      </c>
      <c r="U1303" s="11">
        <f t="shared" si="62"/>
        <v>42205.916666666664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">
        <v>8317</v>
      </c>
      <c r="R1304" t="s">
        <v>8318</v>
      </c>
      <c r="S1304" s="11">
        <f t="shared" si="60"/>
        <v>42674.849664351852</v>
      </c>
      <c r="T1304" s="9">
        <f t="shared" si="61"/>
        <v>2016</v>
      </c>
      <c r="U1304" s="11">
        <f t="shared" si="62"/>
        <v>42704.891331018516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">
        <v>8317</v>
      </c>
      <c r="R1305" t="s">
        <v>8318</v>
      </c>
      <c r="S1305" s="11">
        <f t="shared" si="60"/>
        <v>42566.232870370368</v>
      </c>
      <c r="T1305" s="9">
        <f t="shared" si="61"/>
        <v>2016</v>
      </c>
      <c r="U1305" s="11">
        <f t="shared" si="62"/>
        <v>42582.249999999993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">
        <v>8319</v>
      </c>
      <c r="R1306" t="s">
        <v>8321</v>
      </c>
      <c r="S1306" s="11">
        <f t="shared" si="60"/>
        <v>42746.986168981479</v>
      </c>
      <c r="T1306" s="9">
        <f t="shared" si="61"/>
        <v>2017</v>
      </c>
      <c r="U1306" s="11">
        <f t="shared" si="62"/>
        <v>42806.944502314807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">
        <v>8319</v>
      </c>
      <c r="R1307" t="s">
        <v>8321</v>
      </c>
      <c r="S1307" s="11">
        <f t="shared" si="60"/>
        <v>42543.457268518519</v>
      </c>
      <c r="T1307" s="9">
        <f t="shared" si="61"/>
        <v>2016</v>
      </c>
      <c r="U1307" s="11">
        <f t="shared" si="62"/>
        <v>42572.520833333336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">
        <v>8319</v>
      </c>
      <c r="R1308" t="s">
        <v>8321</v>
      </c>
      <c r="S1308" s="11">
        <f t="shared" si="60"/>
        <v>41947.249236111107</v>
      </c>
      <c r="T1308" s="9">
        <f t="shared" si="61"/>
        <v>2014</v>
      </c>
      <c r="U1308" s="11">
        <f t="shared" si="62"/>
        <v>41977.249236111107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">
        <v>8319</v>
      </c>
      <c r="R1309" t="s">
        <v>8321</v>
      </c>
      <c r="S1309" s="11">
        <f t="shared" si="60"/>
        <v>42387.294895833336</v>
      </c>
      <c r="T1309" s="9">
        <f t="shared" si="61"/>
        <v>2016</v>
      </c>
      <c r="U1309" s="11">
        <f t="shared" si="62"/>
        <v>42417.294895833336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">
        <v>8319</v>
      </c>
      <c r="R1310" t="s">
        <v>8321</v>
      </c>
      <c r="S1310" s="11">
        <f t="shared" si="60"/>
        <v>42611.405231481483</v>
      </c>
      <c r="T1310" s="9">
        <f t="shared" si="61"/>
        <v>2016</v>
      </c>
      <c r="U1310" s="11">
        <f t="shared" si="62"/>
        <v>42651.405231481483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">
        <v>8319</v>
      </c>
      <c r="R1311" t="s">
        <v>8321</v>
      </c>
      <c r="S1311" s="11">
        <f t="shared" si="60"/>
        <v>42257.674398148149</v>
      </c>
      <c r="T1311" s="9">
        <f t="shared" si="61"/>
        <v>2015</v>
      </c>
      <c r="U1311" s="11">
        <f t="shared" si="62"/>
        <v>42292.674398148149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">
        <v>8319</v>
      </c>
      <c r="R1312" t="s">
        <v>8321</v>
      </c>
      <c r="S1312" s="11">
        <f t="shared" si="60"/>
        <v>42556.458912037029</v>
      </c>
      <c r="T1312" s="9">
        <f t="shared" si="61"/>
        <v>2016</v>
      </c>
      <c r="U1312" s="11">
        <f t="shared" si="62"/>
        <v>42601.458912037029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">
        <v>8319</v>
      </c>
      <c r="R1313" t="s">
        <v>8321</v>
      </c>
      <c r="S1313" s="11">
        <f t="shared" si="60"/>
        <v>42669.593969907401</v>
      </c>
      <c r="T1313" s="9">
        <f t="shared" si="61"/>
        <v>2016</v>
      </c>
      <c r="U1313" s="11">
        <f t="shared" si="62"/>
        <v>42704.635636574072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">
        <v>8319</v>
      </c>
      <c r="R1314" t="s">
        <v>8321</v>
      </c>
      <c r="S1314" s="11">
        <f t="shared" si="60"/>
        <v>42082.494467592587</v>
      </c>
      <c r="T1314" s="9">
        <f t="shared" si="61"/>
        <v>2015</v>
      </c>
      <c r="U1314" s="11">
        <f t="shared" si="62"/>
        <v>42112.494467592587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">
        <v>8319</v>
      </c>
      <c r="R1315" t="s">
        <v>8321</v>
      </c>
      <c r="S1315" s="11">
        <f t="shared" si="60"/>
        <v>42402.50131944444</v>
      </c>
      <c r="T1315" s="9">
        <f t="shared" si="61"/>
        <v>2016</v>
      </c>
      <c r="U1315" s="11">
        <f t="shared" si="62"/>
        <v>42432.50131944444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">
        <v>8319</v>
      </c>
      <c r="R1316" t="s">
        <v>8321</v>
      </c>
      <c r="S1316" s="11">
        <f t="shared" si="60"/>
        <v>42604.461342592585</v>
      </c>
      <c r="T1316" s="9">
        <f t="shared" si="61"/>
        <v>2016</v>
      </c>
      <c r="U1316" s="11">
        <f t="shared" si="62"/>
        <v>42664.461342592585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">
        <v>8319</v>
      </c>
      <c r="R1317" t="s">
        <v>8321</v>
      </c>
      <c r="S1317" s="11">
        <f t="shared" si="60"/>
        <v>42278.289907407401</v>
      </c>
      <c r="T1317" s="9">
        <f t="shared" si="61"/>
        <v>2015</v>
      </c>
      <c r="U1317" s="11">
        <f t="shared" si="62"/>
        <v>42313.833333333336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">
        <v>8319</v>
      </c>
      <c r="R1318" t="s">
        <v>8321</v>
      </c>
      <c r="S1318" s="11">
        <f t="shared" si="60"/>
        <v>42393.753576388888</v>
      </c>
      <c r="T1318" s="9">
        <f t="shared" si="61"/>
        <v>2016</v>
      </c>
      <c r="U1318" s="11">
        <f t="shared" si="62"/>
        <v>42428.753576388888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">
        <v>8319</v>
      </c>
      <c r="R1319" t="s">
        <v>8321</v>
      </c>
      <c r="S1319" s="11">
        <f t="shared" si="60"/>
        <v>42520.027152777773</v>
      </c>
      <c r="T1319" s="9">
        <f t="shared" si="61"/>
        <v>2016</v>
      </c>
      <c r="U1319" s="11">
        <f t="shared" si="62"/>
        <v>42572.374999999993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">
        <v>8319</v>
      </c>
      <c r="R1320" t="s">
        <v>8321</v>
      </c>
      <c r="S1320" s="11">
        <f t="shared" si="60"/>
        <v>41984.835324074076</v>
      </c>
      <c r="T1320" s="9">
        <f t="shared" si="61"/>
        <v>2014</v>
      </c>
      <c r="U1320" s="11">
        <f t="shared" si="62"/>
        <v>42014.835324074076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">
        <v>8319</v>
      </c>
      <c r="R1321" t="s">
        <v>8321</v>
      </c>
      <c r="S1321" s="11">
        <f t="shared" si="60"/>
        <v>41816.603761574072</v>
      </c>
      <c r="T1321" s="9">
        <f t="shared" si="61"/>
        <v>2014</v>
      </c>
      <c r="U1321" s="11">
        <f t="shared" si="62"/>
        <v>41831.458333333328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">
        <v>8319</v>
      </c>
      <c r="R1322" t="s">
        <v>8321</v>
      </c>
      <c r="S1322" s="11">
        <f t="shared" si="60"/>
        <v>42705.482013888883</v>
      </c>
      <c r="T1322" s="9">
        <f t="shared" si="61"/>
        <v>2016</v>
      </c>
      <c r="U1322" s="11">
        <f t="shared" si="62"/>
        <v>42734.749999999993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">
        <v>8319</v>
      </c>
      <c r="R1323" t="s">
        <v>8321</v>
      </c>
      <c r="S1323" s="11">
        <f t="shared" si="60"/>
        <v>42697.540937499994</v>
      </c>
      <c r="T1323" s="9">
        <f t="shared" si="61"/>
        <v>2016</v>
      </c>
      <c r="U1323" s="11">
        <f t="shared" si="62"/>
        <v>42727.540937499994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">
        <v>8319</v>
      </c>
      <c r="R1324" t="s">
        <v>8321</v>
      </c>
      <c r="S1324" s="11">
        <f t="shared" si="60"/>
        <v>42115.448206018518</v>
      </c>
      <c r="T1324" s="9">
        <f t="shared" si="61"/>
        <v>2015</v>
      </c>
      <c r="U1324" s="11">
        <f t="shared" si="62"/>
        <v>42145.448206018518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">
        <v>8319</v>
      </c>
      <c r="R1325" t="s">
        <v>8321</v>
      </c>
      <c r="S1325" s="11">
        <f t="shared" si="60"/>
        <v>42451.490115740737</v>
      </c>
      <c r="T1325" s="9">
        <f t="shared" si="61"/>
        <v>2016</v>
      </c>
      <c r="U1325" s="11">
        <f t="shared" si="62"/>
        <v>42486.079861111109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">
        <v>8319</v>
      </c>
      <c r="R1326" t="s">
        <v>8321</v>
      </c>
      <c r="S1326" s="11">
        <f t="shared" si="60"/>
        <v>42626.425370370365</v>
      </c>
      <c r="T1326" s="9">
        <f t="shared" si="61"/>
        <v>2016</v>
      </c>
      <c r="U1326" s="11">
        <f t="shared" si="62"/>
        <v>42656.425370370365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">
        <v>8319</v>
      </c>
      <c r="R1327" t="s">
        <v>8321</v>
      </c>
      <c r="S1327" s="11">
        <f t="shared" si="60"/>
        <v>42703.877719907403</v>
      </c>
      <c r="T1327" s="9">
        <f t="shared" si="61"/>
        <v>2016</v>
      </c>
      <c r="U1327" s="11">
        <f t="shared" si="62"/>
        <v>42733.877719907403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">
        <v>8319</v>
      </c>
      <c r="R1328" t="s">
        <v>8321</v>
      </c>
      <c r="S1328" s="11">
        <f t="shared" si="60"/>
        <v>41974.583657407406</v>
      </c>
      <c r="T1328" s="9">
        <f t="shared" si="61"/>
        <v>2014</v>
      </c>
      <c r="U1328" s="11">
        <f t="shared" si="62"/>
        <v>42019.583657407406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">
        <v>8319</v>
      </c>
      <c r="R1329" t="s">
        <v>8321</v>
      </c>
      <c r="S1329" s="11">
        <f t="shared" si="60"/>
        <v>42123.470312500001</v>
      </c>
      <c r="T1329" s="9">
        <f t="shared" si="61"/>
        <v>2015</v>
      </c>
      <c r="U1329" s="11">
        <f t="shared" si="62"/>
        <v>42153.470312500001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">
        <v>8319</v>
      </c>
      <c r="R1330" t="s">
        <v>8321</v>
      </c>
      <c r="S1330" s="11">
        <f t="shared" si="60"/>
        <v>42612.434421296297</v>
      </c>
      <c r="T1330" s="9">
        <f t="shared" si="61"/>
        <v>2016</v>
      </c>
      <c r="U1330" s="11">
        <f t="shared" si="62"/>
        <v>42657.434421296297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">
        <v>8319</v>
      </c>
      <c r="R1331" t="s">
        <v>8321</v>
      </c>
      <c r="S1331" s="11">
        <f t="shared" si="60"/>
        <v>41935.013252314813</v>
      </c>
      <c r="T1331" s="9">
        <f t="shared" si="61"/>
        <v>2014</v>
      </c>
      <c r="U1331" s="11">
        <f t="shared" si="62"/>
        <v>41975.054918981477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">
        <v>8319</v>
      </c>
      <c r="R1332" t="s">
        <v>8321</v>
      </c>
      <c r="S1332" s="11">
        <f t="shared" si="60"/>
        <v>42522.068391203698</v>
      </c>
      <c r="T1332" s="9">
        <f t="shared" si="61"/>
        <v>2016</v>
      </c>
      <c r="U1332" s="11">
        <f t="shared" si="62"/>
        <v>42552.958333333336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">
        <v>8319</v>
      </c>
      <c r="R1333" t="s">
        <v>8321</v>
      </c>
      <c r="S1333" s="11">
        <f t="shared" si="60"/>
        <v>42569.295763888884</v>
      </c>
      <c r="T1333" s="9">
        <f t="shared" si="61"/>
        <v>2016</v>
      </c>
      <c r="U1333" s="11">
        <f t="shared" si="62"/>
        <v>42599.295763888884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">
        <v>8319</v>
      </c>
      <c r="R1334" t="s">
        <v>8321</v>
      </c>
      <c r="S1334" s="11">
        <f t="shared" si="60"/>
        <v>42731.851944444446</v>
      </c>
      <c r="T1334" s="9">
        <f t="shared" si="61"/>
        <v>2016</v>
      </c>
      <c r="U1334" s="11">
        <f t="shared" si="62"/>
        <v>42761.851944444446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">
        <v>8319</v>
      </c>
      <c r="R1335" t="s">
        <v>8321</v>
      </c>
      <c r="S1335" s="11">
        <f t="shared" si="60"/>
        <v>41805.8984375</v>
      </c>
      <c r="T1335" s="9">
        <f t="shared" si="61"/>
        <v>2014</v>
      </c>
      <c r="U1335" s="11">
        <f t="shared" si="62"/>
        <v>41835.8984375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">
        <v>8319</v>
      </c>
      <c r="R1336" t="s">
        <v>8321</v>
      </c>
      <c r="S1336" s="11">
        <f t="shared" si="60"/>
        <v>42410.565821759257</v>
      </c>
      <c r="T1336" s="9">
        <f t="shared" si="61"/>
        <v>2016</v>
      </c>
      <c r="U1336" s="11">
        <f t="shared" si="62"/>
        <v>42440.565821759257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">
        <v>8319</v>
      </c>
      <c r="R1337" t="s">
        <v>8321</v>
      </c>
      <c r="S1337" s="11">
        <f t="shared" si="60"/>
        <v>42313.728032407402</v>
      </c>
      <c r="T1337" s="9">
        <f t="shared" si="61"/>
        <v>2015</v>
      </c>
      <c r="U1337" s="11">
        <f t="shared" si="62"/>
        <v>42343.728032407402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">
        <v>8319</v>
      </c>
      <c r="R1338" t="s">
        <v>8321</v>
      </c>
      <c r="S1338" s="11">
        <f t="shared" si="60"/>
        <v>41955.655416666668</v>
      </c>
      <c r="T1338" s="9">
        <f t="shared" si="61"/>
        <v>2014</v>
      </c>
      <c r="U1338" s="11">
        <f t="shared" si="62"/>
        <v>41990.655416666668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">
        <v>8319</v>
      </c>
      <c r="R1339" t="s">
        <v>8321</v>
      </c>
      <c r="S1339" s="11">
        <f t="shared" si="60"/>
        <v>42767.368969907409</v>
      </c>
      <c r="T1339" s="9">
        <f t="shared" si="61"/>
        <v>2017</v>
      </c>
      <c r="U1339" s="11">
        <f t="shared" si="62"/>
        <v>42797.368969907409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">
        <v>8319</v>
      </c>
      <c r="R1340" t="s">
        <v>8321</v>
      </c>
      <c r="S1340" s="11">
        <f t="shared" si="60"/>
        <v>42188.595289351848</v>
      </c>
      <c r="T1340" s="9">
        <f t="shared" si="61"/>
        <v>2015</v>
      </c>
      <c r="U1340" s="11">
        <f t="shared" si="62"/>
        <v>42218.595289351848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">
        <v>8319</v>
      </c>
      <c r="R1341" t="s">
        <v>8321</v>
      </c>
      <c r="S1341" s="11">
        <f t="shared" si="60"/>
        <v>41936.438831018517</v>
      </c>
      <c r="T1341" s="9">
        <f t="shared" si="61"/>
        <v>2014</v>
      </c>
      <c r="U1341" s="11">
        <f t="shared" si="62"/>
        <v>41981.480497685181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">
        <v>8319</v>
      </c>
      <c r="R1342" t="s">
        <v>8321</v>
      </c>
      <c r="S1342" s="11">
        <f t="shared" si="60"/>
        <v>41836.387187499997</v>
      </c>
      <c r="T1342" s="9">
        <f t="shared" si="61"/>
        <v>2014</v>
      </c>
      <c r="U1342" s="11">
        <f t="shared" si="62"/>
        <v>41866.387187499997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">
        <v>8319</v>
      </c>
      <c r="R1343" t="s">
        <v>8321</v>
      </c>
      <c r="S1343" s="11">
        <f t="shared" si="60"/>
        <v>42612.415706018517</v>
      </c>
      <c r="T1343" s="9">
        <f t="shared" si="61"/>
        <v>2016</v>
      </c>
      <c r="U1343" s="11">
        <f t="shared" si="62"/>
        <v>42644.415706018517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">
        <v>8319</v>
      </c>
      <c r="R1344" t="s">
        <v>8321</v>
      </c>
      <c r="S1344" s="11">
        <f t="shared" si="60"/>
        <v>42172.608090277776</v>
      </c>
      <c r="T1344" s="9">
        <f t="shared" si="61"/>
        <v>2015</v>
      </c>
      <c r="U1344" s="11">
        <f t="shared" si="62"/>
        <v>42202.608090277776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">
        <v>8319</v>
      </c>
      <c r="R1345" t="s">
        <v>8321</v>
      </c>
      <c r="S1345" s="11">
        <f t="shared" si="60"/>
        <v>42542.318090277775</v>
      </c>
      <c r="T1345" s="9">
        <f t="shared" si="61"/>
        <v>2016</v>
      </c>
      <c r="U1345" s="11">
        <f t="shared" si="62"/>
        <v>42600.957638888889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">
        <v>8322</v>
      </c>
      <c r="R1346" t="s">
        <v>8323</v>
      </c>
      <c r="S1346" s="11">
        <f t="shared" si="60"/>
        <v>42522.581469907404</v>
      </c>
      <c r="T1346" s="9">
        <f t="shared" si="61"/>
        <v>2016</v>
      </c>
      <c r="U1346" s="11">
        <f t="shared" si="62"/>
        <v>42551.581469907404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">
        <v>8322</v>
      </c>
      <c r="R1347" t="s">
        <v>8323</v>
      </c>
      <c r="S1347" s="11">
        <f t="shared" ref="S1347:S1410" si="63">(J1347/86400)+25569+(-5/24)</f>
        <v>41799.606006944443</v>
      </c>
      <c r="T1347" s="9">
        <f t="shared" ref="T1347:T1410" si="64">YEAR(S1347)</f>
        <v>2014</v>
      </c>
      <c r="U1347" s="11">
        <f t="shared" ref="U1347:U1410" si="65">(I1347/86400)+25569+(-5/24)</f>
        <v>41834.606006944443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">
        <v>8322</v>
      </c>
      <c r="R1348" t="s">
        <v>8323</v>
      </c>
      <c r="S1348" s="11">
        <f t="shared" si="63"/>
        <v>41421.867488425924</v>
      </c>
      <c r="T1348" s="9">
        <f t="shared" si="64"/>
        <v>2013</v>
      </c>
      <c r="U1348" s="11">
        <f t="shared" si="65"/>
        <v>41451.867488425924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">
        <v>8322</v>
      </c>
      <c r="R1349" t="s">
        <v>8323</v>
      </c>
      <c r="S1349" s="11">
        <f t="shared" si="63"/>
        <v>42040.429687499993</v>
      </c>
      <c r="T1349" s="9">
        <f t="shared" si="64"/>
        <v>2015</v>
      </c>
      <c r="U1349" s="11">
        <f t="shared" si="65"/>
        <v>42070.429687499993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">
        <v>8322</v>
      </c>
      <c r="R1350" t="s">
        <v>8323</v>
      </c>
      <c r="S1350" s="11">
        <f t="shared" si="63"/>
        <v>41963.297835648147</v>
      </c>
      <c r="T1350" s="9">
        <f t="shared" si="64"/>
        <v>2014</v>
      </c>
      <c r="U1350" s="11">
        <f t="shared" si="65"/>
        <v>41991.297835648147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">
        <v>8322</v>
      </c>
      <c r="R1351" t="s">
        <v>8323</v>
      </c>
      <c r="S1351" s="11">
        <f t="shared" si="63"/>
        <v>42317.124247685184</v>
      </c>
      <c r="T1351" s="9">
        <f t="shared" si="64"/>
        <v>2015</v>
      </c>
      <c r="U1351" s="11">
        <f t="shared" si="65"/>
        <v>42354.082638888889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">
        <v>8322</v>
      </c>
      <c r="R1352" t="s">
        <v>8323</v>
      </c>
      <c r="S1352" s="11">
        <f t="shared" si="63"/>
        <v>42333.804791666662</v>
      </c>
      <c r="T1352" s="9">
        <f t="shared" si="64"/>
        <v>2015</v>
      </c>
      <c r="U1352" s="11">
        <f t="shared" si="65"/>
        <v>42363.804791666662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">
        <v>8322</v>
      </c>
      <c r="R1353" t="s">
        <v>8323</v>
      </c>
      <c r="S1353" s="11">
        <f t="shared" si="63"/>
        <v>42382.531759259255</v>
      </c>
      <c r="T1353" s="9">
        <f t="shared" si="64"/>
        <v>2016</v>
      </c>
      <c r="U1353" s="11">
        <f t="shared" si="65"/>
        <v>42412.531759259255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">
        <v>8322</v>
      </c>
      <c r="R1354" t="s">
        <v>8323</v>
      </c>
      <c r="S1354" s="11">
        <f t="shared" si="63"/>
        <v>42200.369976851849</v>
      </c>
      <c r="T1354" s="9">
        <f t="shared" si="64"/>
        <v>2015</v>
      </c>
      <c r="U1354" s="11">
        <f t="shared" si="65"/>
        <v>42251.957638888889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">
        <v>8322</v>
      </c>
      <c r="R1355" t="s">
        <v>8323</v>
      </c>
      <c r="S1355" s="11">
        <f t="shared" si="63"/>
        <v>41308.909583333334</v>
      </c>
      <c r="T1355" s="9">
        <f t="shared" si="64"/>
        <v>2013</v>
      </c>
      <c r="U1355" s="11">
        <f t="shared" si="65"/>
        <v>41343.791666666664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">
        <v>8322</v>
      </c>
      <c r="R1356" t="s">
        <v>8323</v>
      </c>
      <c r="S1356" s="11">
        <f t="shared" si="63"/>
        <v>42502.599293981482</v>
      </c>
      <c r="T1356" s="9">
        <f t="shared" si="64"/>
        <v>2016</v>
      </c>
      <c r="U1356" s="11">
        <f t="shared" si="65"/>
        <v>42532.599293981482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">
        <v>8322</v>
      </c>
      <c r="R1357" t="s">
        <v>8323</v>
      </c>
      <c r="S1357" s="11">
        <f t="shared" si="63"/>
        <v>41213.046354166661</v>
      </c>
      <c r="T1357" s="9">
        <f t="shared" si="64"/>
        <v>2012</v>
      </c>
      <c r="U1357" s="11">
        <f t="shared" si="65"/>
        <v>41243.208333333328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">
        <v>8322</v>
      </c>
      <c r="R1358" t="s">
        <v>8323</v>
      </c>
      <c r="S1358" s="11">
        <f t="shared" si="63"/>
        <v>41429.830555555549</v>
      </c>
      <c r="T1358" s="9">
        <f t="shared" si="64"/>
        <v>2013</v>
      </c>
      <c r="U1358" s="11">
        <f t="shared" si="65"/>
        <v>41459.830555555549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">
        <v>8322</v>
      </c>
      <c r="R1359" t="s">
        <v>8323</v>
      </c>
      <c r="S1359" s="11">
        <f t="shared" si="63"/>
        <v>41304.753900462958</v>
      </c>
      <c r="T1359" s="9">
        <f t="shared" si="64"/>
        <v>2013</v>
      </c>
      <c r="U1359" s="11">
        <f t="shared" si="65"/>
        <v>41334.040972222218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">
        <v>8322</v>
      </c>
      <c r="R1360" t="s">
        <v>8323</v>
      </c>
      <c r="S1360" s="11">
        <f t="shared" si="63"/>
        <v>40689.362534722219</v>
      </c>
      <c r="T1360" s="9">
        <f t="shared" si="64"/>
        <v>2011</v>
      </c>
      <c r="U1360" s="11">
        <f t="shared" si="65"/>
        <v>40719.362534722219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">
        <v>8322</v>
      </c>
      <c r="R1361" t="s">
        <v>8323</v>
      </c>
      <c r="S1361" s="11">
        <f t="shared" si="63"/>
        <v>40668.606365740736</v>
      </c>
      <c r="T1361" s="9">
        <f t="shared" si="64"/>
        <v>2011</v>
      </c>
      <c r="U1361" s="11">
        <f t="shared" si="65"/>
        <v>40730.606365740736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">
        <v>8322</v>
      </c>
      <c r="R1362" t="s">
        <v>8323</v>
      </c>
      <c r="S1362" s="11">
        <f t="shared" si="63"/>
        <v>41095.692361111105</v>
      </c>
      <c r="T1362" s="9">
        <f t="shared" si="64"/>
        <v>2012</v>
      </c>
      <c r="U1362" s="11">
        <f t="shared" si="65"/>
        <v>41123.692361111105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">
        <v>8322</v>
      </c>
      <c r="R1363" t="s">
        <v>8323</v>
      </c>
      <c r="S1363" s="11">
        <f t="shared" si="63"/>
        <v>41781.508935185186</v>
      </c>
      <c r="T1363" s="9">
        <f t="shared" si="64"/>
        <v>2014</v>
      </c>
      <c r="U1363" s="11">
        <f t="shared" si="65"/>
        <v>41811.508935185186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">
        <v>8322</v>
      </c>
      <c r="R1364" t="s">
        <v>8323</v>
      </c>
      <c r="S1364" s="11">
        <f t="shared" si="63"/>
        <v>41464.726053240738</v>
      </c>
      <c r="T1364" s="9">
        <f t="shared" si="64"/>
        <v>2013</v>
      </c>
      <c r="U1364" s="11">
        <f t="shared" si="65"/>
        <v>41524.726053240738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">
        <v>8322</v>
      </c>
      <c r="R1365" t="s">
        <v>8323</v>
      </c>
      <c r="S1365" s="11">
        <f t="shared" si="63"/>
        <v>42396.635729166665</v>
      </c>
      <c r="T1365" s="9">
        <f t="shared" si="64"/>
        <v>2016</v>
      </c>
      <c r="U1365" s="11">
        <f t="shared" si="65"/>
        <v>42415.124305555553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">
        <v>8325</v>
      </c>
      <c r="R1366" t="s">
        <v>8326</v>
      </c>
      <c r="S1366" s="11">
        <f t="shared" si="63"/>
        <v>41951.487337962964</v>
      </c>
      <c r="T1366" s="9">
        <f t="shared" si="64"/>
        <v>2014</v>
      </c>
      <c r="U1366" s="11">
        <f t="shared" si="65"/>
        <v>42011.487337962964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">
        <v>8325</v>
      </c>
      <c r="R1367" t="s">
        <v>8326</v>
      </c>
      <c r="S1367" s="11">
        <f t="shared" si="63"/>
        <v>42049.524907407402</v>
      </c>
      <c r="T1367" s="9">
        <f t="shared" si="64"/>
        <v>2015</v>
      </c>
      <c r="U1367" s="11">
        <f t="shared" si="65"/>
        <v>42079.483240740738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">
        <v>8325</v>
      </c>
      <c r="R1368" t="s">
        <v>8326</v>
      </c>
      <c r="S1368" s="11">
        <f t="shared" si="63"/>
        <v>41924.787766203699</v>
      </c>
      <c r="T1368" s="9">
        <f t="shared" si="64"/>
        <v>2014</v>
      </c>
      <c r="U1368" s="11">
        <f t="shared" si="65"/>
        <v>41969.829432870371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">
        <v>8325</v>
      </c>
      <c r="R1369" t="s">
        <v>8326</v>
      </c>
      <c r="S1369" s="11">
        <f t="shared" si="63"/>
        <v>42291.794560185182</v>
      </c>
      <c r="T1369" s="9">
        <f t="shared" si="64"/>
        <v>2015</v>
      </c>
      <c r="U1369" s="11">
        <f t="shared" si="65"/>
        <v>42321.836226851847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">
        <v>8325</v>
      </c>
      <c r="R1370" t="s">
        <v>8326</v>
      </c>
      <c r="S1370" s="11">
        <f t="shared" si="63"/>
        <v>42145.982569444437</v>
      </c>
      <c r="T1370" s="9">
        <f t="shared" si="64"/>
        <v>2015</v>
      </c>
      <c r="U1370" s="11">
        <f t="shared" si="65"/>
        <v>42169.982569444437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">
        <v>8325</v>
      </c>
      <c r="R1371" t="s">
        <v>8326</v>
      </c>
      <c r="S1371" s="11">
        <f t="shared" si="63"/>
        <v>41710.385949074072</v>
      </c>
      <c r="T1371" s="9">
        <f t="shared" si="64"/>
        <v>2014</v>
      </c>
      <c r="U1371" s="11">
        <f t="shared" si="65"/>
        <v>41740.385949074072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">
        <v>8325</v>
      </c>
      <c r="R1372" t="s">
        <v>8326</v>
      </c>
      <c r="S1372" s="11">
        <f t="shared" si="63"/>
        <v>41547.795023148145</v>
      </c>
      <c r="T1372" s="9">
        <f t="shared" si="64"/>
        <v>2013</v>
      </c>
      <c r="U1372" s="11">
        <f t="shared" si="65"/>
        <v>41562.795023148145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">
        <v>8325</v>
      </c>
      <c r="R1373" t="s">
        <v>8326</v>
      </c>
      <c r="S1373" s="11">
        <f t="shared" si="63"/>
        <v>42101.550254629627</v>
      </c>
      <c r="T1373" s="9">
        <f t="shared" si="64"/>
        <v>2015</v>
      </c>
      <c r="U1373" s="11">
        <f t="shared" si="65"/>
        <v>42131.550254629627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">
        <v>8325</v>
      </c>
      <c r="R1374" t="s">
        <v>8326</v>
      </c>
      <c r="S1374" s="11">
        <f t="shared" si="63"/>
        <v>41072.53162037037</v>
      </c>
      <c r="T1374" s="9">
        <f t="shared" si="64"/>
        <v>2012</v>
      </c>
      <c r="U1374" s="11">
        <f t="shared" si="65"/>
        <v>41102.53162037037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">
        <v>8325</v>
      </c>
      <c r="R1375" t="s">
        <v>8326</v>
      </c>
      <c r="S1375" s="11">
        <f t="shared" si="63"/>
        <v>42704.743437499994</v>
      </c>
      <c r="T1375" s="9">
        <f t="shared" si="64"/>
        <v>2016</v>
      </c>
      <c r="U1375" s="11">
        <f t="shared" si="65"/>
        <v>42734.743437499994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">
        <v>8325</v>
      </c>
      <c r="R1376" t="s">
        <v>8326</v>
      </c>
      <c r="S1376" s="11">
        <f t="shared" si="63"/>
        <v>42423.953564814808</v>
      </c>
      <c r="T1376" s="9">
        <f t="shared" si="64"/>
        <v>2016</v>
      </c>
      <c r="U1376" s="11">
        <f t="shared" si="65"/>
        <v>42453.911898148144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">
        <v>8325</v>
      </c>
      <c r="R1377" t="s">
        <v>8326</v>
      </c>
      <c r="S1377" s="11">
        <f t="shared" si="63"/>
        <v>42719.857858796291</v>
      </c>
      <c r="T1377" s="9">
        <f t="shared" si="64"/>
        <v>2016</v>
      </c>
      <c r="U1377" s="11">
        <f t="shared" si="65"/>
        <v>42749.857858796291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">
        <v>8325</v>
      </c>
      <c r="R1378" t="s">
        <v>8326</v>
      </c>
      <c r="S1378" s="11">
        <f t="shared" si="63"/>
        <v>42677.460717592585</v>
      </c>
      <c r="T1378" s="9">
        <f t="shared" si="64"/>
        <v>2016</v>
      </c>
      <c r="U1378" s="11">
        <f t="shared" si="65"/>
        <v>42707.502384259256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">
        <v>8325</v>
      </c>
      <c r="R1379" t="s">
        <v>8326</v>
      </c>
      <c r="S1379" s="11">
        <f t="shared" si="63"/>
        <v>42747.01122685185</v>
      </c>
      <c r="T1379" s="9">
        <f t="shared" si="64"/>
        <v>2017</v>
      </c>
      <c r="U1379" s="11">
        <f t="shared" si="65"/>
        <v>42768.96597222222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">
        <v>8325</v>
      </c>
      <c r="R1380" t="s">
        <v>8326</v>
      </c>
      <c r="S1380" s="11">
        <f t="shared" si="63"/>
        <v>42568.551041666666</v>
      </c>
      <c r="T1380" s="9">
        <f t="shared" si="64"/>
        <v>2016</v>
      </c>
      <c r="U1380" s="11">
        <f t="shared" si="65"/>
        <v>42583.551041666666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">
        <v>8325</v>
      </c>
      <c r="R1381" t="s">
        <v>8326</v>
      </c>
      <c r="S1381" s="11">
        <f t="shared" si="63"/>
        <v>42130.283287037033</v>
      </c>
      <c r="T1381" s="9">
        <f t="shared" si="64"/>
        <v>2015</v>
      </c>
      <c r="U1381" s="11">
        <f t="shared" si="65"/>
        <v>42160.283287037033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">
        <v>8325</v>
      </c>
      <c r="R1382" t="s">
        <v>8326</v>
      </c>
      <c r="S1382" s="11">
        <f t="shared" si="63"/>
        <v>42141.554467592585</v>
      </c>
      <c r="T1382" s="9">
        <f t="shared" si="64"/>
        <v>2015</v>
      </c>
      <c r="U1382" s="11">
        <f t="shared" si="65"/>
        <v>42163.874999999993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">
        <v>8325</v>
      </c>
      <c r="R1383" t="s">
        <v>8326</v>
      </c>
      <c r="S1383" s="11">
        <f t="shared" si="63"/>
        <v>42703.006076388883</v>
      </c>
      <c r="T1383" s="9">
        <f t="shared" si="64"/>
        <v>2016</v>
      </c>
      <c r="U1383" s="11">
        <f t="shared" si="65"/>
        <v>42733.006076388883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">
        <v>8325</v>
      </c>
      <c r="R1384" t="s">
        <v>8326</v>
      </c>
      <c r="S1384" s="11">
        <f t="shared" si="63"/>
        <v>41370.591851851852</v>
      </c>
      <c r="T1384" s="9">
        <f t="shared" si="64"/>
        <v>2013</v>
      </c>
      <c r="U1384" s="11">
        <f t="shared" si="65"/>
        <v>41400.591851851852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">
        <v>8325</v>
      </c>
      <c r="R1385" t="s">
        <v>8326</v>
      </c>
      <c r="S1385" s="11">
        <f t="shared" si="63"/>
        <v>42706.866643518515</v>
      </c>
      <c r="T1385" s="9">
        <f t="shared" si="64"/>
        <v>2016</v>
      </c>
      <c r="U1385" s="11">
        <f t="shared" si="65"/>
        <v>42726.866643518515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">
        <v>8325</v>
      </c>
      <c r="R1386" t="s">
        <v>8326</v>
      </c>
      <c r="S1386" s="11">
        <f t="shared" si="63"/>
        <v>42160.526874999996</v>
      </c>
      <c r="T1386" s="9">
        <f t="shared" si="64"/>
        <v>2015</v>
      </c>
      <c r="U1386" s="11">
        <f t="shared" si="65"/>
        <v>42190.526874999996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">
        <v>8325</v>
      </c>
      <c r="R1387" t="s">
        <v>8326</v>
      </c>
      <c r="S1387" s="11">
        <f t="shared" si="63"/>
        <v>42433.480567129627</v>
      </c>
      <c r="T1387" s="9">
        <f t="shared" si="64"/>
        <v>2016</v>
      </c>
      <c r="U1387" s="11">
        <f t="shared" si="65"/>
        <v>42489.299305555549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">
        <v>8325</v>
      </c>
      <c r="R1388" t="s">
        <v>8326</v>
      </c>
      <c r="S1388" s="11">
        <f t="shared" si="63"/>
        <v>42184.438530092586</v>
      </c>
      <c r="T1388" s="9">
        <f t="shared" si="64"/>
        <v>2015</v>
      </c>
      <c r="U1388" s="11">
        <f t="shared" si="65"/>
        <v>42214.438530092586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">
        <v>8325</v>
      </c>
      <c r="R1389" t="s">
        <v>8326</v>
      </c>
      <c r="S1389" s="11">
        <f t="shared" si="63"/>
        <v>42126.712905092594</v>
      </c>
      <c r="T1389" s="9">
        <f t="shared" si="64"/>
        <v>2015</v>
      </c>
      <c r="U1389" s="11">
        <f t="shared" si="65"/>
        <v>42157.979166666664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">
        <v>8325</v>
      </c>
      <c r="R1390" t="s">
        <v>8326</v>
      </c>
      <c r="S1390" s="11">
        <f t="shared" si="63"/>
        <v>42634.406446759262</v>
      </c>
      <c r="T1390" s="9">
        <f t="shared" si="64"/>
        <v>2016</v>
      </c>
      <c r="U1390" s="11">
        <f t="shared" si="65"/>
        <v>42660.468055555553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">
        <v>8325</v>
      </c>
      <c r="R1391" t="s">
        <v>8326</v>
      </c>
      <c r="S1391" s="11">
        <f t="shared" si="63"/>
        <v>42565.272650462961</v>
      </c>
      <c r="T1391" s="9">
        <f t="shared" si="64"/>
        <v>2016</v>
      </c>
      <c r="U1391" s="11">
        <f t="shared" si="65"/>
        <v>42595.272650462961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">
        <v>8325</v>
      </c>
      <c r="R1392" t="s">
        <v>8326</v>
      </c>
      <c r="S1392" s="11">
        <f t="shared" si="63"/>
        <v>42087.594976851855</v>
      </c>
      <c r="T1392" s="9">
        <f t="shared" si="64"/>
        <v>2015</v>
      </c>
      <c r="U1392" s="11">
        <f t="shared" si="65"/>
        <v>42121.508333333331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">
        <v>8325</v>
      </c>
      <c r="R1393" t="s">
        <v>8326</v>
      </c>
      <c r="S1393" s="11">
        <f t="shared" si="63"/>
        <v>42193.442337962959</v>
      </c>
      <c r="T1393" s="9">
        <f t="shared" si="64"/>
        <v>2015</v>
      </c>
      <c r="U1393" s="11">
        <f t="shared" si="65"/>
        <v>42237.999305555553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">
        <v>8325</v>
      </c>
      <c r="R1394" t="s">
        <v>8326</v>
      </c>
      <c r="S1394" s="11">
        <f t="shared" si="63"/>
        <v>42400.946597222217</v>
      </c>
      <c r="T1394" s="9">
        <f t="shared" si="64"/>
        <v>2016</v>
      </c>
      <c r="U1394" s="11">
        <f t="shared" si="65"/>
        <v>42431.946597222217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">
        <v>8325</v>
      </c>
      <c r="R1395" t="s">
        <v>8326</v>
      </c>
      <c r="S1395" s="11">
        <f t="shared" si="63"/>
        <v>42553.473645833328</v>
      </c>
      <c r="T1395" s="9">
        <f t="shared" si="64"/>
        <v>2016</v>
      </c>
      <c r="U1395" s="11">
        <f t="shared" si="65"/>
        <v>42583.473645833328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">
        <v>8325</v>
      </c>
      <c r="R1396" t="s">
        <v>8326</v>
      </c>
      <c r="S1396" s="11">
        <f t="shared" si="63"/>
        <v>42751.936643518515</v>
      </c>
      <c r="T1396" s="9">
        <f t="shared" si="64"/>
        <v>2017</v>
      </c>
      <c r="U1396" s="11">
        <f t="shared" si="65"/>
        <v>42794.916666666664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">
        <v>8325</v>
      </c>
      <c r="R1397" t="s">
        <v>8326</v>
      </c>
      <c r="S1397" s="11">
        <f t="shared" si="63"/>
        <v>42719.700011574074</v>
      </c>
      <c r="T1397" s="9">
        <f t="shared" si="64"/>
        <v>2016</v>
      </c>
      <c r="U1397" s="11">
        <f t="shared" si="65"/>
        <v>42749.700011574074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">
        <v>8325</v>
      </c>
      <c r="R1398" t="s">
        <v>8326</v>
      </c>
      <c r="S1398" s="11">
        <f t="shared" si="63"/>
        <v>42018.790300925924</v>
      </c>
      <c r="T1398" s="9">
        <f t="shared" si="64"/>
        <v>2015</v>
      </c>
      <c r="U1398" s="11">
        <f t="shared" si="65"/>
        <v>42048.790300925924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">
        <v>8325</v>
      </c>
      <c r="R1399" t="s">
        <v>8326</v>
      </c>
      <c r="S1399" s="11">
        <f t="shared" si="63"/>
        <v>42640.709606481476</v>
      </c>
      <c r="T1399" s="9">
        <f t="shared" si="64"/>
        <v>2016</v>
      </c>
      <c r="U1399" s="11">
        <f t="shared" si="65"/>
        <v>42670.679861111108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">
        <v>8325</v>
      </c>
      <c r="R1400" t="s">
        <v>8326</v>
      </c>
      <c r="S1400" s="11">
        <f t="shared" si="63"/>
        <v>42526.665902777771</v>
      </c>
      <c r="T1400" s="9">
        <f t="shared" si="64"/>
        <v>2016</v>
      </c>
      <c r="U1400" s="11">
        <f t="shared" si="65"/>
        <v>42556.665902777771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">
        <v>8325</v>
      </c>
      <c r="R1401" t="s">
        <v>8326</v>
      </c>
      <c r="S1401" s="11">
        <f t="shared" si="63"/>
        <v>41888.795983796292</v>
      </c>
      <c r="T1401" s="9">
        <f t="shared" si="64"/>
        <v>2014</v>
      </c>
      <c r="U1401" s="11">
        <f t="shared" si="65"/>
        <v>41918.795983796292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">
        <v>8325</v>
      </c>
      <c r="R1402" t="s">
        <v>8326</v>
      </c>
      <c r="S1402" s="11">
        <f t="shared" si="63"/>
        <v>42498.132789351854</v>
      </c>
      <c r="T1402" s="9">
        <f t="shared" si="64"/>
        <v>2016</v>
      </c>
      <c r="U1402" s="11">
        <f t="shared" si="65"/>
        <v>42533.020833333336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">
        <v>8325</v>
      </c>
      <c r="R1403" t="s">
        <v>8326</v>
      </c>
      <c r="S1403" s="11">
        <f t="shared" si="63"/>
        <v>41399.787893518514</v>
      </c>
      <c r="T1403" s="9">
        <f t="shared" si="64"/>
        <v>2013</v>
      </c>
      <c r="U1403" s="11">
        <f t="shared" si="65"/>
        <v>41420.787893518514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">
        <v>8325</v>
      </c>
      <c r="R1404" t="s">
        <v>8326</v>
      </c>
      <c r="S1404" s="11">
        <f t="shared" si="63"/>
        <v>42064.845034722217</v>
      </c>
      <c r="T1404" s="9">
        <f t="shared" si="64"/>
        <v>2015</v>
      </c>
      <c r="U1404" s="11">
        <f t="shared" si="65"/>
        <v>42124.803368055553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">
        <v>8325</v>
      </c>
      <c r="R1405" t="s">
        <v>8326</v>
      </c>
      <c r="S1405" s="11">
        <f t="shared" si="63"/>
        <v>41450.854571759257</v>
      </c>
      <c r="T1405" s="9">
        <f t="shared" si="64"/>
        <v>2013</v>
      </c>
      <c r="U1405" s="11">
        <f t="shared" si="65"/>
        <v>41480.854571759257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">
        <v>8322</v>
      </c>
      <c r="R1406" t="s">
        <v>8341</v>
      </c>
      <c r="S1406" s="11">
        <f t="shared" si="63"/>
        <v>42032.30190972222</v>
      </c>
      <c r="T1406" s="9">
        <f t="shared" si="64"/>
        <v>2015</v>
      </c>
      <c r="U1406" s="11">
        <f t="shared" si="65"/>
        <v>42057.30190972222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">
        <v>8322</v>
      </c>
      <c r="R1407" t="s">
        <v>8341</v>
      </c>
      <c r="S1407" s="11">
        <f t="shared" si="63"/>
        <v>41941.472233796296</v>
      </c>
      <c r="T1407" s="9">
        <f t="shared" si="64"/>
        <v>2014</v>
      </c>
      <c r="U1407" s="11">
        <f t="shared" si="65"/>
        <v>41971.51390046296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">
        <v>8322</v>
      </c>
      <c r="R1408" t="s">
        <v>8341</v>
      </c>
      <c r="S1408" s="11">
        <f t="shared" si="63"/>
        <v>42297.224618055552</v>
      </c>
      <c r="T1408" s="9">
        <f t="shared" si="64"/>
        <v>2015</v>
      </c>
      <c r="U1408" s="11">
        <f t="shared" si="65"/>
        <v>42350.208333333336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">
        <v>8322</v>
      </c>
      <c r="R1409" t="s">
        <v>8341</v>
      </c>
      <c r="S1409" s="11">
        <f t="shared" si="63"/>
        <v>41838.32844907407</v>
      </c>
      <c r="T1409" s="9">
        <f t="shared" si="64"/>
        <v>2014</v>
      </c>
      <c r="U1409" s="11">
        <f t="shared" si="65"/>
        <v>41863.32844907407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">
        <v>8322</v>
      </c>
      <c r="R1410" t="s">
        <v>8341</v>
      </c>
      <c r="S1410" s="11">
        <f t="shared" si="63"/>
        <v>42291.663842592585</v>
      </c>
      <c r="T1410" s="9">
        <f t="shared" si="64"/>
        <v>2015</v>
      </c>
      <c r="U1410" s="11">
        <f t="shared" si="65"/>
        <v>42321.705509259256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">
        <v>8322</v>
      </c>
      <c r="R1411" t="s">
        <v>8341</v>
      </c>
      <c r="S1411" s="11">
        <f t="shared" ref="S1411:S1474" si="66">(J1411/86400)+25569+(-5/24)</f>
        <v>41944.925173611111</v>
      </c>
      <c r="T1411" s="9">
        <f t="shared" ref="T1411:T1474" si="67">YEAR(S1411)</f>
        <v>2014</v>
      </c>
      <c r="U1411" s="11">
        <f t="shared" ref="U1411:U1474" si="68">(I1411/86400)+25569+(-5/24)</f>
        <v>42004.966840277775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">
        <v>8322</v>
      </c>
      <c r="R1412" t="s">
        <v>8341</v>
      </c>
      <c r="S1412" s="11">
        <f t="shared" si="66"/>
        <v>42479.110185185178</v>
      </c>
      <c r="T1412" s="9">
        <f t="shared" si="67"/>
        <v>2016</v>
      </c>
      <c r="U1412" s="11">
        <f t="shared" si="68"/>
        <v>42524.110185185178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">
        <v>8322</v>
      </c>
      <c r="R1413" t="s">
        <v>8341</v>
      </c>
      <c r="S1413" s="11">
        <f t="shared" si="66"/>
        <v>42012.850694444445</v>
      </c>
      <c r="T1413" s="9">
        <f t="shared" si="67"/>
        <v>2015</v>
      </c>
      <c r="U1413" s="11">
        <f t="shared" si="68"/>
        <v>42040.850694444445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">
        <v>8322</v>
      </c>
      <c r="R1414" t="s">
        <v>8341</v>
      </c>
      <c r="S1414" s="11">
        <f t="shared" si="66"/>
        <v>41946.855312499996</v>
      </c>
      <c r="T1414" s="9">
        <f t="shared" si="67"/>
        <v>2014</v>
      </c>
      <c r="U1414" s="11">
        <f t="shared" si="68"/>
        <v>41976.855312499996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">
        <v>8322</v>
      </c>
      <c r="R1415" t="s">
        <v>8341</v>
      </c>
      <c r="S1415" s="11">
        <f t="shared" si="66"/>
        <v>42360.228819444441</v>
      </c>
      <c r="T1415" s="9">
        <f t="shared" si="67"/>
        <v>2015</v>
      </c>
      <c r="U1415" s="11">
        <f t="shared" si="68"/>
        <v>42420.228819444441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">
        <v>8322</v>
      </c>
      <c r="R1416" t="s">
        <v>8341</v>
      </c>
      <c r="S1416" s="11">
        <f t="shared" si="66"/>
        <v>42708.044756944444</v>
      </c>
      <c r="T1416" s="9">
        <f t="shared" si="67"/>
        <v>2016</v>
      </c>
      <c r="U1416" s="11">
        <f t="shared" si="68"/>
        <v>42738.044756944444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">
        <v>8322</v>
      </c>
      <c r="R1417" t="s">
        <v>8341</v>
      </c>
      <c r="S1417" s="11">
        <f t="shared" si="66"/>
        <v>42192.467488425922</v>
      </c>
      <c r="T1417" s="9">
        <f t="shared" si="67"/>
        <v>2015</v>
      </c>
      <c r="U1417" s="11">
        <f t="shared" si="68"/>
        <v>42232.467488425922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">
        <v>8322</v>
      </c>
      <c r="R1418" t="s">
        <v>8341</v>
      </c>
      <c r="S1418" s="11">
        <f t="shared" si="66"/>
        <v>42299.717812499999</v>
      </c>
      <c r="T1418" s="9">
        <f t="shared" si="67"/>
        <v>2015</v>
      </c>
      <c r="U1418" s="11">
        <f t="shared" si="68"/>
        <v>42329.759479166663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">
        <v>8322</v>
      </c>
      <c r="R1419" t="s">
        <v>8341</v>
      </c>
      <c r="S1419" s="11">
        <f t="shared" si="66"/>
        <v>42231.941828703704</v>
      </c>
      <c r="T1419" s="9">
        <f t="shared" si="67"/>
        <v>2015</v>
      </c>
      <c r="U1419" s="11">
        <f t="shared" si="68"/>
        <v>42262.257638888885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">
        <v>8322</v>
      </c>
      <c r="R1420" t="s">
        <v>8341</v>
      </c>
      <c r="S1420" s="11">
        <f t="shared" si="66"/>
        <v>42395.248078703698</v>
      </c>
      <c r="T1420" s="9">
        <f t="shared" si="67"/>
        <v>2016</v>
      </c>
      <c r="U1420" s="11">
        <f t="shared" si="68"/>
        <v>42425.248078703698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">
        <v>8322</v>
      </c>
      <c r="R1421" t="s">
        <v>8341</v>
      </c>
      <c r="S1421" s="11">
        <f t="shared" si="66"/>
        <v>42622.24790509259</v>
      </c>
      <c r="T1421" s="9">
        <f t="shared" si="67"/>
        <v>2016</v>
      </c>
      <c r="U1421" s="11">
        <f t="shared" si="68"/>
        <v>42652.24790509259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">
        <v>8322</v>
      </c>
      <c r="R1422" t="s">
        <v>8341</v>
      </c>
      <c r="S1422" s="11">
        <f t="shared" si="66"/>
        <v>42524.459328703706</v>
      </c>
      <c r="T1422" s="9">
        <f t="shared" si="67"/>
        <v>2016</v>
      </c>
      <c r="U1422" s="11">
        <f t="shared" si="68"/>
        <v>42549.459328703706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">
        <v>8322</v>
      </c>
      <c r="R1423" t="s">
        <v>8341</v>
      </c>
      <c r="S1423" s="11">
        <f t="shared" si="66"/>
        <v>42013.707280092589</v>
      </c>
      <c r="T1423" s="9">
        <f t="shared" si="67"/>
        <v>2015</v>
      </c>
      <c r="U1423" s="11">
        <f t="shared" si="68"/>
        <v>42043.707280092589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">
        <v>8322</v>
      </c>
      <c r="R1424" t="s">
        <v>8341</v>
      </c>
      <c r="S1424" s="11">
        <f t="shared" si="66"/>
        <v>42604.031296296293</v>
      </c>
      <c r="T1424" s="9">
        <f t="shared" si="67"/>
        <v>2016</v>
      </c>
      <c r="U1424" s="11">
        <f t="shared" si="68"/>
        <v>42634.031296296293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">
        <v>8322</v>
      </c>
      <c r="R1425" t="s">
        <v>8341</v>
      </c>
      <c r="S1425" s="11">
        <f t="shared" si="66"/>
        <v>42340.151979166665</v>
      </c>
      <c r="T1425" s="9">
        <f t="shared" si="67"/>
        <v>2015</v>
      </c>
      <c r="U1425" s="11">
        <f t="shared" si="68"/>
        <v>42370.151979166665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">
        <v>8322</v>
      </c>
      <c r="R1426" t="s">
        <v>8341</v>
      </c>
      <c r="S1426" s="11">
        <f t="shared" si="66"/>
        <v>42676.509282407402</v>
      </c>
      <c r="T1426" s="9">
        <f t="shared" si="67"/>
        <v>2016</v>
      </c>
      <c r="U1426" s="11">
        <f t="shared" si="68"/>
        <v>42689.550949074073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">
        <v>8322</v>
      </c>
      <c r="R1427" t="s">
        <v>8341</v>
      </c>
      <c r="S1427" s="11">
        <f t="shared" si="66"/>
        <v>42092.923136574071</v>
      </c>
      <c r="T1427" s="9">
        <f t="shared" si="67"/>
        <v>2015</v>
      </c>
      <c r="U1427" s="11">
        <f t="shared" si="68"/>
        <v>42122.923136574071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">
        <v>8322</v>
      </c>
      <c r="R1428" t="s">
        <v>8341</v>
      </c>
      <c r="S1428" s="11">
        <f t="shared" si="66"/>
        <v>42180.181944444441</v>
      </c>
      <c r="T1428" s="9">
        <f t="shared" si="67"/>
        <v>2015</v>
      </c>
      <c r="U1428" s="11">
        <f t="shared" si="68"/>
        <v>42240.181944444441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">
        <v>8322</v>
      </c>
      <c r="R1429" t="s">
        <v>8341</v>
      </c>
      <c r="S1429" s="11">
        <f t="shared" si="66"/>
        <v>42601.643344907403</v>
      </c>
      <c r="T1429" s="9">
        <f t="shared" si="67"/>
        <v>2016</v>
      </c>
      <c r="U1429" s="11">
        <f t="shared" si="68"/>
        <v>42631.643344907403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">
        <v>8322</v>
      </c>
      <c r="R1430" t="s">
        <v>8341</v>
      </c>
      <c r="S1430" s="11">
        <f t="shared" si="66"/>
        <v>42432.171493055554</v>
      </c>
      <c r="T1430" s="9">
        <f t="shared" si="67"/>
        <v>2016</v>
      </c>
      <c r="U1430" s="11">
        <f t="shared" si="68"/>
        <v>42462.129826388882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">
        <v>8322</v>
      </c>
      <c r="R1431" t="s">
        <v>8341</v>
      </c>
      <c r="S1431" s="11">
        <f t="shared" si="66"/>
        <v>42073.852337962962</v>
      </c>
      <c r="T1431" s="9">
        <f t="shared" si="67"/>
        <v>2015</v>
      </c>
      <c r="U1431" s="11">
        <f t="shared" si="68"/>
        <v>42103.852337962962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">
        <v>8322</v>
      </c>
      <c r="R1432" t="s">
        <v>8341</v>
      </c>
      <c r="S1432" s="11">
        <f t="shared" si="66"/>
        <v>41961.605185185188</v>
      </c>
      <c r="T1432" s="9">
        <f t="shared" si="67"/>
        <v>2014</v>
      </c>
      <c r="U1432" s="11">
        <f t="shared" si="68"/>
        <v>41992.605185185188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">
        <v>8322</v>
      </c>
      <c r="R1433" t="s">
        <v>8341</v>
      </c>
      <c r="S1433" s="11">
        <f t="shared" si="66"/>
        <v>42304.002499999995</v>
      </c>
      <c r="T1433" s="9">
        <f t="shared" si="67"/>
        <v>2015</v>
      </c>
      <c r="U1433" s="11">
        <f t="shared" si="68"/>
        <v>42334.044166666667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">
        <v>8322</v>
      </c>
      <c r="R1434" t="s">
        <v>8341</v>
      </c>
      <c r="S1434" s="11">
        <f t="shared" si="66"/>
        <v>42175.572083333333</v>
      </c>
      <c r="T1434" s="9">
        <f t="shared" si="67"/>
        <v>2015</v>
      </c>
      <c r="U1434" s="11">
        <f t="shared" si="68"/>
        <v>42205.572083333333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">
        <v>8322</v>
      </c>
      <c r="R1435" t="s">
        <v>8341</v>
      </c>
      <c r="S1435" s="11">
        <f t="shared" si="66"/>
        <v>42673.417534722219</v>
      </c>
      <c r="T1435" s="9">
        <f t="shared" si="67"/>
        <v>2016</v>
      </c>
      <c r="U1435" s="11">
        <f t="shared" si="68"/>
        <v>42714.249999999993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">
        <v>8322</v>
      </c>
      <c r="R1436" t="s">
        <v>8341</v>
      </c>
      <c r="S1436" s="11">
        <f t="shared" si="66"/>
        <v>42142.558773148143</v>
      </c>
      <c r="T1436" s="9">
        <f t="shared" si="67"/>
        <v>2015</v>
      </c>
      <c r="U1436" s="11">
        <f t="shared" si="68"/>
        <v>42163.416666666664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">
        <v>8322</v>
      </c>
      <c r="R1437" t="s">
        <v>8341</v>
      </c>
      <c r="S1437" s="11">
        <f t="shared" si="66"/>
        <v>42258.57199074074</v>
      </c>
      <c r="T1437" s="9">
        <f t="shared" si="67"/>
        <v>2015</v>
      </c>
      <c r="U1437" s="11">
        <f t="shared" si="68"/>
        <v>42288.57199074074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">
        <v>8322</v>
      </c>
      <c r="R1438" t="s">
        <v>8341</v>
      </c>
      <c r="S1438" s="11">
        <f t="shared" si="66"/>
        <v>42391.141863425924</v>
      </c>
      <c r="T1438" s="9">
        <f t="shared" si="67"/>
        <v>2016</v>
      </c>
      <c r="U1438" s="11">
        <f t="shared" si="68"/>
        <v>42421.141863425924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">
        <v>8322</v>
      </c>
      <c r="R1439" t="s">
        <v>8341</v>
      </c>
      <c r="S1439" s="11">
        <f t="shared" si="66"/>
        <v>41796.32336805555</v>
      </c>
      <c r="T1439" s="9">
        <f t="shared" si="67"/>
        <v>2014</v>
      </c>
      <c r="U1439" s="11">
        <f t="shared" si="68"/>
        <v>41832.999305555553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">
        <v>8322</v>
      </c>
      <c r="R1440" t="s">
        <v>8341</v>
      </c>
      <c r="S1440" s="11">
        <f t="shared" si="66"/>
        <v>42457.663182870368</v>
      </c>
      <c r="T1440" s="9">
        <f t="shared" si="67"/>
        <v>2016</v>
      </c>
      <c r="U1440" s="11">
        <f t="shared" si="68"/>
        <v>42487.371527777774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">
        <v>8322</v>
      </c>
      <c r="R1441" t="s">
        <v>8341</v>
      </c>
      <c r="S1441" s="11">
        <f t="shared" si="66"/>
        <v>42040.621539351851</v>
      </c>
      <c r="T1441" s="9">
        <f t="shared" si="67"/>
        <v>2015</v>
      </c>
      <c r="U1441" s="11">
        <f t="shared" si="68"/>
        <v>42070.621539351851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">
        <v>8322</v>
      </c>
      <c r="R1442" t="s">
        <v>8341</v>
      </c>
      <c r="S1442" s="11">
        <f t="shared" si="66"/>
        <v>42486.540081018517</v>
      </c>
      <c r="T1442" s="9">
        <f t="shared" si="67"/>
        <v>2016</v>
      </c>
      <c r="U1442" s="11">
        <f t="shared" si="68"/>
        <v>42516.540081018517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">
        <v>8322</v>
      </c>
      <c r="R1443" t="s">
        <v>8341</v>
      </c>
      <c r="S1443" s="11">
        <f t="shared" si="66"/>
        <v>42198.557511574072</v>
      </c>
      <c r="T1443" s="9">
        <f t="shared" si="67"/>
        <v>2015</v>
      </c>
      <c r="U1443" s="11">
        <f t="shared" si="68"/>
        <v>42258.557511574072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">
        <v>8322</v>
      </c>
      <c r="R1444" t="s">
        <v>8341</v>
      </c>
      <c r="S1444" s="11">
        <f t="shared" si="66"/>
        <v>42485.437013888884</v>
      </c>
      <c r="T1444" s="9">
        <f t="shared" si="67"/>
        <v>2016</v>
      </c>
      <c r="U1444" s="11">
        <f t="shared" si="68"/>
        <v>42515.437013888884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">
        <v>8322</v>
      </c>
      <c r="R1445" t="s">
        <v>8341</v>
      </c>
      <c r="S1445" s="11">
        <f t="shared" si="66"/>
        <v>42707.71769675926</v>
      </c>
      <c r="T1445" s="9">
        <f t="shared" si="67"/>
        <v>2016</v>
      </c>
      <c r="U1445" s="11">
        <f t="shared" si="68"/>
        <v>42737.71769675926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">
        <v>8322</v>
      </c>
      <c r="R1446" t="s">
        <v>8341</v>
      </c>
      <c r="S1446" s="11">
        <f t="shared" si="66"/>
        <v>42199.665069444447</v>
      </c>
      <c r="T1446" s="9">
        <f t="shared" si="67"/>
        <v>2015</v>
      </c>
      <c r="U1446" s="11">
        <f t="shared" si="68"/>
        <v>42259.665069444447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">
        <v>8322</v>
      </c>
      <c r="R1447" t="s">
        <v>8341</v>
      </c>
      <c r="S1447" s="11">
        <f t="shared" si="66"/>
        <v>42139.333969907406</v>
      </c>
      <c r="T1447" s="9">
        <f t="shared" si="67"/>
        <v>2015</v>
      </c>
      <c r="U1447" s="11">
        <f t="shared" si="68"/>
        <v>42169.333969907406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">
        <v>8322</v>
      </c>
      <c r="R1448" t="s">
        <v>8341</v>
      </c>
      <c r="S1448" s="11">
        <f t="shared" si="66"/>
        <v>42461.239328703705</v>
      </c>
      <c r="T1448" s="9">
        <f t="shared" si="67"/>
        <v>2016</v>
      </c>
      <c r="U1448" s="11">
        <f t="shared" si="68"/>
        <v>42481.239328703705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">
        <v>8322</v>
      </c>
      <c r="R1449" t="s">
        <v>8341</v>
      </c>
      <c r="S1449" s="11">
        <f t="shared" si="66"/>
        <v>42529.52238425926</v>
      </c>
      <c r="T1449" s="9">
        <f t="shared" si="67"/>
        <v>2016</v>
      </c>
      <c r="U1449" s="11">
        <f t="shared" si="68"/>
        <v>42559.52238425926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">
        <v>8322</v>
      </c>
      <c r="R1450" t="s">
        <v>8341</v>
      </c>
      <c r="S1450" s="11">
        <f t="shared" si="66"/>
        <v>42115.728217592587</v>
      </c>
      <c r="T1450" s="9">
        <f t="shared" si="67"/>
        <v>2015</v>
      </c>
      <c r="U1450" s="11">
        <f t="shared" si="68"/>
        <v>42146.017361111109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">
        <v>8322</v>
      </c>
      <c r="R1451" t="s">
        <v>8341</v>
      </c>
      <c r="S1451" s="11">
        <f t="shared" si="66"/>
        <v>42086.603067129625</v>
      </c>
      <c r="T1451" s="9">
        <f t="shared" si="67"/>
        <v>2015</v>
      </c>
      <c r="U1451" s="11">
        <f t="shared" si="68"/>
        <v>42134.603067129625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">
        <v>8322</v>
      </c>
      <c r="R1452" t="s">
        <v>8341</v>
      </c>
      <c r="S1452" s="11">
        <f t="shared" si="66"/>
        <v>42389.962928240733</v>
      </c>
      <c r="T1452" s="9">
        <f t="shared" si="67"/>
        <v>2016</v>
      </c>
      <c r="U1452" s="11">
        <f t="shared" si="68"/>
        <v>42419.962928240733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">
        <v>8322</v>
      </c>
      <c r="R1453" t="s">
        <v>8341</v>
      </c>
      <c r="S1453" s="11">
        <f t="shared" si="66"/>
        <v>41931.75068287037</v>
      </c>
      <c r="T1453" s="9">
        <f t="shared" si="67"/>
        <v>2014</v>
      </c>
      <c r="U1453" s="11">
        <f t="shared" si="68"/>
        <v>41961.792349537034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">
        <v>8322</v>
      </c>
      <c r="R1454" t="s">
        <v>8341</v>
      </c>
      <c r="S1454" s="11">
        <f t="shared" si="66"/>
        <v>41818.494942129626</v>
      </c>
      <c r="T1454" s="9">
        <f t="shared" si="67"/>
        <v>2014</v>
      </c>
      <c r="U1454" s="11">
        <f t="shared" si="68"/>
        <v>41848.494942129626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">
        <v>8322</v>
      </c>
      <c r="R1455" t="s">
        <v>8341</v>
      </c>
      <c r="S1455" s="11">
        <f t="shared" si="66"/>
        <v>42795.487812499996</v>
      </c>
      <c r="T1455" s="9">
        <f t="shared" si="67"/>
        <v>2017</v>
      </c>
      <c r="U1455" s="11">
        <f t="shared" si="68"/>
        <v>42840.446145833332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">
        <v>8322</v>
      </c>
      <c r="R1456" t="s">
        <v>8341</v>
      </c>
      <c r="S1456" s="11">
        <f t="shared" si="66"/>
        <v>42463.658333333333</v>
      </c>
      <c r="T1456" s="9">
        <f t="shared" si="67"/>
        <v>2016</v>
      </c>
      <c r="U1456" s="11">
        <f t="shared" si="68"/>
        <v>42484.707638888889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">
        <v>8322</v>
      </c>
      <c r="R1457" t="s">
        <v>8341</v>
      </c>
      <c r="S1457" s="11">
        <f t="shared" si="66"/>
        <v>41832.46435185185</v>
      </c>
      <c r="T1457" s="9">
        <f t="shared" si="67"/>
        <v>2014</v>
      </c>
      <c r="U1457" s="11">
        <f t="shared" si="68"/>
        <v>41887.360416666663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">
        <v>8322</v>
      </c>
      <c r="R1458" t="s">
        <v>8341</v>
      </c>
      <c r="S1458" s="11">
        <f t="shared" si="66"/>
        <v>42708.460243055553</v>
      </c>
      <c r="T1458" s="9">
        <f t="shared" si="67"/>
        <v>2016</v>
      </c>
      <c r="U1458" s="11">
        <f t="shared" si="68"/>
        <v>42738.460243055553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">
        <v>8322</v>
      </c>
      <c r="R1459" t="s">
        <v>8341</v>
      </c>
      <c r="S1459" s="11">
        <f t="shared" si="66"/>
        <v>42289.688009259255</v>
      </c>
      <c r="T1459" s="9">
        <f t="shared" si="67"/>
        <v>2015</v>
      </c>
      <c r="U1459" s="11">
        <f t="shared" si="68"/>
        <v>42319.729675925926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">
        <v>8322</v>
      </c>
      <c r="R1460" t="s">
        <v>8341</v>
      </c>
      <c r="S1460" s="11">
        <f t="shared" si="66"/>
        <v>41831.49722222222</v>
      </c>
      <c r="T1460" s="9">
        <f t="shared" si="67"/>
        <v>2014</v>
      </c>
      <c r="U1460" s="11">
        <f t="shared" si="68"/>
        <v>41861.958333333328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">
        <v>8322</v>
      </c>
      <c r="R1461" t="s">
        <v>8341</v>
      </c>
      <c r="S1461" s="11">
        <f t="shared" si="66"/>
        <v>42311.996481481481</v>
      </c>
      <c r="T1461" s="9">
        <f t="shared" si="67"/>
        <v>2015</v>
      </c>
      <c r="U1461" s="11">
        <f t="shared" si="68"/>
        <v>42340.517361111109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">
        <v>8322</v>
      </c>
      <c r="R1462" t="s">
        <v>8341</v>
      </c>
      <c r="S1462" s="11">
        <f t="shared" si="66"/>
        <v>41915.688634259255</v>
      </c>
      <c r="T1462" s="9">
        <f t="shared" si="67"/>
        <v>2014</v>
      </c>
      <c r="U1462" s="11">
        <f t="shared" si="68"/>
        <v>41973.781249999993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">
        <v>8322</v>
      </c>
      <c r="R1463" t="s">
        <v>8342</v>
      </c>
      <c r="S1463" s="11">
        <f t="shared" si="66"/>
        <v>41899.436967592592</v>
      </c>
      <c r="T1463" s="9">
        <f t="shared" si="67"/>
        <v>2014</v>
      </c>
      <c r="U1463" s="11">
        <f t="shared" si="68"/>
        <v>41932.791666666664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">
        <v>8322</v>
      </c>
      <c r="R1464" t="s">
        <v>8342</v>
      </c>
      <c r="S1464" s="11">
        <f t="shared" si="66"/>
        <v>41344.454525462963</v>
      </c>
      <c r="T1464" s="9">
        <f t="shared" si="67"/>
        <v>2013</v>
      </c>
      <c r="U1464" s="11">
        <f t="shared" si="68"/>
        <v>41374.454525462963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">
        <v>8322</v>
      </c>
      <c r="R1465" t="s">
        <v>8342</v>
      </c>
      <c r="S1465" s="11">
        <f t="shared" si="66"/>
        <v>41326.702986111108</v>
      </c>
      <c r="T1465" s="9">
        <f t="shared" si="67"/>
        <v>2013</v>
      </c>
      <c r="U1465" s="11">
        <f t="shared" si="68"/>
        <v>41371.661319444444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">
        <v>8322</v>
      </c>
      <c r="R1466" t="s">
        <v>8342</v>
      </c>
      <c r="S1466" s="11">
        <f t="shared" si="66"/>
        <v>41291.453217592592</v>
      </c>
      <c r="T1466" s="9">
        <f t="shared" si="67"/>
        <v>2013</v>
      </c>
      <c r="U1466" s="11">
        <f t="shared" si="68"/>
        <v>41321.453217592592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">
        <v>8322</v>
      </c>
      <c r="R1467" t="s">
        <v>8342</v>
      </c>
      <c r="S1467" s="11">
        <f t="shared" si="66"/>
        <v>40959.526064814811</v>
      </c>
      <c r="T1467" s="9">
        <f t="shared" si="67"/>
        <v>2012</v>
      </c>
      <c r="U1467" s="11">
        <f t="shared" si="68"/>
        <v>40989.916666666664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">
        <v>8322</v>
      </c>
      <c r="R1468" t="s">
        <v>8342</v>
      </c>
      <c r="S1468" s="11">
        <f t="shared" si="66"/>
        <v>42339.963726851849</v>
      </c>
      <c r="T1468" s="9">
        <f t="shared" si="67"/>
        <v>2015</v>
      </c>
      <c r="U1468" s="11">
        <f t="shared" si="68"/>
        <v>42380.999999999993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">
        <v>8322</v>
      </c>
      <c r="R1469" t="s">
        <v>8342</v>
      </c>
      <c r="S1469" s="11">
        <f t="shared" si="66"/>
        <v>40933.593576388885</v>
      </c>
      <c r="T1469" s="9">
        <f t="shared" si="67"/>
        <v>2012</v>
      </c>
      <c r="U1469" s="11">
        <f t="shared" si="68"/>
        <v>40993.55190972222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">
        <v>8322</v>
      </c>
      <c r="R1470" t="s">
        <v>8342</v>
      </c>
      <c r="S1470" s="11">
        <f t="shared" si="66"/>
        <v>40645.806122685179</v>
      </c>
      <c r="T1470" s="9">
        <f t="shared" si="67"/>
        <v>2011</v>
      </c>
      <c r="U1470" s="11">
        <f t="shared" si="68"/>
        <v>40705.806122685179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">
        <v>8322</v>
      </c>
      <c r="R1471" t="s">
        <v>8342</v>
      </c>
      <c r="S1471" s="11">
        <f t="shared" si="66"/>
        <v>41290.390150462961</v>
      </c>
      <c r="T1471" s="9">
        <f t="shared" si="67"/>
        <v>2013</v>
      </c>
      <c r="U1471" s="11">
        <f t="shared" si="68"/>
        <v>41320.390150462961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">
        <v>8322</v>
      </c>
      <c r="R1472" t="s">
        <v>8342</v>
      </c>
      <c r="S1472" s="11">
        <f t="shared" si="66"/>
        <v>41250.618784722217</v>
      </c>
      <c r="T1472" s="9">
        <f t="shared" si="67"/>
        <v>2012</v>
      </c>
      <c r="U1472" s="11">
        <f t="shared" si="68"/>
        <v>41271.618784722217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">
        <v>8322</v>
      </c>
      <c r="R1473" t="s">
        <v>8342</v>
      </c>
      <c r="S1473" s="11">
        <f t="shared" si="66"/>
        <v>42073.749236111107</v>
      </c>
      <c r="T1473" s="9">
        <f t="shared" si="67"/>
        <v>2015</v>
      </c>
      <c r="U1473" s="11">
        <f t="shared" si="68"/>
        <v>42103.749236111107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">
        <v>8322</v>
      </c>
      <c r="R1474" t="s">
        <v>8342</v>
      </c>
      <c r="S1474" s="11">
        <f t="shared" si="66"/>
        <v>41533.33452546296</v>
      </c>
      <c r="T1474" s="9">
        <f t="shared" si="67"/>
        <v>2013</v>
      </c>
      <c r="U1474" s="11">
        <f t="shared" si="68"/>
        <v>41563.33452546296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">
        <v>8322</v>
      </c>
      <c r="R1475" t="s">
        <v>8342</v>
      </c>
      <c r="S1475" s="11">
        <f t="shared" ref="S1475:S1538" si="69">(J1475/86400)+25569+(-5/24)</f>
        <v>40939.771284722221</v>
      </c>
      <c r="T1475" s="9">
        <f t="shared" ref="T1475:T1538" si="70">YEAR(S1475)</f>
        <v>2012</v>
      </c>
      <c r="U1475" s="11">
        <f t="shared" ref="U1475:U1538" si="71">(I1475/86400)+25569+(-5/24)</f>
        <v>40969.771284722221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">
        <v>8322</v>
      </c>
      <c r="R1476" t="s">
        <v>8342</v>
      </c>
      <c r="S1476" s="11">
        <f t="shared" si="69"/>
        <v>41500.519583333335</v>
      </c>
      <c r="T1476" s="9">
        <f t="shared" si="70"/>
        <v>2013</v>
      </c>
      <c r="U1476" s="11">
        <f t="shared" si="71"/>
        <v>41530.519583333335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">
        <v>8322</v>
      </c>
      <c r="R1477" t="s">
        <v>8342</v>
      </c>
      <c r="S1477" s="11">
        <f t="shared" si="69"/>
        <v>41960.514618055553</v>
      </c>
      <c r="T1477" s="9">
        <f t="shared" si="70"/>
        <v>2014</v>
      </c>
      <c r="U1477" s="11">
        <f t="shared" si="71"/>
        <v>41992.999305555553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">
        <v>8322</v>
      </c>
      <c r="R1478" t="s">
        <v>8342</v>
      </c>
      <c r="S1478" s="11">
        <f t="shared" si="69"/>
        <v>40765.833587962959</v>
      </c>
      <c r="T1478" s="9">
        <f t="shared" si="70"/>
        <v>2011</v>
      </c>
      <c r="U1478" s="11">
        <f t="shared" si="71"/>
        <v>40795.833587962959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">
        <v>8322</v>
      </c>
      <c r="R1479" t="s">
        <v>8342</v>
      </c>
      <c r="S1479" s="11">
        <f t="shared" si="69"/>
        <v>40840.407453703701</v>
      </c>
      <c r="T1479" s="9">
        <f t="shared" si="70"/>
        <v>2011</v>
      </c>
      <c r="U1479" s="11">
        <f t="shared" si="71"/>
        <v>40899.916666666664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">
        <v>8322</v>
      </c>
      <c r="R1480" t="s">
        <v>8342</v>
      </c>
      <c r="S1480" s="11">
        <f t="shared" si="69"/>
        <v>41394.663344907407</v>
      </c>
      <c r="T1480" s="9">
        <f t="shared" si="70"/>
        <v>2013</v>
      </c>
      <c r="U1480" s="11">
        <f t="shared" si="71"/>
        <v>41408.663344907407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">
        <v>8322</v>
      </c>
      <c r="R1481" t="s">
        <v>8342</v>
      </c>
      <c r="S1481" s="11">
        <f t="shared" si="69"/>
        <v>41754.536909722221</v>
      </c>
      <c r="T1481" s="9">
        <f t="shared" si="70"/>
        <v>2014</v>
      </c>
      <c r="U1481" s="11">
        <f t="shared" si="71"/>
        <v>41768.957638888889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">
        <v>8322</v>
      </c>
      <c r="R1482" t="s">
        <v>8342</v>
      </c>
      <c r="S1482" s="11">
        <f t="shared" si="69"/>
        <v>41464.725682870368</v>
      </c>
      <c r="T1482" s="9">
        <f t="shared" si="70"/>
        <v>2013</v>
      </c>
      <c r="U1482" s="11">
        <f t="shared" si="71"/>
        <v>41481.5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">
        <v>8322</v>
      </c>
      <c r="R1483" t="s">
        <v>8324</v>
      </c>
      <c r="S1483" s="11">
        <f t="shared" si="69"/>
        <v>41550.714641203704</v>
      </c>
      <c r="T1483" s="9">
        <f t="shared" si="70"/>
        <v>2013</v>
      </c>
      <c r="U1483" s="11">
        <f t="shared" si="71"/>
        <v>41580.714641203704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">
        <v>8322</v>
      </c>
      <c r="R1484" t="s">
        <v>8324</v>
      </c>
      <c r="S1484" s="11">
        <f t="shared" si="69"/>
        <v>41136.649722222217</v>
      </c>
      <c r="T1484" s="9">
        <f t="shared" si="70"/>
        <v>2012</v>
      </c>
      <c r="U1484" s="11">
        <f t="shared" si="71"/>
        <v>41159.118750000001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">
        <v>8322</v>
      </c>
      <c r="R1485" t="s">
        <v>8324</v>
      </c>
      <c r="S1485" s="11">
        <f t="shared" si="69"/>
        <v>42547.984664351847</v>
      </c>
      <c r="T1485" s="9">
        <f t="shared" si="70"/>
        <v>2016</v>
      </c>
      <c r="U1485" s="11">
        <f t="shared" si="71"/>
        <v>42572.984664351847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">
        <v>8322</v>
      </c>
      <c r="R1486" t="s">
        <v>8324</v>
      </c>
      <c r="S1486" s="11">
        <f t="shared" si="69"/>
        <v>41052.992627314808</v>
      </c>
      <c r="T1486" s="9">
        <f t="shared" si="70"/>
        <v>2012</v>
      </c>
      <c r="U1486" s="11">
        <f t="shared" si="71"/>
        <v>41111.410416666666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">
        <v>8322</v>
      </c>
      <c r="R1487" t="s">
        <v>8324</v>
      </c>
      <c r="S1487" s="11">
        <f t="shared" si="69"/>
        <v>42130.587650462963</v>
      </c>
      <c r="T1487" s="9">
        <f t="shared" si="70"/>
        <v>2015</v>
      </c>
      <c r="U1487" s="11">
        <f t="shared" si="71"/>
        <v>42175.587650462963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">
        <v>8322</v>
      </c>
      <c r="R1488" t="s">
        <v>8324</v>
      </c>
      <c r="S1488" s="11">
        <f t="shared" si="69"/>
        <v>42031.960196759253</v>
      </c>
      <c r="T1488" s="9">
        <f t="shared" si="70"/>
        <v>2015</v>
      </c>
      <c r="U1488" s="11">
        <f t="shared" si="71"/>
        <v>42061.960196759253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">
        <v>8322</v>
      </c>
      <c r="R1489" t="s">
        <v>8324</v>
      </c>
      <c r="S1489" s="11">
        <f t="shared" si="69"/>
        <v>42554.709155092591</v>
      </c>
      <c r="T1489" s="9">
        <f t="shared" si="70"/>
        <v>2016</v>
      </c>
      <c r="U1489" s="11">
        <f t="shared" si="71"/>
        <v>42584.709155092591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">
        <v>8322</v>
      </c>
      <c r="R1490" t="s">
        <v>8324</v>
      </c>
      <c r="S1490" s="11">
        <f t="shared" si="69"/>
        <v>41614.354861111111</v>
      </c>
      <c r="T1490" s="9">
        <f t="shared" si="70"/>
        <v>2013</v>
      </c>
      <c r="U1490" s="11">
        <f t="shared" si="71"/>
        <v>41644.354861111111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">
        <v>8322</v>
      </c>
      <c r="R1491" t="s">
        <v>8324</v>
      </c>
      <c r="S1491" s="11">
        <f t="shared" si="69"/>
        <v>41198.403379629628</v>
      </c>
      <c r="T1491" s="9">
        <f t="shared" si="70"/>
        <v>2012</v>
      </c>
      <c r="U1491" s="11">
        <f t="shared" si="71"/>
        <v>41228.445046296292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">
        <v>8322</v>
      </c>
      <c r="R1492" t="s">
        <v>8324</v>
      </c>
      <c r="S1492" s="11">
        <f t="shared" si="69"/>
        <v>41520.352708333332</v>
      </c>
      <c r="T1492" s="9">
        <f t="shared" si="70"/>
        <v>2013</v>
      </c>
      <c r="U1492" s="11">
        <f t="shared" si="71"/>
        <v>41549.352708333332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">
        <v>8322</v>
      </c>
      <c r="R1493" t="s">
        <v>8324</v>
      </c>
      <c r="S1493" s="11">
        <f t="shared" si="69"/>
        <v>41991.505127314813</v>
      </c>
      <c r="T1493" s="9">
        <f t="shared" si="70"/>
        <v>2014</v>
      </c>
      <c r="U1493" s="11">
        <f t="shared" si="71"/>
        <v>42050.443055555552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">
        <v>8322</v>
      </c>
      <c r="R1494" t="s">
        <v>8324</v>
      </c>
      <c r="S1494" s="11">
        <f t="shared" si="69"/>
        <v>40682.676458333335</v>
      </c>
      <c r="T1494" s="9">
        <f t="shared" si="70"/>
        <v>2011</v>
      </c>
      <c r="U1494" s="11">
        <f t="shared" si="71"/>
        <v>40712.676458333335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">
        <v>8322</v>
      </c>
      <c r="R1495" t="s">
        <v>8324</v>
      </c>
      <c r="S1495" s="11">
        <f t="shared" si="69"/>
        <v>41411.658275462956</v>
      </c>
      <c r="T1495" s="9">
        <f t="shared" si="70"/>
        <v>2013</v>
      </c>
      <c r="U1495" s="11">
        <f t="shared" si="71"/>
        <v>41441.658275462956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">
        <v>8322</v>
      </c>
      <c r="R1496" t="s">
        <v>8324</v>
      </c>
      <c r="S1496" s="11">
        <f t="shared" si="69"/>
        <v>42067.514039351845</v>
      </c>
      <c r="T1496" s="9">
        <f t="shared" si="70"/>
        <v>2015</v>
      </c>
      <c r="U1496" s="11">
        <f t="shared" si="71"/>
        <v>42097.443055555552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">
        <v>8322</v>
      </c>
      <c r="R1497" t="s">
        <v>8324</v>
      </c>
      <c r="S1497" s="11">
        <f t="shared" si="69"/>
        <v>40752.581377314811</v>
      </c>
      <c r="T1497" s="9">
        <f t="shared" si="70"/>
        <v>2011</v>
      </c>
      <c r="U1497" s="11">
        <f t="shared" si="71"/>
        <v>40782.581377314811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">
        <v>8322</v>
      </c>
      <c r="R1498" t="s">
        <v>8324</v>
      </c>
      <c r="S1498" s="11">
        <f t="shared" si="69"/>
        <v>41838.266886574071</v>
      </c>
      <c r="T1498" s="9">
        <f t="shared" si="70"/>
        <v>2014</v>
      </c>
      <c r="U1498" s="11">
        <f t="shared" si="71"/>
        <v>41898.266886574071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">
        <v>8322</v>
      </c>
      <c r="R1499" t="s">
        <v>8324</v>
      </c>
      <c r="S1499" s="11">
        <f t="shared" si="69"/>
        <v>41444.434282407405</v>
      </c>
      <c r="T1499" s="9">
        <f t="shared" si="70"/>
        <v>2013</v>
      </c>
      <c r="U1499" s="11">
        <f t="shared" si="71"/>
        <v>41486.613194444442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">
        <v>8322</v>
      </c>
      <c r="R1500" t="s">
        <v>8324</v>
      </c>
      <c r="S1500" s="11">
        <f t="shared" si="69"/>
        <v>41840.775208333333</v>
      </c>
      <c r="T1500" s="9">
        <f t="shared" si="70"/>
        <v>2014</v>
      </c>
      <c r="U1500" s="11">
        <f t="shared" si="71"/>
        <v>41885.775208333333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">
        <v>8322</v>
      </c>
      <c r="R1501" t="s">
        <v>8324</v>
      </c>
      <c r="S1501" s="11">
        <f t="shared" si="69"/>
        <v>42526.798993055556</v>
      </c>
      <c r="T1501" s="9">
        <f t="shared" si="70"/>
        <v>2016</v>
      </c>
      <c r="U1501" s="11">
        <f t="shared" si="71"/>
        <v>42586.798993055556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">
        <v>8322</v>
      </c>
      <c r="R1502" t="s">
        <v>8324</v>
      </c>
      <c r="S1502" s="11">
        <f t="shared" si="69"/>
        <v>41365.69626157407</v>
      </c>
      <c r="T1502" s="9">
        <f t="shared" si="70"/>
        <v>2013</v>
      </c>
      <c r="U1502" s="11">
        <f t="shared" si="71"/>
        <v>41395.69626157407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">
        <v>8338</v>
      </c>
      <c r="R1503" t="s">
        <v>8339</v>
      </c>
      <c r="S1503" s="11">
        <f t="shared" si="69"/>
        <v>42163.3752662037</v>
      </c>
      <c r="T1503" s="9">
        <f t="shared" si="70"/>
        <v>2015</v>
      </c>
      <c r="U1503" s="11">
        <f t="shared" si="71"/>
        <v>42193.3752662037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">
        <v>8338</v>
      </c>
      <c r="R1504" t="s">
        <v>8339</v>
      </c>
      <c r="S1504" s="11">
        <f t="shared" si="69"/>
        <v>42426.33425925926</v>
      </c>
      <c r="T1504" s="9">
        <f t="shared" si="70"/>
        <v>2016</v>
      </c>
      <c r="U1504" s="11">
        <f t="shared" si="71"/>
        <v>42454.708333333336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">
        <v>8338</v>
      </c>
      <c r="R1505" t="s">
        <v>8339</v>
      </c>
      <c r="S1505" s="11">
        <f t="shared" si="69"/>
        <v>42606.13890046296</v>
      </c>
      <c r="T1505" s="9">
        <f t="shared" si="70"/>
        <v>2016</v>
      </c>
      <c r="U1505" s="11">
        <f t="shared" si="71"/>
        <v>42666.13890046296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">
        <v>8338</v>
      </c>
      <c r="R1506" t="s">
        <v>8339</v>
      </c>
      <c r="S1506" s="11">
        <f t="shared" si="69"/>
        <v>41772.44935185185</v>
      </c>
      <c r="T1506" s="9">
        <f t="shared" si="70"/>
        <v>2014</v>
      </c>
      <c r="U1506" s="11">
        <f t="shared" si="71"/>
        <v>41800.147916666661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">
        <v>8338</v>
      </c>
      <c r="R1507" t="s">
        <v>8339</v>
      </c>
      <c r="S1507" s="11">
        <f t="shared" si="69"/>
        <v>42414.234988425924</v>
      </c>
      <c r="T1507" s="9">
        <f t="shared" si="70"/>
        <v>2016</v>
      </c>
      <c r="U1507" s="11">
        <f t="shared" si="71"/>
        <v>42451.625694444439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">
        <v>8338</v>
      </c>
      <c r="R1508" t="s">
        <v>8339</v>
      </c>
      <c r="S1508" s="11">
        <f t="shared" si="69"/>
        <v>41814.577592592592</v>
      </c>
      <c r="T1508" s="9">
        <f t="shared" si="70"/>
        <v>2014</v>
      </c>
      <c r="U1508" s="11">
        <f t="shared" si="71"/>
        <v>41844.577592592592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">
        <v>8338</v>
      </c>
      <c r="R1509" t="s">
        <v>8339</v>
      </c>
      <c r="S1509" s="11">
        <f t="shared" si="69"/>
        <v>40254.242002314808</v>
      </c>
      <c r="T1509" s="9">
        <f t="shared" si="70"/>
        <v>2010</v>
      </c>
      <c r="U1509" s="11">
        <f t="shared" si="71"/>
        <v>40313.131944444445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">
        <v>8338</v>
      </c>
      <c r="R1510" t="s">
        <v>8339</v>
      </c>
      <c r="S1510" s="11">
        <f t="shared" si="69"/>
        <v>41786.406030092592</v>
      </c>
      <c r="T1510" s="9">
        <f t="shared" si="70"/>
        <v>2014</v>
      </c>
      <c r="U1510" s="11">
        <f t="shared" si="71"/>
        <v>41817.406030092592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">
        <v>8338</v>
      </c>
      <c r="R1511" t="s">
        <v>8339</v>
      </c>
      <c r="S1511" s="11">
        <f t="shared" si="69"/>
        <v>42751.325057870366</v>
      </c>
      <c r="T1511" s="9">
        <f t="shared" si="70"/>
        <v>2017</v>
      </c>
      <c r="U1511" s="11">
        <f t="shared" si="71"/>
        <v>42780.749305555553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">
        <v>8338</v>
      </c>
      <c r="R1512" t="s">
        <v>8339</v>
      </c>
      <c r="S1512" s="11">
        <f t="shared" si="69"/>
        <v>41809.176828703705</v>
      </c>
      <c r="T1512" s="9">
        <f t="shared" si="70"/>
        <v>2014</v>
      </c>
      <c r="U1512" s="11">
        <f t="shared" si="71"/>
        <v>41839.176828703705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">
        <v>8338</v>
      </c>
      <c r="R1513" t="s">
        <v>8339</v>
      </c>
      <c r="S1513" s="11">
        <f t="shared" si="69"/>
        <v>42296.375046296293</v>
      </c>
      <c r="T1513" s="9">
        <f t="shared" si="70"/>
        <v>2015</v>
      </c>
      <c r="U1513" s="11">
        <f t="shared" si="71"/>
        <v>42326.416712962957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">
        <v>8338</v>
      </c>
      <c r="R1514" t="s">
        <v>8339</v>
      </c>
      <c r="S1514" s="11">
        <f t="shared" si="69"/>
        <v>42741.476145833331</v>
      </c>
      <c r="T1514" s="9">
        <f t="shared" si="70"/>
        <v>2017</v>
      </c>
      <c r="U1514" s="11">
        <f t="shared" si="71"/>
        <v>42771.476145833331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">
        <v>8338</v>
      </c>
      <c r="R1515" t="s">
        <v>8339</v>
      </c>
      <c r="S1515" s="11">
        <f t="shared" si="69"/>
        <v>41806.42900462963</v>
      </c>
      <c r="T1515" s="9">
        <f t="shared" si="70"/>
        <v>2014</v>
      </c>
      <c r="U1515" s="11">
        <f t="shared" si="71"/>
        <v>41836.42900462963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">
        <v>8338</v>
      </c>
      <c r="R1516" t="s">
        <v>8339</v>
      </c>
      <c r="S1516" s="11">
        <f t="shared" si="69"/>
        <v>42234.389351851853</v>
      </c>
      <c r="T1516" s="9">
        <f t="shared" si="70"/>
        <v>2015</v>
      </c>
      <c r="U1516" s="11">
        <f t="shared" si="71"/>
        <v>42274.389351851853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">
        <v>8338</v>
      </c>
      <c r="R1517" t="s">
        <v>8339</v>
      </c>
      <c r="S1517" s="11">
        <f t="shared" si="69"/>
        <v>42415.04510416666</v>
      </c>
      <c r="T1517" s="9">
        <f t="shared" si="70"/>
        <v>2016</v>
      </c>
      <c r="U1517" s="11">
        <f t="shared" si="71"/>
        <v>42445.003437499996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">
        <v>8338</v>
      </c>
      <c r="R1518" t="s">
        <v>8339</v>
      </c>
      <c r="S1518" s="11">
        <f t="shared" si="69"/>
        <v>42619.258009259262</v>
      </c>
      <c r="T1518" s="9">
        <f t="shared" si="70"/>
        <v>2016</v>
      </c>
      <c r="U1518" s="11">
        <f t="shared" si="71"/>
        <v>42649.374999999993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">
        <v>8338</v>
      </c>
      <c r="R1519" t="s">
        <v>8339</v>
      </c>
      <c r="S1519" s="11">
        <f t="shared" si="69"/>
        <v>41948.358252314814</v>
      </c>
      <c r="T1519" s="9">
        <f t="shared" si="70"/>
        <v>2014</v>
      </c>
      <c r="U1519" s="11">
        <f t="shared" si="71"/>
        <v>41979.041666666664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">
        <v>8338</v>
      </c>
      <c r="R1520" t="s">
        <v>8339</v>
      </c>
      <c r="S1520" s="11">
        <f t="shared" si="69"/>
        <v>41760.611712962964</v>
      </c>
      <c r="T1520" s="9">
        <f t="shared" si="70"/>
        <v>2014</v>
      </c>
      <c r="U1520" s="11">
        <f t="shared" si="71"/>
        <v>41790.611712962964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">
        <v>8338</v>
      </c>
      <c r="R1521" t="s">
        <v>8339</v>
      </c>
      <c r="S1521" s="11">
        <f t="shared" si="69"/>
        <v>41782.533368055556</v>
      </c>
      <c r="T1521" s="9">
        <f t="shared" si="70"/>
        <v>2014</v>
      </c>
      <c r="U1521" s="11">
        <f t="shared" si="71"/>
        <v>41810.707638888889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">
        <v>8338</v>
      </c>
      <c r="R1522" t="s">
        <v>8339</v>
      </c>
      <c r="S1522" s="11">
        <f t="shared" si="69"/>
        <v>41955.649456018517</v>
      </c>
      <c r="T1522" s="9">
        <f t="shared" si="70"/>
        <v>2014</v>
      </c>
      <c r="U1522" s="11">
        <f t="shared" si="71"/>
        <v>41991.958333333336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">
        <v>8338</v>
      </c>
      <c r="R1523" t="s">
        <v>8339</v>
      </c>
      <c r="S1523" s="11">
        <f t="shared" si="69"/>
        <v>42492.959386574068</v>
      </c>
      <c r="T1523" s="9">
        <f t="shared" si="70"/>
        <v>2016</v>
      </c>
      <c r="U1523" s="11">
        <f t="shared" si="71"/>
        <v>42527.959386574068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">
        <v>8338</v>
      </c>
      <c r="R1524" t="s">
        <v>8339</v>
      </c>
      <c r="S1524" s="11">
        <f t="shared" si="69"/>
        <v>41899.621979166666</v>
      </c>
      <c r="T1524" s="9">
        <f t="shared" si="70"/>
        <v>2014</v>
      </c>
      <c r="U1524" s="11">
        <f t="shared" si="71"/>
        <v>41929.621979166666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">
        <v>8338</v>
      </c>
      <c r="R1525" t="s">
        <v>8339</v>
      </c>
      <c r="S1525" s="11">
        <f t="shared" si="69"/>
        <v>41964.543009259258</v>
      </c>
      <c r="T1525" s="9">
        <f t="shared" si="70"/>
        <v>2014</v>
      </c>
      <c r="U1525" s="11">
        <f t="shared" si="71"/>
        <v>41995.791666666664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">
        <v>8338</v>
      </c>
      <c r="R1526" t="s">
        <v>8339</v>
      </c>
      <c r="S1526" s="11">
        <f t="shared" si="69"/>
        <v>42756.292708333327</v>
      </c>
      <c r="T1526" s="9">
        <f t="shared" si="70"/>
        <v>2017</v>
      </c>
      <c r="U1526" s="11">
        <f t="shared" si="71"/>
        <v>42786.292708333327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">
        <v>8338</v>
      </c>
      <c r="R1527" t="s">
        <v>8339</v>
      </c>
      <c r="S1527" s="11">
        <f t="shared" si="69"/>
        <v>42570.494652777772</v>
      </c>
      <c r="T1527" s="9">
        <f t="shared" si="70"/>
        <v>2016</v>
      </c>
      <c r="U1527" s="11">
        <f t="shared" si="71"/>
        <v>42600.494652777772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">
        <v>8338</v>
      </c>
      <c r="R1528" t="s">
        <v>8339</v>
      </c>
      <c r="S1528" s="11">
        <f t="shared" si="69"/>
        <v>42339.067673611113</v>
      </c>
      <c r="T1528" s="9">
        <f t="shared" si="70"/>
        <v>2015</v>
      </c>
      <c r="U1528" s="11">
        <f t="shared" si="71"/>
        <v>42388.067673611113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">
        <v>8338</v>
      </c>
      <c r="R1529" t="s">
        <v>8339</v>
      </c>
      <c r="S1529" s="11">
        <f t="shared" si="69"/>
        <v>42780.392199074071</v>
      </c>
      <c r="T1529" s="9">
        <f t="shared" si="70"/>
        <v>2017</v>
      </c>
      <c r="U1529" s="11">
        <f t="shared" si="71"/>
        <v>42808.350532407407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">
        <v>8338</v>
      </c>
      <c r="R1530" t="s">
        <v>8339</v>
      </c>
      <c r="S1530" s="11">
        <f t="shared" si="69"/>
        <v>42736.524560185186</v>
      </c>
      <c r="T1530" s="9">
        <f t="shared" si="70"/>
        <v>2017</v>
      </c>
      <c r="U1530" s="11">
        <f t="shared" si="71"/>
        <v>42766.791666666664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">
        <v>8338</v>
      </c>
      <c r="R1531" t="s">
        <v>8339</v>
      </c>
      <c r="S1531" s="11">
        <f t="shared" si="69"/>
        <v>42052.420370370368</v>
      </c>
      <c r="T1531" s="9">
        <f t="shared" si="70"/>
        <v>2015</v>
      </c>
      <c r="U1531" s="11">
        <f t="shared" si="71"/>
        <v>42082.378703703704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">
        <v>8338</v>
      </c>
      <c r="R1532" t="s">
        <v>8339</v>
      </c>
      <c r="S1532" s="11">
        <f t="shared" si="69"/>
        <v>42275.558969907404</v>
      </c>
      <c r="T1532" s="9">
        <f t="shared" si="70"/>
        <v>2015</v>
      </c>
      <c r="U1532" s="11">
        <f t="shared" si="71"/>
        <v>42300.558969907404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">
        <v>8338</v>
      </c>
      <c r="R1533" t="s">
        <v>8339</v>
      </c>
      <c r="S1533" s="11">
        <f t="shared" si="69"/>
        <v>41941.594050925924</v>
      </c>
      <c r="T1533" s="9">
        <f t="shared" si="70"/>
        <v>2014</v>
      </c>
      <c r="U1533" s="11">
        <f t="shared" si="71"/>
        <v>41973.916666666664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">
        <v>8338</v>
      </c>
      <c r="R1534" t="s">
        <v>8339</v>
      </c>
      <c r="S1534" s="11">
        <f t="shared" si="69"/>
        <v>42391.266956018517</v>
      </c>
      <c r="T1534" s="9">
        <f t="shared" si="70"/>
        <v>2016</v>
      </c>
      <c r="U1534" s="11">
        <f t="shared" si="71"/>
        <v>42415.416666666664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">
        <v>8338</v>
      </c>
      <c r="R1535" t="s">
        <v>8339</v>
      </c>
      <c r="S1535" s="11">
        <f t="shared" si="69"/>
        <v>42442.793715277774</v>
      </c>
      <c r="T1535" s="9">
        <f t="shared" si="70"/>
        <v>2016</v>
      </c>
      <c r="U1535" s="11">
        <f t="shared" si="71"/>
        <v>42491.957638888889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">
        <v>8338</v>
      </c>
      <c r="R1536" t="s">
        <v>8339</v>
      </c>
      <c r="S1536" s="11">
        <f t="shared" si="69"/>
        <v>42221.465995370367</v>
      </c>
      <c r="T1536" s="9">
        <f t="shared" si="70"/>
        <v>2015</v>
      </c>
      <c r="U1536" s="11">
        <f t="shared" si="71"/>
        <v>42251.465995370367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">
        <v>8338</v>
      </c>
      <c r="R1537" t="s">
        <v>8339</v>
      </c>
      <c r="S1537" s="11">
        <f t="shared" si="69"/>
        <v>42484.620729166665</v>
      </c>
      <c r="T1537" s="9">
        <f t="shared" si="70"/>
        <v>2016</v>
      </c>
      <c r="U1537" s="11">
        <f t="shared" si="71"/>
        <v>42513.708333333336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">
        <v>8338</v>
      </c>
      <c r="R1538" t="s">
        <v>8339</v>
      </c>
      <c r="S1538" s="11">
        <f t="shared" si="69"/>
        <v>42213.593865740739</v>
      </c>
      <c r="T1538" s="9">
        <f t="shared" si="70"/>
        <v>2015</v>
      </c>
      <c r="U1538" s="11">
        <f t="shared" si="71"/>
        <v>42243.593865740739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">
        <v>8338</v>
      </c>
      <c r="R1539" t="s">
        <v>8339</v>
      </c>
      <c r="S1539" s="11">
        <f t="shared" ref="S1539:S1602" si="72">(J1539/86400)+25569+(-5/24)</f>
        <v>42552.106793981475</v>
      </c>
      <c r="T1539" s="9">
        <f t="shared" ref="T1539:T1602" si="73">YEAR(S1539)</f>
        <v>2016</v>
      </c>
      <c r="U1539" s="11">
        <f t="shared" ref="U1539:U1602" si="74">(I1539/86400)+25569+(-5/24)</f>
        <v>42588.541666666664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">
        <v>8338</v>
      </c>
      <c r="R1540" t="s">
        <v>8339</v>
      </c>
      <c r="S1540" s="11">
        <f t="shared" si="72"/>
        <v>41981.57372685185</v>
      </c>
      <c r="T1540" s="9">
        <f t="shared" si="73"/>
        <v>2014</v>
      </c>
      <c r="U1540" s="11">
        <f t="shared" si="74"/>
        <v>42026.57372685185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">
        <v>8338</v>
      </c>
      <c r="R1541" t="s">
        <v>8339</v>
      </c>
      <c r="S1541" s="11">
        <f t="shared" si="72"/>
        <v>42705.710868055554</v>
      </c>
      <c r="T1541" s="9">
        <f t="shared" si="73"/>
        <v>2016</v>
      </c>
      <c r="U1541" s="11">
        <f t="shared" si="74"/>
        <v>42738.710868055554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">
        <v>8338</v>
      </c>
      <c r="R1542" t="s">
        <v>8339</v>
      </c>
      <c r="S1542" s="11">
        <f t="shared" si="72"/>
        <v>41938.798796296294</v>
      </c>
      <c r="T1542" s="9">
        <f t="shared" si="73"/>
        <v>2014</v>
      </c>
      <c r="U1542" s="11">
        <f t="shared" si="74"/>
        <v>41968.843749999993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">
        <v>8338</v>
      </c>
      <c r="R1543" t="s">
        <v>8343</v>
      </c>
      <c r="S1543" s="11">
        <f t="shared" si="72"/>
        <v>41974.503912037035</v>
      </c>
      <c r="T1543" s="9">
        <f t="shared" si="73"/>
        <v>2014</v>
      </c>
      <c r="U1543" s="11">
        <f t="shared" si="74"/>
        <v>42004.503912037035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">
        <v>8338</v>
      </c>
      <c r="R1544" t="s">
        <v>8343</v>
      </c>
      <c r="S1544" s="11">
        <f t="shared" si="72"/>
        <v>42170.788194444445</v>
      </c>
      <c r="T1544" s="9">
        <f t="shared" si="73"/>
        <v>2015</v>
      </c>
      <c r="U1544" s="11">
        <f t="shared" si="74"/>
        <v>42185.788194444445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">
        <v>8338</v>
      </c>
      <c r="R1545" t="s">
        <v>8343</v>
      </c>
      <c r="S1545" s="11">
        <f t="shared" si="72"/>
        <v>41935.301319444443</v>
      </c>
      <c r="T1545" s="9">
        <f t="shared" si="73"/>
        <v>2014</v>
      </c>
      <c r="U1545" s="11">
        <f t="shared" si="74"/>
        <v>41965.342986111107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">
        <v>8338</v>
      </c>
      <c r="R1546" t="s">
        <v>8343</v>
      </c>
      <c r="S1546" s="11">
        <f t="shared" si="72"/>
        <v>42052.842870370368</v>
      </c>
      <c r="T1546" s="9">
        <f t="shared" si="73"/>
        <v>2015</v>
      </c>
      <c r="U1546" s="11">
        <f t="shared" si="74"/>
        <v>42094.804166666661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">
        <v>8338</v>
      </c>
      <c r="R1547" t="s">
        <v>8343</v>
      </c>
      <c r="S1547" s="11">
        <f t="shared" si="72"/>
        <v>42031.676319444443</v>
      </c>
      <c r="T1547" s="9">
        <f t="shared" si="73"/>
        <v>2015</v>
      </c>
      <c r="U1547" s="11">
        <f t="shared" si="74"/>
        <v>42065.677777777775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">
        <v>8338</v>
      </c>
      <c r="R1548" t="s">
        <v>8343</v>
      </c>
      <c r="S1548" s="11">
        <f t="shared" si="72"/>
        <v>41839.004618055551</v>
      </c>
      <c r="T1548" s="9">
        <f t="shared" si="73"/>
        <v>2014</v>
      </c>
      <c r="U1548" s="11">
        <f t="shared" si="74"/>
        <v>41899.004618055551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">
        <v>8338</v>
      </c>
      <c r="R1549" t="s">
        <v>8343</v>
      </c>
      <c r="S1549" s="11">
        <f t="shared" si="72"/>
        <v>42782.218541666669</v>
      </c>
      <c r="T1549" s="9">
        <f t="shared" si="73"/>
        <v>2017</v>
      </c>
      <c r="U1549" s="11">
        <f t="shared" si="74"/>
        <v>42789.218541666669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">
        <v>8338</v>
      </c>
      <c r="R1550" t="s">
        <v>8343</v>
      </c>
      <c r="S1550" s="11">
        <f t="shared" si="72"/>
        <v>42286.673842592594</v>
      </c>
      <c r="T1550" s="9">
        <f t="shared" si="73"/>
        <v>2015</v>
      </c>
      <c r="U1550" s="11">
        <f t="shared" si="74"/>
        <v>42316.715509259258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">
        <v>8338</v>
      </c>
      <c r="R1551" t="s">
        <v>8343</v>
      </c>
      <c r="S1551" s="11">
        <f t="shared" si="72"/>
        <v>42280.927766203698</v>
      </c>
      <c r="T1551" s="9">
        <f t="shared" si="73"/>
        <v>2015</v>
      </c>
      <c r="U1551" s="11">
        <f t="shared" si="74"/>
        <v>42310.96943287037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">
        <v>8338</v>
      </c>
      <c r="R1552" t="s">
        <v>8343</v>
      </c>
      <c r="S1552" s="11">
        <f t="shared" si="72"/>
        <v>42472.24113425926</v>
      </c>
      <c r="T1552" s="9">
        <f t="shared" si="73"/>
        <v>2016</v>
      </c>
      <c r="U1552" s="11">
        <f t="shared" si="74"/>
        <v>42502.24113425926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">
        <v>8338</v>
      </c>
      <c r="R1553" t="s">
        <v>8343</v>
      </c>
      <c r="S1553" s="11">
        <f t="shared" si="72"/>
        <v>42121.616192129623</v>
      </c>
      <c r="T1553" s="9">
        <f t="shared" si="73"/>
        <v>2015</v>
      </c>
      <c r="U1553" s="11">
        <f t="shared" si="74"/>
        <v>42151.616192129623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">
        <v>8338</v>
      </c>
      <c r="R1554" t="s">
        <v>8343</v>
      </c>
      <c r="S1554" s="11">
        <f t="shared" si="72"/>
        <v>41892.480416666665</v>
      </c>
      <c r="T1554" s="9">
        <f t="shared" si="73"/>
        <v>2014</v>
      </c>
      <c r="U1554" s="11">
        <f t="shared" si="74"/>
        <v>41912.957638888889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">
        <v>8338</v>
      </c>
      <c r="R1555" t="s">
        <v>8343</v>
      </c>
      <c r="S1555" s="11">
        <f t="shared" si="72"/>
        <v>42219.074618055551</v>
      </c>
      <c r="T1555" s="9">
        <f t="shared" si="73"/>
        <v>2015</v>
      </c>
      <c r="U1555" s="11">
        <f t="shared" si="74"/>
        <v>42249.074618055551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">
        <v>8338</v>
      </c>
      <c r="R1556" t="s">
        <v>8343</v>
      </c>
      <c r="S1556" s="11">
        <f t="shared" si="72"/>
        <v>42188.043865740743</v>
      </c>
      <c r="T1556" s="9">
        <f t="shared" si="73"/>
        <v>2015</v>
      </c>
      <c r="U1556" s="11">
        <f t="shared" si="74"/>
        <v>42218.043865740743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">
        <v>8338</v>
      </c>
      <c r="R1557" t="s">
        <v>8343</v>
      </c>
      <c r="S1557" s="11">
        <f t="shared" si="72"/>
        <v>42241.405462962961</v>
      </c>
      <c r="T1557" s="9">
        <f t="shared" si="73"/>
        <v>2015</v>
      </c>
      <c r="U1557" s="11">
        <f t="shared" si="74"/>
        <v>42264.499999999993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">
        <v>8338</v>
      </c>
      <c r="R1558" t="s">
        <v>8343</v>
      </c>
      <c r="S1558" s="11">
        <f t="shared" si="72"/>
        <v>42524.944722222215</v>
      </c>
      <c r="T1558" s="9">
        <f t="shared" si="73"/>
        <v>2016</v>
      </c>
      <c r="U1558" s="11">
        <f t="shared" si="74"/>
        <v>42554.944722222215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">
        <v>8338</v>
      </c>
      <c r="R1559" t="s">
        <v>8343</v>
      </c>
      <c r="S1559" s="11">
        <f t="shared" si="72"/>
        <v>41871.444826388884</v>
      </c>
      <c r="T1559" s="9">
        <f t="shared" si="73"/>
        <v>2014</v>
      </c>
      <c r="U1559" s="11">
        <f t="shared" si="74"/>
        <v>41902.444826388884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">
        <v>8338</v>
      </c>
      <c r="R1560" t="s">
        <v>8343</v>
      </c>
      <c r="S1560" s="11">
        <f t="shared" si="72"/>
        <v>42185.189340277771</v>
      </c>
      <c r="T1560" s="9">
        <f t="shared" si="73"/>
        <v>2015</v>
      </c>
      <c r="U1560" s="11">
        <f t="shared" si="74"/>
        <v>42244.299999999996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">
        <v>8338</v>
      </c>
      <c r="R1561" t="s">
        <v>8343</v>
      </c>
      <c r="S1561" s="11">
        <f t="shared" si="72"/>
        <v>42107.844895833332</v>
      </c>
      <c r="T1561" s="9">
        <f t="shared" si="73"/>
        <v>2015</v>
      </c>
      <c r="U1561" s="11">
        <f t="shared" si="74"/>
        <v>42122.844895833332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">
        <v>8338</v>
      </c>
      <c r="R1562" t="s">
        <v>8343</v>
      </c>
      <c r="S1562" s="11">
        <f t="shared" si="72"/>
        <v>41935.812418981477</v>
      </c>
      <c r="T1562" s="9">
        <f t="shared" si="73"/>
        <v>2014</v>
      </c>
      <c r="U1562" s="11">
        <f t="shared" si="74"/>
        <v>41955.854085648149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">
        <v>8322</v>
      </c>
      <c r="R1563" t="s">
        <v>8344</v>
      </c>
      <c r="S1563" s="11">
        <f t="shared" si="72"/>
        <v>41554.833368055552</v>
      </c>
      <c r="T1563" s="9">
        <f t="shared" si="73"/>
        <v>2013</v>
      </c>
      <c r="U1563" s="11">
        <f t="shared" si="74"/>
        <v>41584.875034722216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">
        <v>8322</v>
      </c>
      <c r="R1564" t="s">
        <v>8344</v>
      </c>
      <c r="S1564" s="11">
        <f t="shared" si="72"/>
        <v>40079.357824074068</v>
      </c>
      <c r="T1564" s="9">
        <f t="shared" si="73"/>
        <v>2009</v>
      </c>
      <c r="U1564" s="11">
        <f t="shared" si="74"/>
        <v>40148.826388888883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">
        <v>8322</v>
      </c>
      <c r="R1565" t="s">
        <v>8344</v>
      </c>
      <c r="S1565" s="11">
        <f t="shared" si="72"/>
        <v>41652.534155092588</v>
      </c>
      <c r="T1565" s="9">
        <f t="shared" si="73"/>
        <v>2014</v>
      </c>
      <c r="U1565" s="11">
        <f t="shared" si="74"/>
        <v>41712.492488425924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">
        <v>8322</v>
      </c>
      <c r="R1566" t="s">
        <v>8344</v>
      </c>
      <c r="S1566" s="11">
        <f t="shared" si="72"/>
        <v>42121.158668981479</v>
      </c>
      <c r="T1566" s="9">
        <f t="shared" si="73"/>
        <v>2015</v>
      </c>
      <c r="U1566" s="11">
        <f t="shared" si="74"/>
        <v>42152.628472222219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">
        <v>8322</v>
      </c>
      <c r="R1567" t="s">
        <v>8344</v>
      </c>
      <c r="S1567" s="11">
        <f t="shared" si="72"/>
        <v>40672.521539351852</v>
      </c>
      <c r="T1567" s="9">
        <f t="shared" si="73"/>
        <v>2011</v>
      </c>
      <c r="U1567" s="11">
        <f t="shared" si="74"/>
        <v>40702.521539351852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">
        <v>8322</v>
      </c>
      <c r="R1568" t="s">
        <v>8344</v>
      </c>
      <c r="S1568" s="11">
        <f t="shared" si="72"/>
        <v>42549.708379629628</v>
      </c>
      <c r="T1568" s="9">
        <f t="shared" si="73"/>
        <v>2016</v>
      </c>
      <c r="U1568" s="11">
        <f t="shared" si="74"/>
        <v>42578.708333333336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">
        <v>8322</v>
      </c>
      <c r="R1569" t="s">
        <v>8344</v>
      </c>
      <c r="S1569" s="11">
        <f t="shared" si="72"/>
        <v>41671.728530092594</v>
      </c>
      <c r="T1569" s="9">
        <f t="shared" si="73"/>
        <v>2014</v>
      </c>
      <c r="U1569" s="11">
        <f t="shared" si="74"/>
        <v>41686.791666666664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">
        <v>8322</v>
      </c>
      <c r="R1570" t="s">
        <v>8344</v>
      </c>
      <c r="S1570" s="11">
        <f t="shared" si="72"/>
        <v>41961.853993055549</v>
      </c>
      <c r="T1570" s="9">
        <f t="shared" si="73"/>
        <v>2014</v>
      </c>
      <c r="U1570" s="11">
        <f t="shared" si="74"/>
        <v>41996.853993055549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">
        <v>8322</v>
      </c>
      <c r="R1571" t="s">
        <v>8344</v>
      </c>
      <c r="S1571" s="11">
        <f t="shared" si="72"/>
        <v>41389.471226851849</v>
      </c>
      <c r="T1571" s="9">
        <f t="shared" si="73"/>
        <v>2013</v>
      </c>
      <c r="U1571" s="11">
        <f t="shared" si="74"/>
        <v>41419.471226851849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">
        <v>8322</v>
      </c>
      <c r="R1572" t="s">
        <v>8344</v>
      </c>
      <c r="S1572" s="11">
        <f t="shared" si="72"/>
        <v>42438.605115740742</v>
      </c>
      <c r="T1572" s="9">
        <f t="shared" si="73"/>
        <v>2016</v>
      </c>
      <c r="U1572" s="11">
        <f t="shared" si="74"/>
        <v>42468.56344907407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">
        <v>8322</v>
      </c>
      <c r="R1573" t="s">
        <v>8344</v>
      </c>
      <c r="S1573" s="11">
        <f t="shared" si="72"/>
        <v>42144.56114583333</v>
      </c>
      <c r="T1573" s="9">
        <f t="shared" si="73"/>
        <v>2015</v>
      </c>
      <c r="U1573" s="11">
        <f t="shared" si="74"/>
        <v>42174.56114583333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">
        <v>8322</v>
      </c>
      <c r="R1574" t="s">
        <v>8344</v>
      </c>
      <c r="S1574" s="11">
        <f t="shared" si="72"/>
        <v>42403.824756944443</v>
      </c>
      <c r="T1574" s="9">
        <f t="shared" si="73"/>
        <v>2016</v>
      </c>
      <c r="U1574" s="11">
        <f t="shared" si="74"/>
        <v>42428.790972222218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">
        <v>8322</v>
      </c>
      <c r="R1575" t="s">
        <v>8344</v>
      </c>
      <c r="S1575" s="11">
        <f t="shared" si="72"/>
        <v>42785.791689814818</v>
      </c>
      <c r="T1575" s="9">
        <f t="shared" si="73"/>
        <v>2017</v>
      </c>
      <c r="U1575" s="11">
        <f t="shared" si="74"/>
        <v>42825.957638888889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">
        <v>8322</v>
      </c>
      <c r="R1576" t="s">
        <v>8344</v>
      </c>
      <c r="S1576" s="11">
        <f t="shared" si="72"/>
        <v>42017.719085648147</v>
      </c>
      <c r="T1576" s="9">
        <f t="shared" si="73"/>
        <v>2015</v>
      </c>
      <c r="U1576" s="11">
        <f t="shared" si="74"/>
        <v>42052.719085648147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">
        <v>8322</v>
      </c>
      <c r="R1577" t="s">
        <v>8344</v>
      </c>
      <c r="S1577" s="11">
        <f t="shared" si="72"/>
        <v>41799.315925925919</v>
      </c>
      <c r="T1577" s="9">
        <f t="shared" si="73"/>
        <v>2014</v>
      </c>
      <c r="U1577" s="11">
        <f t="shared" si="74"/>
        <v>41829.315925925919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">
        <v>8322</v>
      </c>
      <c r="R1578" t="s">
        <v>8344</v>
      </c>
      <c r="S1578" s="11">
        <f t="shared" si="72"/>
        <v>42140.670925925922</v>
      </c>
      <c r="T1578" s="9">
        <f t="shared" si="73"/>
        <v>2015</v>
      </c>
      <c r="U1578" s="11">
        <f t="shared" si="74"/>
        <v>42185.670925925922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">
        <v>8322</v>
      </c>
      <c r="R1579" t="s">
        <v>8344</v>
      </c>
      <c r="S1579" s="11">
        <f t="shared" si="72"/>
        <v>41054.639444444438</v>
      </c>
      <c r="T1579" s="9">
        <f t="shared" si="73"/>
        <v>2012</v>
      </c>
      <c r="U1579" s="11">
        <f t="shared" si="74"/>
        <v>41114.639444444438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">
        <v>8322</v>
      </c>
      <c r="R1580" t="s">
        <v>8344</v>
      </c>
      <c r="S1580" s="11">
        <f t="shared" si="72"/>
        <v>40398.857534722221</v>
      </c>
      <c r="T1580" s="9">
        <f t="shared" si="73"/>
        <v>2010</v>
      </c>
      <c r="U1580" s="11">
        <f t="shared" si="74"/>
        <v>40422.875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">
        <v>8322</v>
      </c>
      <c r="R1581" t="s">
        <v>8344</v>
      </c>
      <c r="S1581" s="11">
        <f t="shared" si="72"/>
        <v>41481.788090277776</v>
      </c>
      <c r="T1581" s="9">
        <f t="shared" si="73"/>
        <v>2013</v>
      </c>
      <c r="U1581" s="11">
        <f t="shared" si="74"/>
        <v>41514.788090277776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">
        <v>8322</v>
      </c>
      <c r="R1582" t="s">
        <v>8344</v>
      </c>
      <c r="S1582" s="11">
        <f t="shared" si="72"/>
        <v>40989.841736111106</v>
      </c>
      <c r="T1582" s="9">
        <f t="shared" si="73"/>
        <v>2012</v>
      </c>
      <c r="U1582" s="11">
        <f t="shared" si="74"/>
        <v>41049.841736111106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">
        <v>8338</v>
      </c>
      <c r="R1583" t="s">
        <v>8345</v>
      </c>
      <c r="S1583" s="11">
        <f t="shared" si="72"/>
        <v>42325.240624999999</v>
      </c>
      <c r="T1583" s="9">
        <f t="shared" si="73"/>
        <v>2015</v>
      </c>
      <c r="U1583" s="11">
        <f t="shared" si="74"/>
        <v>42357.240624999999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">
        <v>8338</v>
      </c>
      <c r="R1584" t="s">
        <v>8345</v>
      </c>
      <c r="S1584" s="11">
        <f t="shared" si="72"/>
        <v>42246.581631944442</v>
      </c>
      <c r="T1584" s="9">
        <f t="shared" si="73"/>
        <v>2015</v>
      </c>
      <c r="U1584" s="11">
        <f t="shared" si="74"/>
        <v>42303.680555555555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">
        <v>8338</v>
      </c>
      <c r="R1585" t="s">
        <v>8345</v>
      </c>
      <c r="S1585" s="11">
        <f t="shared" si="72"/>
        <v>41877.696655092594</v>
      </c>
      <c r="T1585" s="9">
        <f t="shared" si="73"/>
        <v>2014</v>
      </c>
      <c r="U1585" s="11">
        <f t="shared" si="74"/>
        <v>41907.696655092594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">
        <v>8338</v>
      </c>
      <c r="R1586" t="s">
        <v>8345</v>
      </c>
      <c r="S1586" s="11">
        <f t="shared" si="72"/>
        <v>41779.440983796296</v>
      </c>
      <c r="T1586" s="9">
        <f t="shared" si="73"/>
        <v>2014</v>
      </c>
      <c r="U1586" s="11">
        <f t="shared" si="74"/>
        <v>41789.440983796296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">
        <v>8338</v>
      </c>
      <c r="R1587" t="s">
        <v>8345</v>
      </c>
      <c r="S1587" s="11">
        <f t="shared" si="72"/>
        <v>42707.687129629623</v>
      </c>
      <c r="T1587" s="9">
        <f t="shared" si="73"/>
        <v>2016</v>
      </c>
      <c r="U1587" s="11">
        <f t="shared" si="74"/>
        <v>42729.249999999993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">
        <v>8338</v>
      </c>
      <c r="R1588" t="s">
        <v>8345</v>
      </c>
      <c r="S1588" s="11">
        <f t="shared" si="72"/>
        <v>42068.896087962959</v>
      </c>
      <c r="T1588" s="9">
        <f t="shared" si="73"/>
        <v>2015</v>
      </c>
      <c r="U1588" s="11">
        <f t="shared" si="74"/>
        <v>42098.854421296295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">
        <v>8338</v>
      </c>
      <c r="R1589" t="s">
        <v>8345</v>
      </c>
      <c r="S1589" s="11">
        <f t="shared" si="72"/>
        <v>41956.742650462962</v>
      </c>
      <c r="T1589" s="9">
        <f t="shared" si="73"/>
        <v>2014</v>
      </c>
      <c r="U1589" s="11">
        <f t="shared" si="74"/>
        <v>41986.742650462962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">
        <v>8338</v>
      </c>
      <c r="R1590" t="s">
        <v>8345</v>
      </c>
      <c r="S1590" s="11">
        <f t="shared" si="72"/>
        <v>42005.041655092595</v>
      </c>
      <c r="T1590" s="9">
        <f t="shared" si="73"/>
        <v>2015</v>
      </c>
      <c r="U1590" s="11">
        <f t="shared" si="74"/>
        <v>42035.633333333331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">
        <v>8338</v>
      </c>
      <c r="R1591" t="s">
        <v>8345</v>
      </c>
      <c r="S1591" s="11">
        <f t="shared" si="72"/>
        <v>42256.776458333326</v>
      </c>
      <c r="T1591" s="9">
        <f t="shared" si="73"/>
        <v>2015</v>
      </c>
      <c r="U1591" s="11">
        <f t="shared" si="74"/>
        <v>42286.776458333326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">
        <v>8338</v>
      </c>
      <c r="R1592" t="s">
        <v>8345</v>
      </c>
      <c r="S1592" s="11">
        <f t="shared" si="72"/>
        <v>42240.648888888885</v>
      </c>
      <c r="T1592" s="9">
        <f t="shared" si="73"/>
        <v>2015</v>
      </c>
      <c r="U1592" s="11">
        <f t="shared" si="74"/>
        <v>42270.648888888885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">
        <v>8338</v>
      </c>
      <c r="R1593" t="s">
        <v>8345</v>
      </c>
      <c r="S1593" s="11">
        <f t="shared" si="72"/>
        <v>42433.517835648141</v>
      </c>
      <c r="T1593" s="9">
        <f t="shared" si="73"/>
        <v>2016</v>
      </c>
      <c r="U1593" s="11">
        <f t="shared" si="74"/>
        <v>42463.476168981484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">
        <v>8338</v>
      </c>
      <c r="R1594" t="s">
        <v>8345</v>
      </c>
      <c r="S1594" s="11">
        <f t="shared" si="72"/>
        <v>42045.86440972222</v>
      </c>
      <c r="T1594" s="9">
        <f t="shared" si="73"/>
        <v>2015</v>
      </c>
      <c r="U1594" s="11">
        <f t="shared" si="74"/>
        <v>42090.822743055549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">
        <v>8338</v>
      </c>
      <c r="R1595" t="s">
        <v>8345</v>
      </c>
      <c r="S1595" s="11">
        <f t="shared" si="72"/>
        <v>42033.63721064815</v>
      </c>
      <c r="T1595" s="9">
        <f t="shared" si="73"/>
        <v>2015</v>
      </c>
      <c r="U1595" s="11">
        <f t="shared" si="74"/>
        <v>42063.63721064815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">
        <v>8338</v>
      </c>
      <c r="R1596" t="s">
        <v>8345</v>
      </c>
      <c r="S1596" s="11">
        <f t="shared" si="72"/>
        <v>42445.504421296289</v>
      </c>
      <c r="T1596" s="9">
        <f t="shared" si="73"/>
        <v>2016</v>
      </c>
      <c r="U1596" s="11">
        <f t="shared" si="74"/>
        <v>42505.472916666666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">
        <v>8338</v>
      </c>
      <c r="R1597" t="s">
        <v>8345</v>
      </c>
      <c r="S1597" s="11">
        <f t="shared" si="72"/>
        <v>41779.84175925926</v>
      </c>
      <c r="T1597" s="9">
        <f t="shared" si="73"/>
        <v>2014</v>
      </c>
      <c r="U1597" s="11">
        <f t="shared" si="74"/>
        <v>41808.634027777771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">
        <v>8338</v>
      </c>
      <c r="R1598" t="s">
        <v>8345</v>
      </c>
      <c r="S1598" s="11">
        <f t="shared" si="72"/>
        <v>41941.221863425926</v>
      </c>
      <c r="T1598" s="9">
        <f t="shared" si="73"/>
        <v>2014</v>
      </c>
      <c r="U1598" s="11">
        <f t="shared" si="74"/>
        <v>41986.26353009259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">
        <v>8338</v>
      </c>
      <c r="R1599" t="s">
        <v>8345</v>
      </c>
      <c r="S1599" s="11">
        <f t="shared" si="72"/>
        <v>42603.145798611113</v>
      </c>
      <c r="T1599" s="9">
        <f t="shared" si="73"/>
        <v>2016</v>
      </c>
      <c r="U1599" s="11">
        <f t="shared" si="74"/>
        <v>42633.145798611113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">
        <v>8338</v>
      </c>
      <c r="R1600" t="s">
        <v>8345</v>
      </c>
      <c r="S1600" s="11">
        <f t="shared" si="72"/>
        <v>42151.459004629629</v>
      </c>
      <c r="T1600" s="9">
        <f t="shared" si="73"/>
        <v>2015</v>
      </c>
      <c r="U1600" s="11">
        <f t="shared" si="74"/>
        <v>42211.459004629629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">
        <v>8338</v>
      </c>
      <c r="R1601" t="s">
        <v>8345</v>
      </c>
      <c r="S1601" s="11">
        <f t="shared" si="72"/>
        <v>42438.330740740734</v>
      </c>
      <c r="T1601" s="9">
        <f t="shared" si="73"/>
        <v>2016</v>
      </c>
      <c r="U1601" s="11">
        <f t="shared" si="74"/>
        <v>42468.289074074077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">
        <v>8338</v>
      </c>
      <c r="R1602" t="s">
        <v>8345</v>
      </c>
      <c r="S1602" s="11">
        <f t="shared" si="72"/>
        <v>41790.848981481475</v>
      </c>
      <c r="T1602" s="9">
        <f t="shared" si="73"/>
        <v>2014</v>
      </c>
      <c r="U1602" s="11">
        <f t="shared" si="74"/>
        <v>41835.007638888885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">
        <v>8325</v>
      </c>
      <c r="R1603" t="s">
        <v>8326</v>
      </c>
      <c r="S1603" s="11">
        <f t="shared" ref="S1603:S1666" si="75">(J1603/86400)+25569+(-5/24)</f>
        <v>40637.884641203702</v>
      </c>
      <c r="T1603" s="9">
        <f t="shared" ref="T1603:T1666" si="76">YEAR(S1603)</f>
        <v>2011</v>
      </c>
      <c r="U1603" s="11">
        <f t="shared" ref="U1603:U1666" si="77">(I1603/86400)+25569+(-5/24)</f>
        <v>40667.884641203702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">
        <v>8325</v>
      </c>
      <c r="R1604" t="s">
        <v>8326</v>
      </c>
      <c r="S1604" s="11">
        <f t="shared" si="75"/>
        <v>40788.089317129627</v>
      </c>
      <c r="T1604" s="9">
        <f t="shared" si="76"/>
        <v>2011</v>
      </c>
      <c r="U1604" s="11">
        <f t="shared" si="77"/>
        <v>40830.75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">
        <v>8325</v>
      </c>
      <c r="R1605" t="s">
        <v>8326</v>
      </c>
      <c r="S1605" s="11">
        <f t="shared" si="75"/>
        <v>40875.961331018516</v>
      </c>
      <c r="T1605" s="9">
        <f t="shared" si="76"/>
        <v>2011</v>
      </c>
      <c r="U1605" s="11">
        <f t="shared" si="77"/>
        <v>40935.961331018516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">
        <v>8325</v>
      </c>
      <c r="R1606" t="s">
        <v>8326</v>
      </c>
      <c r="S1606" s="11">
        <f t="shared" si="75"/>
        <v>40945.636979166666</v>
      </c>
      <c r="T1606" s="9">
        <f t="shared" si="76"/>
        <v>2012</v>
      </c>
      <c r="U1606" s="11">
        <f t="shared" si="77"/>
        <v>40985.595312500001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">
        <v>8325</v>
      </c>
      <c r="R1607" t="s">
        <v>8326</v>
      </c>
      <c r="S1607" s="11">
        <f t="shared" si="75"/>
        <v>40746.804548611108</v>
      </c>
      <c r="T1607" s="9">
        <f t="shared" si="76"/>
        <v>2011</v>
      </c>
      <c r="U1607" s="11">
        <f t="shared" si="77"/>
        <v>40756.083333333328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">
        <v>8325</v>
      </c>
      <c r="R1608" t="s">
        <v>8326</v>
      </c>
      <c r="S1608" s="11">
        <f t="shared" si="75"/>
        <v>40535.903217592589</v>
      </c>
      <c r="T1608" s="9">
        <f t="shared" si="76"/>
        <v>2010</v>
      </c>
      <c r="U1608" s="11">
        <f t="shared" si="77"/>
        <v>40625.861550925925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">
        <v>8325</v>
      </c>
      <c r="R1609" t="s">
        <v>8326</v>
      </c>
      <c r="S1609" s="11">
        <f t="shared" si="75"/>
        <v>41053.600127314814</v>
      </c>
      <c r="T1609" s="9">
        <f t="shared" si="76"/>
        <v>2012</v>
      </c>
      <c r="U1609" s="11">
        <f t="shared" si="77"/>
        <v>41074.600127314814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">
        <v>8325</v>
      </c>
      <c r="R1610" t="s">
        <v>8326</v>
      </c>
      <c r="S1610" s="11">
        <f t="shared" si="75"/>
        <v>41607.622523148144</v>
      </c>
      <c r="T1610" s="9">
        <f t="shared" si="76"/>
        <v>2013</v>
      </c>
      <c r="U1610" s="11">
        <f t="shared" si="77"/>
        <v>41640.018055555549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">
        <v>8325</v>
      </c>
      <c r="R1611" t="s">
        <v>8326</v>
      </c>
      <c r="S1611" s="11">
        <f t="shared" si="75"/>
        <v>40795.792928240735</v>
      </c>
      <c r="T1611" s="9">
        <f t="shared" si="76"/>
        <v>2011</v>
      </c>
      <c r="U1611" s="11">
        <f t="shared" si="77"/>
        <v>40849.125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">
        <v>8325</v>
      </c>
      <c r="R1612" t="s">
        <v>8326</v>
      </c>
      <c r="S1612" s="11">
        <f t="shared" si="75"/>
        <v>41228.716550925921</v>
      </c>
      <c r="T1612" s="9">
        <f t="shared" si="76"/>
        <v>2012</v>
      </c>
      <c r="U1612" s="11">
        <f t="shared" si="77"/>
        <v>41258.716550925921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">
        <v>8325</v>
      </c>
      <c r="R1613" t="s">
        <v>8326</v>
      </c>
      <c r="S1613" s="11">
        <f t="shared" si="75"/>
        <v>41408.792037037034</v>
      </c>
      <c r="T1613" s="9">
        <f t="shared" si="76"/>
        <v>2013</v>
      </c>
      <c r="U1613" s="11">
        <f t="shared" si="77"/>
        <v>41429.792037037034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">
        <v>8325</v>
      </c>
      <c r="R1614" t="s">
        <v>8326</v>
      </c>
      <c r="S1614" s="11">
        <f t="shared" si="75"/>
        <v>41246.666481481479</v>
      </c>
      <c r="T1614" s="9">
        <f t="shared" si="76"/>
        <v>2012</v>
      </c>
      <c r="U1614" s="11">
        <f t="shared" si="77"/>
        <v>41276.666481481479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">
        <v>8325</v>
      </c>
      <c r="R1615" t="s">
        <v>8326</v>
      </c>
      <c r="S1615" s="11">
        <f t="shared" si="75"/>
        <v>41081.861134259256</v>
      </c>
      <c r="T1615" s="9">
        <f t="shared" si="76"/>
        <v>2012</v>
      </c>
      <c r="U1615" s="11">
        <f t="shared" si="77"/>
        <v>41111.861134259256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">
        <v>8325</v>
      </c>
      <c r="R1616" t="s">
        <v>8326</v>
      </c>
      <c r="S1616" s="11">
        <f t="shared" si="75"/>
        <v>41794.772789351853</v>
      </c>
      <c r="T1616" s="9">
        <f t="shared" si="76"/>
        <v>2014</v>
      </c>
      <c r="U1616" s="11">
        <f t="shared" si="77"/>
        <v>41854.5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">
        <v>8325</v>
      </c>
      <c r="R1617" t="s">
        <v>8326</v>
      </c>
      <c r="S1617" s="11">
        <f t="shared" si="75"/>
        <v>40844.842546296291</v>
      </c>
      <c r="T1617" s="9">
        <f t="shared" si="76"/>
        <v>2011</v>
      </c>
      <c r="U1617" s="11">
        <f t="shared" si="77"/>
        <v>40889.884212962963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">
        <v>8325</v>
      </c>
      <c r="R1618" t="s">
        <v>8326</v>
      </c>
      <c r="S1618" s="11">
        <f t="shared" si="75"/>
        <v>41194.507187499999</v>
      </c>
      <c r="T1618" s="9">
        <f t="shared" si="76"/>
        <v>2012</v>
      </c>
      <c r="U1618" s="11">
        <f t="shared" si="77"/>
        <v>41235.708333333328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">
        <v>8325</v>
      </c>
      <c r="R1619" t="s">
        <v>8326</v>
      </c>
      <c r="S1619" s="11">
        <f t="shared" si="75"/>
        <v>41546.455879629626</v>
      </c>
      <c r="T1619" s="9">
        <f t="shared" si="76"/>
        <v>2013</v>
      </c>
      <c r="U1619" s="11">
        <f t="shared" si="77"/>
        <v>41579.583333333328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">
        <v>8325</v>
      </c>
      <c r="R1620" t="s">
        <v>8326</v>
      </c>
      <c r="S1620" s="11">
        <f t="shared" si="75"/>
        <v>41301.446006944439</v>
      </c>
      <c r="T1620" s="9">
        <f t="shared" si="76"/>
        <v>2013</v>
      </c>
      <c r="U1620" s="11">
        <f t="shared" si="77"/>
        <v>41341.446006944439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">
        <v>8325</v>
      </c>
      <c r="R1621" t="s">
        <v>8326</v>
      </c>
      <c r="S1621" s="11">
        <f t="shared" si="75"/>
        <v>41875.977847222217</v>
      </c>
      <c r="T1621" s="9">
        <f t="shared" si="76"/>
        <v>2014</v>
      </c>
      <c r="U1621" s="11">
        <f t="shared" si="77"/>
        <v>41896.977847222217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">
        <v>8325</v>
      </c>
      <c r="R1622" t="s">
        <v>8326</v>
      </c>
      <c r="S1622" s="11">
        <f t="shared" si="75"/>
        <v>41321.131249999999</v>
      </c>
      <c r="T1622" s="9">
        <f t="shared" si="76"/>
        <v>2013</v>
      </c>
      <c r="U1622" s="11">
        <f t="shared" si="77"/>
        <v>41328.131249999999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">
        <v>8325</v>
      </c>
      <c r="R1623" t="s">
        <v>8326</v>
      </c>
      <c r="S1623" s="11">
        <f t="shared" si="75"/>
        <v>41003.398321759254</v>
      </c>
      <c r="T1623" s="9">
        <f t="shared" si="76"/>
        <v>2012</v>
      </c>
      <c r="U1623" s="11">
        <f t="shared" si="77"/>
        <v>41056.957638888889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">
        <v>8325</v>
      </c>
      <c r="R1624" t="s">
        <v>8326</v>
      </c>
      <c r="S1624" s="11">
        <f t="shared" si="75"/>
        <v>41950.086504629631</v>
      </c>
      <c r="T1624" s="9">
        <f t="shared" si="76"/>
        <v>2014</v>
      </c>
      <c r="U1624" s="11">
        <f t="shared" si="77"/>
        <v>41990.124305555553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">
        <v>8325</v>
      </c>
      <c r="R1625" t="s">
        <v>8326</v>
      </c>
      <c r="S1625" s="11">
        <f t="shared" si="75"/>
        <v>41453.480196759258</v>
      </c>
      <c r="T1625" s="9">
        <f t="shared" si="76"/>
        <v>2013</v>
      </c>
      <c r="U1625" s="11">
        <f t="shared" si="77"/>
        <v>41513.480196759258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">
        <v>8325</v>
      </c>
      <c r="R1626" t="s">
        <v>8326</v>
      </c>
      <c r="S1626" s="11">
        <f t="shared" si="75"/>
        <v>41243.158969907403</v>
      </c>
      <c r="T1626" s="9">
        <f t="shared" si="76"/>
        <v>2012</v>
      </c>
      <c r="U1626" s="11">
        <f t="shared" si="77"/>
        <v>41283.158969907403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">
        <v>8325</v>
      </c>
      <c r="R1627" t="s">
        <v>8326</v>
      </c>
      <c r="S1627" s="11">
        <f t="shared" si="75"/>
        <v>41135.491354166668</v>
      </c>
      <c r="T1627" s="9">
        <f t="shared" si="76"/>
        <v>2012</v>
      </c>
      <c r="U1627" s="11">
        <f t="shared" si="77"/>
        <v>41163.491354166668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">
        <v>8325</v>
      </c>
      <c r="R1628" t="s">
        <v>8326</v>
      </c>
      <c r="S1628" s="11">
        <f t="shared" si="75"/>
        <v>41579.639664351846</v>
      </c>
      <c r="T1628" s="9">
        <f t="shared" si="76"/>
        <v>2013</v>
      </c>
      <c r="U1628" s="11">
        <f t="shared" si="77"/>
        <v>41609.681331018517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">
        <v>8325</v>
      </c>
      <c r="R1629" t="s">
        <v>8326</v>
      </c>
      <c r="S1629" s="11">
        <f t="shared" si="75"/>
        <v>41205.498715277776</v>
      </c>
      <c r="T1629" s="9">
        <f t="shared" si="76"/>
        <v>2012</v>
      </c>
      <c r="U1629" s="11">
        <f t="shared" si="77"/>
        <v>41238.999305555553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">
        <v>8325</v>
      </c>
      <c r="R1630" t="s">
        <v>8326</v>
      </c>
      <c r="S1630" s="11">
        <f t="shared" si="75"/>
        <v>41774.528726851851</v>
      </c>
      <c r="T1630" s="9">
        <f t="shared" si="76"/>
        <v>2014</v>
      </c>
      <c r="U1630" s="11">
        <f t="shared" si="77"/>
        <v>41807.528726851851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">
        <v>8325</v>
      </c>
      <c r="R1631" t="s">
        <v>8326</v>
      </c>
      <c r="S1631" s="11">
        <f t="shared" si="75"/>
        <v>41645.658946759257</v>
      </c>
      <c r="T1631" s="9">
        <f t="shared" si="76"/>
        <v>2014</v>
      </c>
      <c r="U1631" s="11">
        <f t="shared" si="77"/>
        <v>41690.658946759257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">
        <v>8325</v>
      </c>
      <c r="R1632" t="s">
        <v>8326</v>
      </c>
      <c r="S1632" s="11">
        <f t="shared" si="75"/>
        <v>40939.629340277774</v>
      </c>
      <c r="T1632" s="9">
        <f t="shared" si="76"/>
        <v>2012</v>
      </c>
      <c r="U1632" s="11">
        <f t="shared" si="77"/>
        <v>40970.082638888889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">
        <v>8325</v>
      </c>
      <c r="R1633" t="s">
        <v>8326</v>
      </c>
      <c r="S1633" s="11">
        <f t="shared" si="75"/>
        <v>41164.65116898148</v>
      </c>
      <c r="T1633" s="9">
        <f t="shared" si="76"/>
        <v>2012</v>
      </c>
      <c r="U1633" s="11">
        <f t="shared" si="77"/>
        <v>41194.65116898148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">
        <v>8325</v>
      </c>
      <c r="R1634" t="s">
        <v>8326</v>
      </c>
      <c r="S1634" s="11">
        <f t="shared" si="75"/>
        <v>40750.132569444446</v>
      </c>
      <c r="T1634" s="9">
        <f t="shared" si="76"/>
        <v>2011</v>
      </c>
      <c r="U1634" s="11">
        <f t="shared" si="77"/>
        <v>40810.132569444446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">
        <v>8325</v>
      </c>
      <c r="R1635" t="s">
        <v>8326</v>
      </c>
      <c r="S1635" s="11">
        <f t="shared" si="75"/>
        <v>40896.675416666665</v>
      </c>
      <c r="T1635" s="9">
        <f t="shared" si="76"/>
        <v>2011</v>
      </c>
      <c r="U1635" s="11">
        <f t="shared" si="77"/>
        <v>40924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">
        <v>8325</v>
      </c>
      <c r="R1636" t="s">
        <v>8326</v>
      </c>
      <c r="S1636" s="11">
        <f t="shared" si="75"/>
        <v>40657.981493055551</v>
      </c>
      <c r="T1636" s="9">
        <f t="shared" si="76"/>
        <v>2011</v>
      </c>
      <c r="U1636" s="11">
        <f t="shared" si="77"/>
        <v>40696.040972222218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">
        <v>8325</v>
      </c>
      <c r="R1637" t="s">
        <v>8326</v>
      </c>
      <c r="S1637" s="11">
        <f t="shared" si="75"/>
        <v>42502.660428240742</v>
      </c>
      <c r="T1637" s="9">
        <f t="shared" si="76"/>
        <v>2016</v>
      </c>
      <c r="U1637" s="11">
        <f t="shared" si="77"/>
        <v>42562.660428240742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">
        <v>8325</v>
      </c>
      <c r="R1638" t="s">
        <v>8326</v>
      </c>
      <c r="S1638" s="11">
        <f t="shared" si="75"/>
        <v>40662.878333333334</v>
      </c>
      <c r="T1638" s="9">
        <f t="shared" si="76"/>
        <v>2011</v>
      </c>
      <c r="U1638" s="11">
        <f t="shared" si="77"/>
        <v>40705.958333333328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">
        <v>8325</v>
      </c>
      <c r="R1639" t="s">
        <v>8326</v>
      </c>
      <c r="S1639" s="11">
        <f t="shared" si="75"/>
        <v>40122.543287037035</v>
      </c>
      <c r="T1639" s="9">
        <f t="shared" si="76"/>
        <v>2009</v>
      </c>
      <c r="U1639" s="11">
        <f t="shared" si="77"/>
        <v>40178.777083333327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">
        <v>8325</v>
      </c>
      <c r="R1640" t="s">
        <v>8326</v>
      </c>
      <c r="S1640" s="11">
        <f t="shared" si="75"/>
        <v>41288.478796296295</v>
      </c>
      <c r="T1640" s="9">
        <f t="shared" si="76"/>
        <v>2013</v>
      </c>
      <c r="U1640" s="11">
        <f t="shared" si="77"/>
        <v>41333.684027777774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">
        <v>8325</v>
      </c>
      <c r="R1641" t="s">
        <v>8326</v>
      </c>
      <c r="S1641" s="11">
        <f t="shared" si="75"/>
        <v>40941.444039351853</v>
      </c>
      <c r="T1641" s="9">
        <f t="shared" si="76"/>
        <v>2012</v>
      </c>
      <c r="U1641" s="11">
        <f t="shared" si="77"/>
        <v>40971.444039351853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">
        <v>8325</v>
      </c>
      <c r="R1642" t="s">
        <v>8326</v>
      </c>
      <c r="S1642" s="11">
        <f t="shared" si="75"/>
        <v>40379.022627314815</v>
      </c>
      <c r="T1642" s="9">
        <f t="shared" si="76"/>
        <v>2010</v>
      </c>
      <c r="U1642" s="11">
        <f t="shared" si="77"/>
        <v>40392.874305555553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">
        <v>8325</v>
      </c>
      <c r="R1643" t="s">
        <v>8346</v>
      </c>
      <c r="S1643" s="11">
        <f t="shared" si="75"/>
        <v>41962.388240740744</v>
      </c>
      <c r="T1643" s="9">
        <f t="shared" si="76"/>
        <v>2014</v>
      </c>
      <c r="U1643" s="11">
        <f t="shared" si="77"/>
        <v>41992.388240740744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">
        <v>8325</v>
      </c>
      <c r="R1644" t="s">
        <v>8346</v>
      </c>
      <c r="S1644" s="11">
        <f t="shared" si="75"/>
        <v>40687.816284722219</v>
      </c>
      <c r="T1644" s="9">
        <f t="shared" si="76"/>
        <v>2011</v>
      </c>
      <c r="U1644" s="11">
        <f t="shared" si="77"/>
        <v>40707.816284722219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">
        <v>8325</v>
      </c>
      <c r="R1645" t="s">
        <v>8346</v>
      </c>
      <c r="S1645" s="11">
        <f t="shared" si="75"/>
        <v>41146.615879629629</v>
      </c>
      <c r="T1645" s="9">
        <f t="shared" si="76"/>
        <v>2012</v>
      </c>
      <c r="U1645" s="11">
        <f t="shared" si="77"/>
        <v>41176.615879629629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">
        <v>8325</v>
      </c>
      <c r="R1646" t="s">
        <v>8346</v>
      </c>
      <c r="S1646" s="11">
        <f t="shared" si="75"/>
        <v>41174.851388888885</v>
      </c>
      <c r="T1646" s="9">
        <f t="shared" si="76"/>
        <v>2012</v>
      </c>
      <c r="U1646" s="11">
        <f t="shared" si="77"/>
        <v>41234.893055555549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">
        <v>8325</v>
      </c>
      <c r="R1647" t="s">
        <v>8346</v>
      </c>
      <c r="S1647" s="11">
        <f t="shared" si="75"/>
        <v>41521.40902777778</v>
      </c>
      <c r="T1647" s="9">
        <f t="shared" si="76"/>
        <v>2013</v>
      </c>
      <c r="U1647" s="11">
        <f t="shared" si="77"/>
        <v>41535.40902777778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">
        <v>8325</v>
      </c>
      <c r="R1648" t="s">
        <v>8346</v>
      </c>
      <c r="S1648" s="11">
        <f t="shared" si="75"/>
        <v>41833.241932870369</v>
      </c>
      <c r="T1648" s="9">
        <f t="shared" si="76"/>
        <v>2014</v>
      </c>
      <c r="U1648" s="11">
        <f t="shared" si="77"/>
        <v>41865.549305555549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">
        <v>8325</v>
      </c>
      <c r="R1649" t="s">
        <v>8346</v>
      </c>
      <c r="S1649" s="11">
        <f t="shared" si="75"/>
        <v>41039.201122685183</v>
      </c>
      <c r="T1649" s="9">
        <f t="shared" si="76"/>
        <v>2012</v>
      </c>
      <c r="U1649" s="11">
        <f t="shared" si="77"/>
        <v>41069.201122685183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">
        <v>8325</v>
      </c>
      <c r="R1650" t="s">
        <v>8346</v>
      </c>
      <c r="S1650" s="11">
        <f t="shared" si="75"/>
        <v>40592.496319444443</v>
      </c>
      <c r="T1650" s="9">
        <f t="shared" si="76"/>
        <v>2011</v>
      </c>
      <c r="U1650" s="11">
        <f t="shared" si="77"/>
        <v>40622.454652777778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">
        <v>8325</v>
      </c>
      <c r="R1651" t="s">
        <v>8346</v>
      </c>
      <c r="S1651" s="11">
        <f t="shared" si="75"/>
        <v>41737.476331018515</v>
      </c>
      <c r="T1651" s="9">
        <f t="shared" si="76"/>
        <v>2014</v>
      </c>
      <c r="U1651" s="11">
        <f t="shared" si="77"/>
        <v>41782.476331018515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">
        <v>8325</v>
      </c>
      <c r="R1652" t="s">
        <v>8346</v>
      </c>
      <c r="S1652" s="11">
        <f t="shared" si="75"/>
        <v>41526.227280092593</v>
      </c>
      <c r="T1652" s="9">
        <f t="shared" si="76"/>
        <v>2013</v>
      </c>
      <c r="U1652" s="11">
        <f t="shared" si="77"/>
        <v>41556.227280092593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">
        <v>8325</v>
      </c>
      <c r="R1653" t="s">
        <v>8346</v>
      </c>
      <c r="S1653" s="11">
        <f t="shared" si="75"/>
        <v>40625.692361111105</v>
      </c>
      <c r="T1653" s="9">
        <f t="shared" si="76"/>
        <v>2011</v>
      </c>
      <c r="U1653" s="11">
        <f t="shared" si="77"/>
        <v>40659.082638888889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">
        <v>8325</v>
      </c>
      <c r="R1654" t="s">
        <v>8346</v>
      </c>
      <c r="S1654" s="11">
        <f t="shared" si="75"/>
        <v>41572.284641203703</v>
      </c>
      <c r="T1654" s="9">
        <f t="shared" si="76"/>
        <v>2013</v>
      </c>
      <c r="U1654" s="11">
        <f t="shared" si="77"/>
        <v>41602.326307870368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">
        <v>8325</v>
      </c>
      <c r="R1655" t="s">
        <v>8346</v>
      </c>
      <c r="S1655" s="11">
        <f t="shared" si="75"/>
        <v>40626.626111111109</v>
      </c>
      <c r="T1655" s="9">
        <f t="shared" si="76"/>
        <v>2011</v>
      </c>
      <c r="U1655" s="11">
        <f t="shared" si="77"/>
        <v>40657.626111111109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">
        <v>8325</v>
      </c>
      <c r="R1656" t="s">
        <v>8346</v>
      </c>
      <c r="S1656" s="11">
        <f t="shared" si="75"/>
        <v>40987.682407407403</v>
      </c>
      <c r="T1656" s="9">
        <f t="shared" si="76"/>
        <v>2012</v>
      </c>
      <c r="U1656" s="11">
        <f t="shared" si="77"/>
        <v>41017.682407407403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">
        <v>8325</v>
      </c>
      <c r="R1657" t="s">
        <v>8346</v>
      </c>
      <c r="S1657" s="11">
        <f t="shared" si="75"/>
        <v>40974.583564814813</v>
      </c>
      <c r="T1657" s="9">
        <f t="shared" si="76"/>
        <v>2012</v>
      </c>
      <c r="U1657" s="11">
        <f t="shared" si="77"/>
        <v>41004.541898148142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">
        <v>8325</v>
      </c>
      <c r="R1658" t="s">
        <v>8346</v>
      </c>
      <c r="S1658" s="11">
        <f t="shared" si="75"/>
        <v>41226.720509259256</v>
      </c>
      <c r="T1658" s="9">
        <f t="shared" si="76"/>
        <v>2012</v>
      </c>
      <c r="U1658" s="11">
        <f t="shared" si="77"/>
        <v>41256.720509259256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">
        <v>8325</v>
      </c>
      <c r="R1659" t="s">
        <v>8346</v>
      </c>
      <c r="S1659" s="11">
        <f t="shared" si="75"/>
        <v>41023.573703703703</v>
      </c>
      <c r="T1659" s="9">
        <f t="shared" si="76"/>
        <v>2012</v>
      </c>
      <c r="U1659" s="11">
        <f t="shared" si="77"/>
        <v>41053.573703703703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">
        <v>8325</v>
      </c>
      <c r="R1660" t="s">
        <v>8346</v>
      </c>
      <c r="S1660" s="11">
        <f t="shared" si="75"/>
        <v>41223.013506944444</v>
      </c>
      <c r="T1660" s="9">
        <f t="shared" si="76"/>
        <v>2012</v>
      </c>
      <c r="U1660" s="11">
        <f t="shared" si="77"/>
        <v>41261.388888888883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">
        <v>8325</v>
      </c>
      <c r="R1661" t="s">
        <v>8346</v>
      </c>
      <c r="S1661" s="11">
        <f t="shared" si="75"/>
        <v>41596.705104166664</v>
      </c>
      <c r="T1661" s="9">
        <f t="shared" si="76"/>
        <v>2013</v>
      </c>
      <c r="U1661" s="11">
        <f t="shared" si="77"/>
        <v>41625.291666666664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">
        <v>8325</v>
      </c>
      <c r="R1662" t="s">
        <v>8346</v>
      </c>
      <c r="S1662" s="11">
        <f t="shared" si="75"/>
        <v>42459.485532407409</v>
      </c>
      <c r="T1662" s="9">
        <f t="shared" si="76"/>
        <v>2016</v>
      </c>
      <c r="U1662" s="11">
        <f t="shared" si="77"/>
        <v>42490.707638888889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">
        <v>8325</v>
      </c>
      <c r="R1663" t="s">
        <v>8346</v>
      </c>
      <c r="S1663" s="11">
        <f t="shared" si="75"/>
        <v>42343.789710648147</v>
      </c>
      <c r="T1663" s="9">
        <f t="shared" si="76"/>
        <v>2015</v>
      </c>
      <c r="U1663" s="11">
        <f t="shared" si="77"/>
        <v>42386.666666666664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">
        <v>8325</v>
      </c>
      <c r="R1664" t="s">
        <v>8346</v>
      </c>
      <c r="S1664" s="11">
        <f t="shared" si="75"/>
        <v>40847.99</v>
      </c>
      <c r="T1664" s="9">
        <f t="shared" si="76"/>
        <v>2011</v>
      </c>
      <c r="U1664" s="11">
        <f t="shared" si="77"/>
        <v>40908.031666666662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">
        <v>8325</v>
      </c>
      <c r="R1665" t="s">
        <v>8346</v>
      </c>
      <c r="S1665" s="11">
        <f t="shared" si="75"/>
        <v>42005.813738425924</v>
      </c>
      <c r="T1665" s="9">
        <f t="shared" si="76"/>
        <v>2015</v>
      </c>
      <c r="U1665" s="11">
        <f t="shared" si="77"/>
        <v>42035.813738425924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">
        <v>8325</v>
      </c>
      <c r="R1666" t="s">
        <v>8346</v>
      </c>
      <c r="S1666" s="11">
        <f t="shared" si="75"/>
        <v>40939.553449074076</v>
      </c>
      <c r="T1666" s="9">
        <f t="shared" si="76"/>
        <v>2012</v>
      </c>
      <c r="U1666" s="11">
        <f t="shared" si="77"/>
        <v>40983.957638888889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">
        <v>8325</v>
      </c>
      <c r="R1667" t="s">
        <v>8346</v>
      </c>
      <c r="S1667" s="11">
        <f t="shared" ref="S1667:S1730" si="78">(J1667/86400)+25569+(-5/24)</f>
        <v>40564.441122685181</v>
      </c>
      <c r="T1667" s="9">
        <f t="shared" ref="T1667:T1730" si="79">YEAR(S1667)</f>
        <v>2011</v>
      </c>
      <c r="U1667" s="11">
        <f t="shared" ref="U1667:U1730" si="80">(I1667/86400)+25569+(-5/24)</f>
        <v>40595.916666666664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">
        <v>8325</v>
      </c>
      <c r="R1668" t="s">
        <v>8346</v>
      </c>
      <c r="S1668" s="11">
        <f t="shared" si="78"/>
        <v>41331.04482638889</v>
      </c>
      <c r="T1668" s="9">
        <f t="shared" si="79"/>
        <v>2013</v>
      </c>
      <c r="U1668" s="11">
        <f t="shared" si="80"/>
        <v>41361.003159722219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">
        <v>8325</v>
      </c>
      <c r="R1669" t="s">
        <v>8346</v>
      </c>
      <c r="S1669" s="11">
        <f t="shared" si="78"/>
        <v>41681.862245370365</v>
      </c>
      <c r="T1669" s="9">
        <f t="shared" si="79"/>
        <v>2014</v>
      </c>
      <c r="U1669" s="11">
        <f t="shared" si="80"/>
        <v>41709.082638888889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">
        <v>8325</v>
      </c>
      <c r="R1670" t="s">
        <v>8346</v>
      </c>
      <c r="S1670" s="11">
        <f t="shared" si="78"/>
        <v>40844.941423611112</v>
      </c>
      <c r="T1670" s="9">
        <f t="shared" si="79"/>
        <v>2011</v>
      </c>
      <c r="U1670" s="11">
        <f t="shared" si="80"/>
        <v>40874.983090277776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">
        <v>8325</v>
      </c>
      <c r="R1671" t="s">
        <v>8346</v>
      </c>
      <c r="S1671" s="11">
        <f t="shared" si="78"/>
        <v>42461.676805555551</v>
      </c>
      <c r="T1671" s="9">
        <f t="shared" si="79"/>
        <v>2016</v>
      </c>
      <c r="U1671" s="11">
        <f t="shared" si="80"/>
        <v>42521.676805555551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">
        <v>8325</v>
      </c>
      <c r="R1672" t="s">
        <v>8346</v>
      </c>
      <c r="S1672" s="11">
        <f t="shared" si="78"/>
        <v>40313.722210648142</v>
      </c>
      <c r="T1672" s="9">
        <f t="shared" si="79"/>
        <v>2010</v>
      </c>
      <c r="U1672" s="11">
        <f t="shared" si="80"/>
        <v>40363.958333333328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">
        <v>8325</v>
      </c>
      <c r="R1673" t="s">
        <v>8346</v>
      </c>
      <c r="S1673" s="11">
        <f t="shared" si="78"/>
        <v>42553.335810185185</v>
      </c>
      <c r="T1673" s="9">
        <f t="shared" si="79"/>
        <v>2016</v>
      </c>
      <c r="U1673" s="11">
        <f t="shared" si="80"/>
        <v>42583.335810185185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">
        <v>8325</v>
      </c>
      <c r="R1674" t="s">
        <v>8346</v>
      </c>
      <c r="S1674" s="11">
        <f t="shared" si="78"/>
        <v>41034.448263888888</v>
      </c>
      <c r="T1674" s="9">
        <f t="shared" si="79"/>
        <v>2012</v>
      </c>
      <c r="U1674" s="11">
        <f t="shared" si="80"/>
        <v>41064.448263888888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">
        <v>8325</v>
      </c>
      <c r="R1675" t="s">
        <v>8346</v>
      </c>
      <c r="S1675" s="11">
        <f t="shared" si="78"/>
        <v>42039.670046296298</v>
      </c>
      <c r="T1675" s="9">
        <f t="shared" si="79"/>
        <v>2015</v>
      </c>
      <c r="U1675" s="11">
        <f t="shared" si="80"/>
        <v>42069.670046296298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">
        <v>8325</v>
      </c>
      <c r="R1676" t="s">
        <v>8346</v>
      </c>
      <c r="S1676" s="11">
        <f t="shared" si="78"/>
        <v>42569.397060185183</v>
      </c>
      <c r="T1676" s="9">
        <f t="shared" si="79"/>
        <v>2016</v>
      </c>
      <c r="U1676" s="11">
        <f t="shared" si="80"/>
        <v>42600.082638888889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">
        <v>8325</v>
      </c>
      <c r="R1677" t="s">
        <v>8346</v>
      </c>
      <c r="S1677" s="11">
        <f t="shared" si="78"/>
        <v>40802.524768518517</v>
      </c>
      <c r="T1677" s="9">
        <f t="shared" si="79"/>
        <v>2011</v>
      </c>
      <c r="U1677" s="11">
        <f t="shared" si="80"/>
        <v>40832.710416666661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">
        <v>8325</v>
      </c>
      <c r="R1678" t="s">
        <v>8346</v>
      </c>
      <c r="S1678" s="11">
        <f t="shared" si="78"/>
        <v>40973.517905092587</v>
      </c>
      <c r="T1678" s="9">
        <f t="shared" si="79"/>
        <v>2012</v>
      </c>
      <c r="U1678" s="11">
        <f t="shared" si="80"/>
        <v>41019.957638888889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">
        <v>8325</v>
      </c>
      <c r="R1679" t="s">
        <v>8346</v>
      </c>
      <c r="S1679" s="11">
        <f t="shared" si="78"/>
        <v>42416.198796296296</v>
      </c>
      <c r="T1679" s="9">
        <f t="shared" si="79"/>
        <v>2016</v>
      </c>
      <c r="U1679" s="11">
        <f t="shared" si="80"/>
        <v>42476.040972222218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">
        <v>8325</v>
      </c>
      <c r="R1680" t="s">
        <v>8346</v>
      </c>
      <c r="S1680" s="11">
        <f t="shared" si="78"/>
        <v>41662.646655092591</v>
      </c>
      <c r="T1680" s="9">
        <f t="shared" si="79"/>
        <v>2014</v>
      </c>
      <c r="U1680" s="11">
        <f t="shared" si="80"/>
        <v>41676.646655092591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">
        <v>8325</v>
      </c>
      <c r="R1681" t="s">
        <v>8346</v>
      </c>
      <c r="S1681" s="11">
        <f t="shared" si="78"/>
        <v>40722.860474537032</v>
      </c>
      <c r="T1681" s="9">
        <f t="shared" si="79"/>
        <v>2011</v>
      </c>
      <c r="U1681" s="11">
        <f t="shared" si="80"/>
        <v>40745.860474537032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">
        <v>8325</v>
      </c>
      <c r="R1682" t="s">
        <v>8346</v>
      </c>
      <c r="S1682" s="11">
        <f t="shared" si="78"/>
        <v>41802.549386574072</v>
      </c>
      <c r="T1682" s="9">
        <f t="shared" si="79"/>
        <v>2014</v>
      </c>
      <c r="U1682" s="11">
        <f t="shared" si="80"/>
        <v>41832.549386574072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">
        <v>8325</v>
      </c>
      <c r="R1683" t="s">
        <v>8347</v>
      </c>
      <c r="S1683" s="11">
        <f t="shared" si="78"/>
        <v>42773.91300925926</v>
      </c>
      <c r="T1683" s="9">
        <f t="shared" si="79"/>
        <v>2017</v>
      </c>
      <c r="U1683" s="11">
        <f t="shared" si="80"/>
        <v>42822.874999999993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">
        <v>8325</v>
      </c>
      <c r="R1684" t="s">
        <v>8347</v>
      </c>
      <c r="S1684" s="11">
        <f t="shared" si="78"/>
        <v>42779.005324074074</v>
      </c>
      <c r="T1684" s="9">
        <f t="shared" si="79"/>
        <v>2017</v>
      </c>
      <c r="U1684" s="11">
        <f t="shared" si="80"/>
        <v>42838.963657407403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">
        <v>8325</v>
      </c>
      <c r="R1685" t="s">
        <v>8347</v>
      </c>
      <c r="S1685" s="11">
        <f t="shared" si="78"/>
        <v>42808.57335648148</v>
      </c>
      <c r="T1685" s="9">
        <f t="shared" si="79"/>
        <v>2017</v>
      </c>
      <c r="U1685" s="11">
        <f t="shared" si="80"/>
        <v>42832.57335648148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">
        <v>8325</v>
      </c>
      <c r="R1686" t="s">
        <v>8347</v>
      </c>
      <c r="S1686" s="11">
        <f t="shared" si="78"/>
        <v>42783.606956018521</v>
      </c>
      <c r="T1686" s="9">
        <f t="shared" si="79"/>
        <v>2017</v>
      </c>
      <c r="U1686" s="11">
        <f t="shared" si="80"/>
        <v>42811.565289351849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">
        <v>8325</v>
      </c>
      <c r="R1687" t="s">
        <v>8347</v>
      </c>
      <c r="S1687" s="11">
        <f t="shared" si="78"/>
        <v>42788.041932870365</v>
      </c>
      <c r="T1687" s="9">
        <f t="shared" si="79"/>
        <v>2017</v>
      </c>
      <c r="U1687" s="11">
        <f t="shared" si="80"/>
        <v>42818.0002662037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">
        <v>8325</v>
      </c>
      <c r="R1688" t="s">
        <v>8347</v>
      </c>
      <c r="S1688" s="11">
        <f t="shared" si="78"/>
        <v>42792.635636574072</v>
      </c>
      <c r="T1688" s="9">
        <f t="shared" si="79"/>
        <v>2017</v>
      </c>
      <c r="U1688" s="11">
        <f t="shared" si="80"/>
        <v>42852.593969907401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">
        <v>8325</v>
      </c>
      <c r="R1689" t="s">
        <v>8347</v>
      </c>
      <c r="S1689" s="11">
        <f t="shared" si="78"/>
        <v>42801.838483796295</v>
      </c>
      <c r="T1689" s="9">
        <f t="shared" si="79"/>
        <v>2017</v>
      </c>
      <c r="U1689" s="11">
        <f t="shared" si="80"/>
        <v>42835.635416666664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">
        <v>8325</v>
      </c>
      <c r="R1690" t="s">
        <v>8347</v>
      </c>
      <c r="S1690" s="11">
        <f t="shared" si="78"/>
        <v>42804.326319444437</v>
      </c>
      <c r="T1690" s="9">
        <f t="shared" si="79"/>
        <v>2017</v>
      </c>
      <c r="U1690" s="11">
        <f t="shared" si="80"/>
        <v>42834.28465277778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">
        <v>8325</v>
      </c>
      <c r="R1691" t="s">
        <v>8347</v>
      </c>
      <c r="S1691" s="11">
        <f t="shared" si="78"/>
        <v>42780.734143518515</v>
      </c>
      <c r="T1691" s="9">
        <f t="shared" si="79"/>
        <v>2017</v>
      </c>
      <c r="U1691" s="11">
        <f t="shared" si="80"/>
        <v>42810.692476851851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">
        <v>8325</v>
      </c>
      <c r="R1692" t="s">
        <v>8347</v>
      </c>
      <c r="S1692" s="11">
        <f t="shared" si="78"/>
        <v>42801.222708333335</v>
      </c>
      <c r="T1692" s="9">
        <f t="shared" si="79"/>
        <v>2017</v>
      </c>
      <c r="U1692" s="11">
        <f t="shared" si="80"/>
        <v>42831.181041666663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">
        <v>8325</v>
      </c>
      <c r="R1693" t="s">
        <v>8347</v>
      </c>
      <c r="S1693" s="11">
        <f t="shared" si="78"/>
        <v>42795.493148148147</v>
      </c>
      <c r="T1693" s="9">
        <f t="shared" si="79"/>
        <v>2017</v>
      </c>
      <c r="U1693" s="11">
        <f t="shared" si="80"/>
        <v>42827.833333333336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">
        <v>8325</v>
      </c>
      <c r="R1694" t="s">
        <v>8347</v>
      </c>
      <c r="S1694" s="11">
        <f t="shared" si="78"/>
        <v>42787.94290509259</v>
      </c>
      <c r="T1694" s="9">
        <f t="shared" si="79"/>
        <v>2017</v>
      </c>
      <c r="U1694" s="11">
        <f t="shared" si="80"/>
        <v>42820.790972222218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">
        <v>8325</v>
      </c>
      <c r="R1695" t="s">
        <v>8347</v>
      </c>
      <c r="S1695" s="11">
        <f t="shared" si="78"/>
        <v>42803.711944444447</v>
      </c>
      <c r="T1695" s="9">
        <f t="shared" si="79"/>
        <v>2017</v>
      </c>
      <c r="U1695" s="11">
        <f t="shared" si="80"/>
        <v>42834.624999999993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">
        <v>8325</v>
      </c>
      <c r="R1696" t="s">
        <v>8347</v>
      </c>
      <c r="S1696" s="11">
        <f t="shared" si="78"/>
        <v>42791.461504629631</v>
      </c>
      <c r="T1696" s="9">
        <f t="shared" si="79"/>
        <v>2017</v>
      </c>
      <c r="U1696" s="11">
        <f t="shared" si="80"/>
        <v>42820.98333333333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">
        <v>8325</v>
      </c>
      <c r="R1697" t="s">
        <v>8347</v>
      </c>
      <c r="S1697" s="11">
        <f t="shared" si="78"/>
        <v>42800.823078703703</v>
      </c>
      <c r="T1697" s="9">
        <f t="shared" si="79"/>
        <v>2017</v>
      </c>
      <c r="U1697" s="11">
        <f t="shared" si="80"/>
        <v>42834.833333333336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">
        <v>8325</v>
      </c>
      <c r="R1698" t="s">
        <v>8347</v>
      </c>
      <c r="S1698" s="11">
        <f t="shared" si="78"/>
        <v>42795.861238425925</v>
      </c>
      <c r="T1698" s="9">
        <f t="shared" si="79"/>
        <v>2017</v>
      </c>
      <c r="U1698" s="11">
        <f t="shared" si="80"/>
        <v>42825.819571759253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">
        <v>8325</v>
      </c>
      <c r="R1699" t="s">
        <v>8347</v>
      </c>
      <c r="S1699" s="11">
        <f t="shared" si="78"/>
        <v>42804.824629629627</v>
      </c>
      <c r="T1699" s="9">
        <f t="shared" si="79"/>
        <v>2017</v>
      </c>
      <c r="U1699" s="11">
        <f t="shared" si="80"/>
        <v>42834.782962962963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">
        <v>8325</v>
      </c>
      <c r="R1700" t="s">
        <v>8347</v>
      </c>
      <c r="S1700" s="11">
        <f t="shared" si="78"/>
        <v>42795.999537037038</v>
      </c>
      <c r="T1700" s="9">
        <f t="shared" si="79"/>
        <v>2017</v>
      </c>
      <c r="U1700" s="11">
        <f t="shared" si="80"/>
        <v>42819.939583333333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">
        <v>8325</v>
      </c>
      <c r="R1701" t="s">
        <v>8347</v>
      </c>
      <c r="S1701" s="11">
        <f t="shared" si="78"/>
        <v>42806.655613425923</v>
      </c>
      <c r="T1701" s="9">
        <f t="shared" si="79"/>
        <v>2017</v>
      </c>
      <c r="U1701" s="11">
        <f t="shared" si="80"/>
        <v>42836.655613425923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">
        <v>8325</v>
      </c>
      <c r="R1702" t="s">
        <v>8347</v>
      </c>
      <c r="S1702" s="11">
        <f t="shared" si="78"/>
        <v>42795.863310185181</v>
      </c>
      <c r="T1702" s="9">
        <f t="shared" si="79"/>
        <v>2017</v>
      </c>
      <c r="U1702" s="11">
        <f t="shared" si="80"/>
        <v>42825.958333333336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">
        <v>8325</v>
      </c>
      <c r="R1703" t="s">
        <v>8347</v>
      </c>
      <c r="S1703" s="11">
        <f t="shared" si="78"/>
        <v>41989.456076388888</v>
      </c>
      <c r="T1703" s="9">
        <f t="shared" si="79"/>
        <v>2014</v>
      </c>
      <c r="U1703" s="11">
        <f t="shared" si="80"/>
        <v>42019.456076388888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">
        <v>8325</v>
      </c>
      <c r="R1704" t="s">
        <v>8347</v>
      </c>
      <c r="S1704" s="11">
        <f t="shared" si="78"/>
        <v>42063.661458333336</v>
      </c>
      <c r="T1704" s="9">
        <f t="shared" si="79"/>
        <v>2015</v>
      </c>
      <c r="U1704" s="11">
        <f t="shared" si="80"/>
        <v>42093.619791666664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">
        <v>8325</v>
      </c>
      <c r="R1705" t="s">
        <v>8347</v>
      </c>
      <c r="S1705" s="11">
        <f t="shared" si="78"/>
        <v>42187.073344907403</v>
      </c>
      <c r="T1705" s="9">
        <f t="shared" si="79"/>
        <v>2015</v>
      </c>
      <c r="U1705" s="11">
        <f t="shared" si="80"/>
        <v>42247.073344907403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">
        <v>8325</v>
      </c>
      <c r="R1706" t="s">
        <v>8347</v>
      </c>
      <c r="S1706" s="11">
        <f t="shared" si="78"/>
        <v>42020.931400462963</v>
      </c>
      <c r="T1706" s="9">
        <f t="shared" si="79"/>
        <v>2015</v>
      </c>
      <c r="U1706" s="11">
        <f t="shared" si="80"/>
        <v>42050.931400462963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">
        <v>8325</v>
      </c>
      <c r="R1707" t="s">
        <v>8347</v>
      </c>
      <c r="S1707" s="11">
        <f t="shared" si="78"/>
        <v>42244.808402777773</v>
      </c>
      <c r="T1707" s="9">
        <f t="shared" si="79"/>
        <v>2015</v>
      </c>
      <c r="U1707" s="11">
        <f t="shared" si="80"/>
        <v>42256.458333333336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">
        <v>8325</v>
      </c>
      <c r="R1708" t="s">
        <v>8347</v>
      </c>
      <c r="S1708" s="11">
        <f t="shared" si="78"/>
        <v>42179.098055555551</v>
      </c>
      <c r="T1708" s="9">
        <f t="shared" si="79"/>
        <v>2015</v>
      </c>
      <c r="U1708" s="11">
        <f t="shared" si="80"/>
        <v>42239.098055555551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">
        <v>8325</v>
      </c>
      <c r="R1709" t="s">
        <v>8347</v>
      </c>
      <c r="S1709" s="11">
        <f t="shared" si="78"/>
        <v>42427.512673611105</v>
      </c>
      <c r="T1709" s="9">
        <f t="shared" si="79"/>
        <v>2016</v>
      </c>
      <c r="U1709" s="11">
        <f t="shared" si="80"/>
        <v>42457.471006944441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">
        <v>8325</v>
      </c>
      <c r="R1710" t="s">
        <v>8347</v>
      </c>
      <c r="S1710" s="11">
        <f t="shared" si="78"/>
        <v>42451.658634259256</v>
      </c>
      <c r="T1710" s="9">
        <f t="shared" si="79"/>
        <v>2016</v>
      </c>
      <c r="U1710" s="11">
        <f t="shared" si="80"/>
        <v>42491.658634259256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">
        <v>8325</v>
      </c>
      <c r="R1711" t="s">
        <v>8347</v>
      </c>
      <c r="S1711" s="11">
        <f t="shared" si="78"/>
        <v>41841.355486111112</v>
      </c>
      <c r="T1711" s="9">
        <f t="shared" si="79"/>
        <v>2014</v>
      </c>
      <c r="U1711" s="11">
        <f t="shared" si="80"/>
        <v>41882.610416666663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">
        <v>8325</v>
      </c>
      <c r="R1712" t="s">
        <v>8347</v>
      </c>
      <c r="S1712" s="11">
        <f t="shared" si="78"/>
        <v>42341.382962962962</v>
      </c>
      <c r="T1712" s="9">
        <f t="shared" si="79"/>
        <v>2015</v>
      </c>
      <c r="U1712" s="11">
        <f t="shared" si="80"/>
        <v>42387.333333333336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">
        <v>8325</v>
      </c>
      <c r="R1713" t="s">
        <v>8347</v>
      </c>
      <c r="S1713" s="11">
        <f t="shared" si="78"/>
        <v>41852.437893518516</v>
      </c>
      <c r="T1713" s="9">
        <f t="shared" si="79"/>
        <v>2014</v>
      </c>
      <c r="U1713" s="11">
        <f t="shared" si="80"/>
        <v>41883.437893518516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">
        <v>8325</v>
      </c>
      <c r="R1714" t="s">
        <v>8347</v>
      </c>
      <c r="S1714" s="11">
        <f t="shared" si="78"/>
        <v>42125.705474537033</v>
      </c>
      <c r="T1714" s="9">
        <f t="shared" si="79"/>
        <v>2015</v>
      </c>
      <c r="U1714" s="11">
        <f t="shared" si="80"/>
        <v>42185.705474537033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">
        <v>8325</v>
      </c>
      <c r="R1715" t="s">
        <v>8347</v>
      </c>
      <c r="S1715" s="11">
        <f t="shared" si="78"/>
        <v>41887.592731481483</v>
      </c>
      <c r="T1715" s="9">
        <f t="shared" si="79"/>
        <v>2014</v>
      </c>
      <c r="U1715" s="11">
        <f t="shared" si="80"/>
        <v>41917.592731481483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">
        <v>8325</v>
      </c>
      <c r="R1716" t="s">
        <v>8347</v>
      </c>
      <c r="S1716" s="11">
        <f t="shared" si="78"/>
        <v>42095.710196759253</v>
      </c>
      <c r="T1716" s="9">
        <f t="shared" si="79"/>
        <v>2015</v>
      </c>
      <c r="U1716" s="11">
        <f t="shared" si="80"/>
        <v>42125.710196759253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">
        <v>8325</v>
      </c>
      <c r="R1717" t="s">
        <v>8347</v>
      </c>
      <c r="S1717" s="11">
        <f t="shared" si="78"/>
        <v>42064.009085648147</v>
      </c>
      <c r="T1717" s="9">
        <f t="shared" si="79"/>
        <v>2015</v>
      </c>
      <c r="U1717" s="11">
        <f t="shared" si="80"/>
        <v>42093.931944444441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">
        <v>8325</v>
      </c>
      <c r="R1718" t="s">
        <v>8347</v>
      </c>
      <c r="S1718" s="11">
        <f t="shared" si="78"/>
        <v>42673.369201388887</v>
      </c>
      <c r="T1718" s="9">
        <f t="shared" si="79"/>
        <v>2016</v>
      </c>
      <c r="U1718" s="11">
        <f t="shared" si="80"/>
        <v>42713.410868055558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">
        <v>8325</v>
      </c>
      <c r="R1719" t="s">
        <v>8347</v>
      </c>
      <c r="S1719" s="11">
        <f t="shared" si="78"/>
        <v>42460.773587962962</v>
      </c>
      <c r="T1719" s="9">
        <f t="shared" si="79"/>
        <v>2016</v>
      </c>
      <c r="U1719" s="11">
        <f t="shared" si="80"/>
        <v>42480.958333333336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">
        <v>8325</v>
      </c>
      <c r="R1720" t="s">
        <v>8347</v>
      </c>
      <c r="S1720" s="11">
        <f t="shared" si="78"/>
        <v>42460.402187499996</v>
      </c>
      <c r="T1720" s="9">
        <f t="shared" si="79"/>
        <v>2016</v>
      </c>
      <c r="U1720" s="11">
        <f t="shared" si="80"/>
        <v>42503.999305555553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">
        <v>8325</v>
      </c>
      <c r="R1721" t="s">
        <v>8347</v>
      </c>
      <c r="S1721" s="11">
        <f t="shared" si="78"/>
        <v>41869.326284722221</v>
      </c>
      <c r="T1721" s="9">
        <f t="shared" si="79"/>
        <v>2014</v>
      </c>
      <c r="U1721" s="11">
        <f t="shared" si="80"/>
        <v>41899.326284722221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">
        <v>8325</v>
      </c>
      <c r="R1722" t="s">
        <v>8347</v>
      </c>
      <c r="S1722" s="11">
        <f t="shared" si="78"/>
        <v>41922.574895833335</v>
      </c>
      <c r="T1722" s="9">
        <f t="shared" si="79"/>
        <v>2014</v>
      </c>
      <c r="U1722" s="11">
        <f t="shared" si="80"/>
        <v>41952.616562499999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">
        <v>8325</v>
      </c>
      <c r="R1723" t="s">
        <v>8347</v>
      </c>
      <c r="S1723" s="11">
        <f t="shared" si="78"/>
        <v>42319.25304398148</v>
      </c>
      <c r="T1723" s="9">
        <f t="shared" si="79"/>
        <v>2015</v>
      </c>
      <c r="U1723" s="11">
        <f t="shared" si="80"/>
        <v>42349.25304398148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">
        <v>8325</v>
      </c>
      <c r="R1724" t="s">
        <v>8347</v>
      </c>
      <c r="S1724" s="11">
        <f t="shared" si="78"/>
        <v>42425.752650462957</v>
      </c>
      <c r="T1724" s="9">
        <f t="shared" si="79"/>
        <v>2016</v>
      </c>
      <c r="U1724" s="11">
        <f t="shared" si="80"/>
        <v>42462.798611111109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">
        <v>8325</v>
      </c>
      <c r="R1725" t="s">
        <v>8347</v>
      </c>
      <c r="S1725" s="11">
        <f t="shared" si="78"/>
        <v>42129.617071759254</v>
      </c>
      <c r="T1725" s="9">
        <f t="shared" si="79"/>
        <v>2015</v>
      </c>
      <c r="U1725" s="11">
        <f t="shared" si="80"/>
        <v>42186.041666666664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">
        <v>8325</v>
      </c>
      <c r="R1726" t="s">
        <v>8347</v>
      </c>
      <c r="S1726" s="11">
        <f t="shared" si="78"/>
        <v>41912.724097222221</v>
      </c>
      <c r="T1726" s="9">
        <f t="shared" si="79"/>
        <v>2014</v>
      </c>
      <c r="U1726" s="11">
        <f t="shared" si="80"/>
        <v>41942.724097222221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">
        <v>8325</v>
      </c>
      <c r="R1727" t="s">
        <v>8347</v>
      </c>
      <c r="S1727" s="11">
        <f t="shared" si="78"/>
        <v>41845.759826388887</v>
      </c>
      <c r="T1727" s="9">
        <f t="shared" si="79"/>
        <v>2014</v>
      </c>
      <c r="U1727" s="11">
        <f t="shared" si="80"/>
        <v>41875.759826388887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">
        <v>8325</v>
      </c>
      <c r="R1728" t="s">
        <v>8347</v>
      </c>
      <c r="S1728" s="11">
        <f t="shared" si="78"/>
        <v>41788.711388888885</v>
      </c>
      <c r="T1728" s="9">
        <f t="shared" si="79"/>
        <v>2014</v>
      </c>
      <c r="U1728" s="11">
        <f t="shared" si="80"/>
        <v>41817.711388888885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">
        <v>8325</v>
      </c>
      <c r="R1729" t="s">
        <v>8347</v>
      </c>
      <c r="S1729" s="11">
        <f t="shared" si="78"/>
        <v>42044.719641203701</v>
      </c>
      <c r="T1729" s="9">
        <f t="shared" si="79"/>
        <v>2015</v>
      </c>
      <c r="U1729" s="11">
        <f t="shared" si="80"/>
        <v>42099.249999999993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">
        <v>8325</v>
      </c>
      <c r="R1730" t="s">
        <v>8347</v>
      </c>
      <c r="S1730" s="11">
        <f t="shared" si="78"/>
        <v>42268.417523148142</v>
      </c>
      <c r="T1730" s="9">
        <f t="shared" si="79"/>
        <v>2015</v>
      </c>
      <c r="U1730" s="11">
        <f t="shared" si="80"/>
        <v>42298.417523148142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">
        <v>8325</v>
      </c>
      <c r="R1731" t="s">
        <v>8347</v>
      </c>
      <c r="S1731" s="11">
        <f t="shared" ref="S1731:S1794" si="81">(J1731/86400)+25569+(-5/24)</f>
        <v>42470.843819444439</v>
      </c>
      <c r="T1731" s="9">
        <f t="shared" ref="T1731:T1794" si="82">YEAR(S1731)</f>
        <v>2016</v>
      </c>
      <c r="U1731" s="11">
        <f t="shared" ref="U1731:U1794" si="83">(I1731/86400)+25569+(-5/24)</f>
        <v>42530.843819444439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">
        <v>8325</v>
      </c>
      <c r="R1732" t="s">
        <v>8347</v>
      </c>
      <c r="S1732" s="11">
        <f t="shared" si="81"/>
        <v>42271.879432870366</v>
      </c>
      <c r="T1732" s="9">
        <f t="shared" si="82"/>
        <v>2015</v>
      </c>
      <c r="U1732" s="11">
        <f t="shared" si="83"/>
        <v>42301.879432870366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">
        <v>8325</v>
      </c>
      <c r="R1733" t="s">
        <v>8347</v>
      </c>
      <c r="S1733" s="11">
        <f t="shared" si="81"/>
        <v>42152.698518518511</v>
      </c>
      <c r="T1733" s="9">
        <f t="shared" si="82"/>
        <v>2015</v>
      </c>
      <c r="U1733" s="11">
        <f t="shared" si="83"/>
        <v>42166.416666666664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">
        <v>8325</v>
      </c>
      <c r="R1734" t="s">
        <v>8347</v>
      </c>
      <c r="S1734" s="11">
        <f t="shared" si="81"/>
        <v>42325.475474537037</v>
      </c>
      <c r="T1734" s="9">
        <f t="shared" si="82"/>
        <v>2015</v>
      </c>
      <c r="U1734" s="11">
        <f t="shared" si="83"/>
        <v>42384.999999999993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">
        <v>8325</v>
      </c>
      <c r="R1735" t="s">
        <v>8347</v>
      </c>
      <c r="S1735" s="11">
        <f t="shared" si="81"/>
        <v>42614.467291666668</v>
      </c>
      <c r="T1735" s="9">
        <f t="shared" si="82"/>
        <v>2016</v>
      </c>
      <c r="U1735" s="11">
        <f t="shared" si="83"/>
        <v>42626.687499999993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">
        <v>8325</v>
      </c>
      <c r="R1736" t="s">
        <v>8347</v>
      </c>
      <c r="S1736" s="11">
        <f t="shared" si="81"/>
        <v>42101.828194444439</v>
      </c>
      <c r="T1736" s="9">
        <f t="shared" si="82"/>
        <v>2015</v>
      </c>
      <c r="U1736" s="11">
        <f t="shared" si="83"/>
        <v>42131.828194444439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">
        <v>8325</v>
      </c>
      <c r="R1737" t="s">
        <v>8347</v>
      </c>
      <c r="S1737" s="11">
        <f t="shared" si="81"/>
        <v>42559.605844907404</v>
      </c>
      <c r="T1737" s="9">
        <f t="shared" si="82"/>
        <v>2016</v>
      </c>
      <c r="U1737" s="11">
        <f t="shared" si="83"/>
        <v>42589.605844907404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">
        <v>8325</v>
      </c>
      <c r="R1738" t="s">
        <v>8347</v>
      </c>
      <c r="S1738" s="11">
        <f t="shared" si="81"/>
        <v>42286.65315972222</v>
      </c>
      <c r="T1738" s="9">
        <f t="shared" si="82"/>
        <v>2015</v>
      </c>
      <c r="U1738" s="11">
        <f t="shared" si="83"/>
        <v>42316.694826388884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">
        <v>8325</v>
      </c>
      <c r="R1739" t="s">
        <v>8347</v>
      </c>
      <c r="S1739" s="11">
        <f t="shared" si="81"/>
        <v>42175.740648148145</v>
      </c>
      <c r="T1739" s="9">
        <f t="shared" si="82"/>
        <v>2015</v>
      </c>
      <c r="U1739" s="11">
        <f t="shared" si="83"/>
        <v>42205.740648148145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">
        <v>8325</v>
      </c>
      <c r="R1740" t="s">
        <v>8347</v>
      </c>
      <c r="S1740" s="11">
        <f t="shared" si="81"/>
        <v>41884.665995370371</v>
      </c>
      <c r="T1740" s="9">
        <f t="shared" si="82"/>
        <v>2014</v>
      </c>
      <c r="U1740" s="11">
        <f t="shared" si="83"/>
        <v>41914.665995370371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">
        <v>8325</v>
      </c>
      <c r="R1741" t="s">
        <v>8347</v>
      </c>
      <c r="S1741" s="11">
        <f t="shared" si="81"/>
        <v>42435.665879629632</v>
      </c>
      <c r="T1741" s="9">
        <f t="shared" si="82"/>
        <v>2016</v>
      </c>
      <c r="U1741" s="11">
        <f t="shared" si="83"/>
        <v>42494.624212962961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">
        <v>8325</v>
      </c>
      <c r="R1742" t="s">
        <v>8347</v>
      </c>
      <c r="S1742" s="11">
        <f t="shared" si="81"/>
        <v>42171.609050925923</v>
      </c>
      <c r="T1742" s="9">
        <f t="shared" si="82"/>
        <v>2015</v>
      </c>
      <c r="U1742" s="11">
        <f t="shared" si="83"/>
        <v>42201.609050925923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">
        <v>8338</v>
      </c>
      <c r="R1743" t="s">
        <v>8339</v>
      </c>
      <c r="S1743" s="11">
        <f t="shared" si="81"/>
        <v>42120.419803240737</v>
      </c>
      <c r="T1743" s="9">
        <f t="shared" si="82"/>
        <v>2015</v>
      </c>
      <c r="U1743" s="11">
        <f t="shared" si="83"/>
        <v>42165.419803240737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">
        <v>8338</v>
      </c>
      <c r="R1744" t="s">
        <v>8339</v>
      </c>
      <c r="S1744" s="11">
        <f t="shared" si="81"/>
        <v>42710.668634259258</v>
      </c>
      <c r="T1744" s="9">
        <f t="shared" si="82"/>
        <v>2016</v>
      </c>
      <c r="U1744" s="11">
        <f t="shared" si="83"/>
        <v>42742.666666666664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">
        <v>8338</v>
      </c>
      <c r="R1745" t="s">
        <v>8339</v>
      </c>
      <c r="S1745" s="11">
        <f t="shared" si="81"/>
        <v>42586.717303240737</v>
      </c>
      <c r="T1745" s="9">
        <f t="shared" si="82"/>
        <v>2016</v>
      </c>
      <c r="U1745" s="11">
        <f t="shared" si="83"/>
        <v>42608.957638888889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">
        <v>8338</v>
      </c>
      <c r="R1746" t="s">
        <v>8339</v>
      </c>
      <c r="S1746" s="11">
        <f t="shared" si="81"/>
        <v>42026.396724537037</v>
      </c>
      <c r="T1746" s="9">
        <f t="shared" si="82"/>
        <v>2015</v>
      </c>
      <c r="U1746" s="11">
        <f t="shared" si="83"/>
        <v>42071.355057870365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">
        <v>8338</v>
      </c>
      <c r="R1747" t="s">
        <v>8339</v>
      </c>
      <c r="S1747" s="11">
        <f t="shared" si="81"/>
        <v>42690.051365740735</v>
      </c>
      <c r="T1747" s="9">
        <f t="shared" si="82"/>
        <v>2016</v>
      </c>
      <c r="U1747" s="11">
        <f t="shared" si="83"/>
        <v>42725.874999999993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">
        <v>8338</v>
      </c>
      <c r="R1748" t="s">
        <v>8339</v>
      </c>
      <c r="S1748" s="11">
        <f t="shared" si="81"/>
        <v>42667.968368055554</v>
      </c>
      <c r="T1748" s="9">
        <f t="shared" si="82"/>
        <v>2016</v>
      </c>
      <c r="U1748" s="11">
        <f t="shared" si="83"/>
        <v>42697.874999999993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">
        <v>8338</v>
      </c>
      <c r="R1749" t="s">
        <v>8339</v>
      </c>
      <c r="S1749" s="11">
        <f t="shared" si="81"/>
        <v>42292.22719907407</v>
      </c>
      <c r="T1749" s="9">
        <f t="shared" si="82"/>
        <v>2015</v>
      </c>
      <c r="U1749" s="11">
        <f t="shared" si="83"/>
        <v>42321.416666666664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">
        <v>8338</v>
      </c>
      <c r="R1750" t="s">
        <v>8339</v>
      </c>
      <c r="S1750" s="11">
        <f t="shared" si="81"/>
        <v>42219.742395833331</v>
      </c>
      <c r="T1750" s="9">
        <f t="shared" si="82"/>
        <v>2015</v>
      </c>
      <c r="U1750" s="11">
        <f t="shared" si="83"/>
        <v>42249.742395833331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">
        <v>8338</v>
      </c>
      <c r="R1751" t="s">
        <v>8339</v>
      </c>
      <c r="S1751" s="11">
        <f t="shared" si="81"/>
        <v>42758.767604166664</v>
      </c>
      <c r="T1751" s="9">
        <f t="shared" si="82"/>
        <v>2017</v>
      </c>
      <c r="U1751" s="11">
        <f t="shared" si="83"/>
        <v>42795.583333333336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">
        <v>8338</v>
      </c>
      <c r="R1752" t="s">
        <v>8339</v>
      </c>
      <c r="S1752" s="11">
        <f t="shared" si="81"/>
        <v>42454.628518518519</v>
      </c>
      <c r="T1752" s="9">
        <f t="shared" si="82"/>
        <v>2016</v>
      </c>
      <c r="U1752" s="11">
        <f t="shared" si="83"/>
        <v>42479.628518518519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">
        <v>8338</v>
      </c>
      <c r="R1753" t="s">
        <v>8339</v>
      </c>
      <c r="S1753" s="11">
        <f t="shared" si="81"/>
        <v>42052.573182870365</v>
      </c>
      <c r="T1753" s="9">
        <f t="shared" si="82"/>
        <v>2015</v>
      </c>
      <c r="U1753" s="11">
        <f t="shared" si="83"/>
        <v>42082.5315162037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">
        <v>8338</v>
      </c>
      <c r="R1754" t="s">
        <v>8339</v>
      </c>
      <c r="S1754" s="11">
        <f t="shared" si="81"/>
        <v>42627.044930555552</v>
      </c>
      <c r="T1754" s="9">
        <f t="shared" si="82"/>
        <v>2016</v>
      </c>
      <c r="U1754" s="11">
        <f t="shared" si="83"/>
        <v>42657.044930555552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">
        <v>8338</v>
      </c>
      <c r="R1755" t="s">
        <v>8339</v>
      </c>
      <c r="S1755" s="11">
        <f t="shared" si="81"/>
        <v>42420.541296296295</v>
      </c>
      <c r="T1755" s="9">
        <f t="shared" si="82"/>
        <v>2016</v>
      </c>
      <c r="U1755" s="11">
        <f t="shared" si="83"/>
        <v>42450.499629629623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">
        <v>8338</v>
      </c>
      <c r="R1756" t="s">
        <v>8339</v>
      </c>
      <c r="S1756" s="11">
        <f t="shared" si="81"/>
        <v>42067.668437499997</v>
      </c>
      <c r="T1756" s="9">
        <f t="shared" si="82"/>
        <v>2015</v>
      </c>
      <c r="U1756" s="11">
        <f t="shared" si="83"/>
        <v>42097.626770833333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">
        <v>8338</v>
      </c>
      <c r="R1757" t="s">
        <v>8339</v>
      </c>
      <c r="S1757" s="11">
        <f t="shared" si="81"/>
        <v>42252.580567129626</v>
      </c>
      <c r="T1757" s="9">
        <f t="shared" si="82"/>
        <v>2015</v>
      </c>
      <c r="U1757" s="11">
        <f t="shared" si="83"/>
        <v>42282.580567129626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">
        <v>8338</v>
      </c>
      <c r="R1758" t="s">
        <v>8339</v>
      </c>
      <c r="S1758" s="11">
        <f t="shared" si="81"/>
        <v>42570.959131944437</v>
      </c>
      <c r="T1758" s="9">
        <f t="shared" si="82"/>
        <v>2016</v>
      </c>
      <c r="U1758" s="11">
        <f t="shared" si="83"/>
        <v>42610.959131944437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">
        <v>8338</v>
      </c>
      <c r="R1759" t="s">
        <v>8339</v>
      </c>
      <c r="S1759" s="11">
        <f t="shared" si="81"/>
        <v>42733.619016203702</v>
      </c>
      <c r="T1759" s="9">
        <f t="shared" si="82"/>
        <v>2016</v>
      </c>
      <c r="U1759" s="11">
        <f t="shared" si="83"/>
        <v>42763.603472222218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">
        <v>8338</v>
      </c>
      <c r="R1760" t="s">
        <v>8339</v>
      </c>
      <c r="S1760" s="11">
        <f t="shared" si="81"/>
        <v>42505.74759259259</v>
      </c>
      <c r="T1760" s="9">
        <f t="shared" si="82"/>
        <v>2016</v>
      </c>
      <c r="U1760" s="11">
        <f t="shared" si="83"/>
        <v>42565.74759259259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">
        <v>8338</v>
      </c>
      <c r="R1761" t="s">
        <v>8339</v>
      </c>
      <c r="S1761" s="11">
        <f t="shared" si="81"/>
        <v>42068.620706018519</v>
      </c>
      <c r="T1761" s="9">
        <f t="shared" si="82"/>
        <v>2015</v>
      </c>
      <c r="U1761" s="11">
        <f t="shared" si="83"/>
        <v>42088.579039351847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">
        <v>8338</v>
      </c>
      <c r="R1762" t="s">
        <v>8339</v>
      </c>
      <c r="S1762" s="11">
        <f t="shared" si="81"/>
        <v>42405.464270833334</v>
      </c>
      <c r="T1762" s="9">
        <f t="shared" si="82"/>
        <v>2016</v>
      </c>
      <c r="U1762" s="11">
        <f t="shared" si="83"/>
        <v>42425.464270833334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">
        <v>8338</v>
      </c>
      <c r="R1763" t="s">
        <v>8339</v>
      </c>
      <c r="S1763" s="11">
        <f t="shared" si="81"/>
        <v>42209.359490740739</v>
      </c>
      <c r="T1763" s="9">
        <f t="shared" si="82"/>
        <v>2015</v>
      </c>
      <c r="U1763" s="11">
        <f t="shared" si="83"/>
        <v>42259.359490740739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">
        <v>8338</v>
      </c>
      <c r="R1764" t="s">
        <v>8339</v>
      </c>
      <c r="S1764" s="11">
        <f t="shared" si="81"/>
        <v>42410.773668981477</v>
      </c>
      <c r="T1764" s="9">
        <f t="shared" si="82"/>
        <v>2016</v>
      </c>
      <c r="U1764" s="11">
        <f t="shared" si="83"/>
        <v>42440.773668981477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">
        <v>8338</v>
      </c>
      <c r="R1765" t="s">
        <v>8339</v>
      </c>
      <c r="S1765" s="11">
        <f t="shared" si="81"/>
        <v>42636.660185185181</v>
      </c>
      <c r="T1765" s="9">
        <f t="shared" si="82"/>
        <v>2016</v>
      </c>
      <c r="U1765" s="11">
        <f t="shared" si="83"/>
        <v>42666.660185185181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">
        <v>8338</v>
      </c>
      <c r="R1766" t="s">
        <v>8339</v>
      </c>
      <c r="S1766" s="11">
        <f t="shared" si="81"/>
        <v>41825.27753472222</v>
      </c>
      <c r="T1766" s="9">
        <f t="shared" si="82"/>
        <v>2014</v>
      </c>
      <c r="U1766" s="11">
        <f t="shared" si="83"/>
        <v>41854.27753472222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">
        <v>8338</v>
      </c>
      <c r="R1767" t="s">
        <v>8339</v>
      </c>
      <c r="S1767" s="11">
        <f t="shared" si="81"/>
        <v>41834.772129629629</v>
      </c>
      <c r="T1767" s="9">
        <f t="shared" si="82"/>
        <v>2014</v>
      </c>
      <c r="U1767" s="11">
        <f t="shared" si="83"/>
        <v>41864.772129629629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">
        <v>8338</v>
      </c>
      <c r="R1768" t="s">
        <v>8339</v>
      </c>
      <c r="S1768" s="11">
        <f t="shared" si="81"/>
        <v>41855.65148148148</v>
      </c>
      <c r="T1768" s="9">
        <f t="shared" si="82"/>
        <v>2014</v>
      </c>
      <c r="U1768" s="11">
        <f t="shared" si="83"/>
        <v>41876.65148148148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">
        <v>8338</v>
      </c>
      <c r="R1769" t="s">
        <v>8339</v>
      </c>
      <c r="S1769" s="11">
        <f t="shared" si="81"/>
        <v>41824.450046296297</v>
      </c>
      <c r="T1769" s="9">
        <f t="shared" si="82"/>
        <v>2014</v>
      </c>
      <c r="U1769" s="11">
        <f t="shared" si="83"/>
        <v>41854.450046296297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">
        <v>8338</v>
      </c>
      <c r="R1770" t="s">
        <v>8339</v>
      </c>
      <c r="S1770" s="11">
        <f t="shared" si="81"/>
        <v>41849.352361111109</v>
      </c>
      <c r="T1770" s="9">
        <f t="shared" si="82"/>
        <v>2014</v>
      </c>
      <c r="U1770" s="11">
        <f t="shared" si="83"/>
        <v>41909.352361111109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">
        <v>8338</v>
      </c>
      <c r="R1771" t="s">
        <v>8339</v>
      </c>
      <c r="S1771" s="11">
        <f t="shared" si="81"/>
        <v>41987.610636574071</v>
      </c>
      <c r="T1771" s="9">
        <f t="shared" si="82"/>
        <v>2014</v>
      </c>
      <c r="U1771" s="11">
        <f t="shared" si="83"/>
        <v>42017.610636574071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">
        <v>8338</v>
      </c>
      <c r="R1772" t="s">
        <v>8339</v>
      </c>
      <c r="S1772" s="11">
        <f t="shared" si="81"/>
        <v>41891.571689814817</v>
      </c>
      <c r="T1772" s="9">
        <f t="shared" si="82"/>
        <v>2014</v>
      </c>
      <c r="U1772" s="11">
        <f t="shared" si="83"/>
        <v>41926.571689814817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">
        <v>8338</v>
      </c>
      <c r="R1773" t="s">
        <v>8339</v>
      </c>
      <c r="S1773" s="11">
        <f t="shared" si="81"/>
        <v>41905.771296296291</v>
      </c>
      <c r="T1773" s="9">
        <f t="shared" si="82"/>
        <v>2014</v>
      </c>
      <c r="U1773" s="11">
        <f t="shared" si="83"/>
        <v>41935.771296296291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">
        <v>8338</v>
      </c>
      <c r="R1774" t="s">
        <v>8339</v>
      </c>
      <c r="S1774" s="11">
        <f t="shared" si="81"/>
        <v>41766.509675925925</v>
      </c>
      <c r="T1774" s="9">
        <f t="shared" si="82"/>
        <v>2014</v>
      </c>
      <c r="U1774" s="11">
        <f t="shared" si="83"/>
        <v>41826.509675925925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">
        <v>8338</v>
      </c>
      <c r="R1775" t="s">
        <v>8339</v>
      </c>
      <c r="S1775" s="11">
        <f t="shared" si="81"/>
        <v>41978.552060185182</v>
      </c>
      <c r="T1775" s="9">
        <f t="shared" si="82"/>
        <v>2014</v>
      </c>
      <c r="U1775" s="11">
        <f t="shared" si="83"/>
        <v>42023.552060185182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">
        <v>8338</v>
      </c>
      <c r="R1776" t="s">
        <v>8339</v>
      </c>
      <c r="S1776" s="11">
        <f t="shared" si="81"/>
        <v>41930.010324074072</v>
      </c>
      <c r="T1776" s="9">
        <f t="shared" si="82"/>
        <v>2014</v>
      </c>
      <c r="U1776" s="11">
        <f t="shared" si="83"/>
        <v>41972.415972222218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">
        <v>8338</v>
      </c>
      <c r="R1777" t="s">
        <v>8339</v>
      </c>
      <c r="S1777" s="11">
        <f t="shared" si="81"/>
        <v>41891.768055555549</v>
      </c>
      <c r="T1777" s="9">
        <f t="shared" si="82"/>
        <v>2014</v>
      </c>
      <c r="U1777" s="11">
        <f t="shared" si="83"/>
        <v>41936.768055555549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">
        <v>8338</v>
      </c>
      <c r="R1778" t="s">
        <v>8339</v>
      </c>
      <c r="S1778" s="11">
        <f t="shared" si="81"/>
        <v>41905.748506944445</v>
      </c>
      <c r="T1778" s="9">
        <f t="shared" si="82"/>
        <v>2014</v>
      </c>
      <c r="U1778" s="11">
        <f t="shared" si="83"/>
        <v>41941.748506944445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">
        <v>8338</v>
      </c>
      <c r="R1779" t="s">
        <v>8339</v>
      </c>
      <c r="S1779" s="11">
        <f t="shared" si="81"/>
        <v>42025.14876157407</v>
      </c>
      <c r="T1779" s="9">
        <f t="shared" si="82"/>
        <v>2015</v>
      </c>
      <c r="U1779" s="11">
        <f t="shared" si="83"/>
        <v>42055.14876157407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">
        <v>8338</v>
      </c>
      <c r="R1780" t="s">
        <v>8339</v>
      </c>
      <c r="S1780" s="11">
        <f t="shared" si="81"/>
        <v>42045.655034722215</v>
      </c>
      <c r="T1780" s="9">
        <f t="shared" si="82"/>
        <v>2015</v>
      </c>
      <c r="U1780" s="11">
        <f t="shared" si="83"/>
        <v>42090.613368055558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">
        <v>8338</v>
      </c>
      <c r="R1781" t="s">
        <v>8339</v>
      </c>
      <c r="S1781" s="11">
        <f t="shared" si="81"/>
        <v>42585.483564814807</v>
      </c>
      <c r="T1781" s="9">
        <f t="shared" si="82"/>
        <v>2016</v>
      </c>
      <c r="U1781" s="11">
        <f t="shared" si="83"/>
        <v>42615.483564814807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">
        <v>8338</v>
      </c>
      <c r="R1782" t="s">
        <v>8339</v>
      </c>
      <c r="S1782" s="11">
        <f t="shared" si="81"/>
        <v>42493.392476851848</v>
      </c>
      <c r="T1782" s="9">
        <f t="shared" si="82"/>
        <v>2016</v>
      </c>
      <c r="U1782" s="11">
        <f t="shared" si="83"/>
        <v>42553.392476851848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">
        <v>8338</v>
      </c>
      <c r="R1783" t="s">
        <v>8339</v>
      </c>
      <c r="S1783" s="11">
        <f t="shared" si="81"/>
        <v>42597.409085648142</v>
      </c>
      <c r="T1783" s="9">
        <f t="shared" si="82"/>
        <v>2016</v>
      </c>
      <c r="U1783" s="11">
        <f t="shared" si="83"/>
        <v>42628.409085648142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">
        <v>8338</v>
      </c>
      <c r="R1784" t="s">
        <v>8339</v>
      </c>
      <c r="S1784" s="11">
        <f t="shared" si="81"/>
        <v>42388.366770833331</v>
      </c>
      <c r="T1784" s="9">
        <f t="shared" si="82"/>
        <v>2016</v>
      </c>
      <c r="U1784" s="11">
        <f t="shared" si="83"/>
        <v>42421.366770833331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">
        <v>8338</v>
      </c>
      <c r="R1785" t="s">
        <v>8339</v>
      </c>
      <c r="S1785" s="11">
        <f t="shared" si="81"/>
        <v>42115.741643518515</v>
      </c>
      <c r="T1785" s="9">
        <f t="shared" si="82"/>
        <v>2015</v>
      </c>
      <c r="U1785" s="11">
        <f t="shared" si="83"/>
        <v>42145.741643518515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">
        <v>8338</v>
      </c>
      <c r="R1786" t="s">
        <v>8339</v>
      </c>
      <c r="S1786" s="11">
        <f t="shared" si="81"/>
        <v>42003.447222222218</v>
      </c>
      <c r="T1786" s="9">
        <f t="shared" si="82"/>
        <v>2014</v>
      </c>
      <c r="U1786" s="11">
        <f t="shared" si="83"/>
        <v>42034.934027777774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">
        <v>8338</v>
      </c>
      <c r="R1787" t="s">
        <v>8339</v>
      </c>
      <c r="S1787" s="11">
        <f t="shared" si="81"/>
        <v>41896.926562499997</v>
      </c>
      <c r="T1787" s="9">
        <f t="shared" si="82"/>
        <v>2014</v>
      </c>
      <c r="U1787" s="11">
        <f t="shared" si="83"/>
        <v>41927.791666666664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">
        <v>8338</v>
      </c>
      <c r="R1788" t="s">
        <v>8339</v>
      </c>
      <c r="S1788" s="11">
        <f t="shared" si="81"/>
        <v>41958.342326388891</v>
      </c>
      <c r="T1788" s="9">
        <f t="shared" si="82"/>
        <v>2014</v>
      </c>
      <c r="U1788" s="11">
        <f t="shared" si="83"/>
        <v>41988.342326388891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">
        <v>8338</v>
      </c>
      <c r="R1789" t="s">
        <v>8339</v>
      </c>
      <c r="S1789" s="11">
        <f t="shared" si="81"/>
        <v>42068.447187499994</v>
      </c>
      <c r="T1789" s="9">
        <f t="shared" si="82"/>
        <v>2015</v>
      </c>
      <c r="U1789" s="11">
        <f t="shared" si="83"/>
        <v>42098.40552083333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">
        <v>8338</v>
      </c>
      <c r="R1790" t="s">
        <v>8339</v>
      </c>
      <c r="S1790" s="11">
        <f t="shared" si="81"/>
        <v>41913.740069444444</v>
      </c>
      <c r="T1790" s="9">
        <f t="shared" si="82"/>
        <v>2014</v>
      </c>
      <c r="U1790" s="11">
        <f t="shared" si="83"/>
        <v>41943.740069444444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">
        <v>8338</v>
      </c>
      <c r="R1791" t="s">
        <v>8339</v>
      </c>
      <c r="S1791" s="11">
        <f t="shared" si="81"/>
        <v>41956.041701388887</v>
      </c>
      <c r="T1791" s="9">
        <f t="shared" si="82"/>
        <v>2014</v>
      </c>
      <c r="U1791" s="11">
        <f t="shared" si="83"/>
        <v>42016.041701388887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">
        <v>8338</v>
      </c>
      <c r="R1792" t="s">
        <v>8339</v>
      </c>
      <c r="S1792" s="11">
        <f t="shared" si="81"/>
        <v>42010.466180555552</v>
      </c>
      <c r="T1792" s="9">
        <f t="shared" si="82"/>
        <v>2015</v>
      </c>
      <c r="U1792" s="11">
        <f t="shared" si="83"/>
        <v>42040.466180555552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">
        <v>8338</v>
      </c>
      <c r="R1793" t="s">
        <v>8339</v>
      </c>
      <c r="S1793" s="11">
        <f t="shared" si="81"/>
        <v>41973.532002314816</v>
      </c>
      <c r="T1793" s="9">
        <f t="shared" si="82"/>
        <v>2014</v>
      </c>
      <c r="U1793" s="11">
        <f t="shared" si="83"/>
        <v>42033.532002314816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">
        <v>8338</v>
      </c>
      <c r="R1794" t="s">
        <v>8339</v>
      </c>
      <c r="S1794" s="11">
        <f t="shared" si="81"/>
        <v>42188.822708333326</v>
      </c>
      <c r="T1794" s="9">
        <f t="shared" si="82"/>
        <v>2015</v>
      </c>
      <c r="U1794" s="11">
        <f t="shared" si="83"/>
        <v>42226.082638888889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">
        <v>8338</v>
      </c>
      <c r="R1795" t="s">
        <v>8339</v>
      </c>
      <c r="S1795" s="11">
        <f t="shared" ref="S1795:S1858" si="84">(J1795/86400)+25569+(-5/24)</f>
        <v>41940.683333333327</v>
      </c>
      <c r="T1795" s="9">
        <f t="shared" ref="T1795:T1858" si="85">YEAR(S1795)</f>
        <v>2014</v>
      </c>
      <c r="U1795" s="11">
        <f t="shared" ref="U1795:U1858" si="86">(I1795/86400)+25569+(-5/24)</f>
        <v>41970.724999999999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">
        <v>8338</v>
      </c>
      <c r="R1796" t="s">
        <v>8339</v>
      </c>
      <c r="S1796" s="11">
        <f t="shared" si="84"/>
        <v>42011.342847222222</v>
      </c>
      <c r="T1796" s="9">
        <f t="shared" si="85"/>
        <v>2015</v>
      </c>
      <c r="U1796" s="11">
        <f t="shared" si="86"/>
        <v>42046.342847222222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">
        <v>8338</v>
      </c>
      <c r="R1797" t="s">
        <v>8339</v>
      </c>
      <c r="S1797" s="11">
        <f t="shared" si="84"/>
        <v>42628.080335648141</v>
      </c>
      <c r="T1797" s="9">
        <f t="shared" si="85"/>
        <v>2016</v>
      </c>
      <c r="U1797" s="11">
        <f t="shared" si="86"/>
        <v>42657.458333333336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">
        <v>8338</v>
      </c>
      <c r="R1798" t="s">
        <v>8339</v>
      </c>
      <c r="S1798" s="11">
        <f t="shared" si="84"/>
        <v>42515.231087962959</v>
      </c>
      <c r="T1798" s="9">
        <f t="shared" si="85"/>
        <v>2016</v>
      </c>
      <c r="U1798" s="11">
        <f t="shared" si="86"/>
        <v>42575.231087962959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">
        <v>8338</v>
      </c>
      <c r="R1799" t="s">
        <v>8339</v>
      </c>
      <c r="S1799" s="11">
        <f t="shared" si="84"/>
        <v>42689.360983796294</v>
      </c>
      <c r="T1799" s="9">
        <f t="shared" si="85"/>
        <v>2016</v>
      </c>
      <c r="U1799" s="11">
        <f t="shared" si="86"/>
        <v>42719.360983796294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">
        <v>8338</v>
      </c>
      <c r="R1800" t="s">
        <v>8339</v>
      </c>
      <c r="S1800" s="11">
        <f t="shared" si="84"/>
        <v>42344.118437499994</v>
      </c>
      <c r="T1800" s="9">
        <f t="shared" si="85"/>
        <v>2015</v>
      </c>
      <c r="U1800" s="11">
        <f t="shared" si="86"/>
        <v>42404.118437499994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">
        <v>8338</v>
      </c>
      <c r="R1801" t="s">
        <v>8339</v>
      </c>
      <c r="S1801" s="11">
        <f t="shared" si="84"/>
        <v>41934.634351851848</v>
      </c>
      <c r="T1801" s="9">
        <f t="shared" si="85"/>
        <v>2014</v>
      </c>
      <c r="U1801" s="11">
        <f t="shared" si="86"/>
        <v>41954.676018518519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">
        <v>8338</v>
      </c>
      <c r="R1802" t="s">
        <v>8339</v>
      </c>
      <c r="S1802" s="11">
        <f t="shared" si="84"/>
        <v>42623.397800925923</v>
      </c>
      <c r="T1802" s="9">
        <f t="shared" si="85"/>
        <v>2016</v>
      </c>
      <c r="U1802" s="11">
        <f t="shared" si="86"/>
        <v>42653.397800925923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">
        <v>8338</v>
      </c>
      <c r="R1803" t="s">
        <v>8339</v>
      </c>
      <c r="S1803" s="11">
        <f t="shared" si="84"/>
        <v>42321.452175925922</v>
      </c>
      <c r="T1803" s="9">
        <f t="shared" si="85"/>
        <v>2015</v>
      </c>
      <c r="U1803" s="11">
        <f t="shared" si="86"/>
        <v>42353.298611111109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">
        <v>8338</v>
      </c>
      <c r="R1804" t="s">
        <v>8339</v>
      </c>
      <c r="S1804" s="11">
        <f t="shared" si="84"/>
        <v>42159.264236111114</v>
      </c>
      <c r="T1804" s="9">
        <f t="shared" si="85"/>
        <v>2015</v>
      </c>
      <c r="U1804" s="11">
        <f t="shared" si="86"/>
        <v>42182.707638888889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">
        <v>8338</v>
      </c>
      <c r="R1805" t="s">
        <v>8339</v>
      </c>
      <c r="S1805" s="11">
        <f t="shared" si="84"/>
        <v>42017.863217592589</v>
      </c>
      <c r="T1805" s="9">
        <f t="shared" si="85"/>
        <v>2015</v>
      </c>
      <c r="U1805" s="11">
        <f t="shared" si="86"/>
        <v>42048.863217592589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">
        <v>8338</v>
      </c>
      <c r="R1806" t="s">
        <v>8339</v>
      </c>
      <c r="S1806" s="11">
        <f t="shared" si="84"/>
        <v>42282.469953703701</v>
      </c>
      <c r="T1806" s="9">
        <f t="shared" si="85"/>
        <v>2015</v>
      </c>
      <c r="U1806" s="11">
        <f t="shared" si="86"/>
        <v>42322.511620370373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">
        <v>8338</v>
      </c>
      <c r="R1807" t="s">
        <v>8339</v>
      </c>
      <c r="S1807" s="11">
        <f t="shared" si="84"/>
        <v>42247.595578703702</v>
      </c>
      <c r="T1807" s="9">
        <f t="shared" si="85"/>
        <v>2015</v>
      </c>
      <c r="U1807" s="11">
        <f t="shared" si="86"/>
        <v>42279.541666666664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">
        <v>8338</v>
      </c>
      <c r="R1808" t="s">
        <v>8339</v>
      </c>
      <c r="S1808" s="11">
        <f t="shared" si="84"/>
        <v>41877.429965277777</v>
      </c>
      <c r="T1808" s="9">
        <f t="shared" si="85"/>
        <v>2014</v>
      </c>
      <c r="U1808" s="11">
        <f t="shared" si="86"/>
        <v>41912.429965277777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">
        <v>8338</v>
      </c>
      <c r="R1809" t="s">
        <v>8339</v>
      </c>
      <c r="S1809" s="11">
        <f t="shared" si="84"/>
        <v>41879.860104166662</v>
      </c>
      <c r="T1809" s="9">
        <f t="shared" si="85"/>
        <v>2014</v>
      </c>
      <c r="U1809" s="11">
        <f t="shared" si="86"/>
        <v>41909.860104166662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">
        <v>8338</v>
      </c>
      <c r="R1810" t="s">
        <v>8339</v>
      </c>
      <c r="S1810" s="11">
        <f t="shared" si="84"/>
        <v>42742.472569444442</v>
      </c>
      <c r="T1810" s="9">
        <f t="shared" si="85"/>
        <v>2017</v>
      </c>
      <c r="U1810" s="11">
        <f t="shared" si="86"/>
        <v>42777.472569444442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">
        <v>8338</v>
      </c>
      <c r="R1811" t="s">
        <v>8339</v>
      </c>
      <c r="S1811" s="11">
        <f t="shared" si="84"/>
        <v>42029.699525462966</v>
      </c>
      <c r="T1811" s="9">
        <f t="shared" si="85"/>
        <v>2015</v>
      </c>
      <c r="U1811" s="11">
        <f t="shared" si="86"/>
        <v>42064.699525462966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">
        <v>8338</v>
      </c>
      <c r="R1812" t="s">
        <v>8339</v>
      </c>
      <c r="S1812" s="11">
        <f t="shared" si="84"/>
        <v>41860.701689814814</v>
      </c>
      <c r="T1812" s="9">
        <f t="shared" si="85"/>
        <v>2014</v>
      </c>
      <c r="U1812" s="11">
        <f t="shared" si="86"/>
        <v>41872.701689814814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">
        <v>8338</v>
      </c>
      <c r="R1813" t="s">
        <v>8339</v>
      </c>
      <c r="S1813" s="11">
        <f t="shared" si="84"/>
        <v>41876.225347222222</v>
      </c>
      <c r="T1813" s="9">
        <f t="shared" si="85"/>
        <v>2014</v>
      </c>
      <c r="U1813" s="11">
        <f t="shared" si="86"/>
        <v>41935.958333333328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">
        <v>8338</v>
      </c>
      <c r="R1814" t="s">
        <v>8339</v>
      </c>
      <c r="S1814" s="11">
        <f t="shared" si="84"/>
        <v>42524.110370370363</v>
      </c>
      <c r="T1814" s="9">
        <f t="shared" si="85"/>
        <v>2016</v>
      </c>
      <c r="U1814" s="11">
        <f t="shared" si="86"/>
        <v>42554.110370370363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">
        <v>8338</v>
      </c>
      <c r="R1815" t="s">
        <v>8339</v>
      </c>
      <c r="S1815" s="11">
        <f t="shared" si="84"/>
        <v>41829.68069444444</v>
      </c>
      <c r="T1815" s="9">
        <f t="shared" si="85"/>
        <v>2014</v>
      </c>
      <c r="U1815" s="11">
        <f t="shared" si="86"/>
        <v>41859.68069444444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">
        <v>8338</v>
      </c>
      <c r="R1816" t="s">
        <v>8339</v>
      </c>
      <c r="S1816" s="11">
        <f t="shared" si="84"/>
        <v>42033.105740740742</v>
      </c>
      <c r="T1816" s="9">
        <f t="shared" si="85"/>
        <v>2015</v>
      </c>
      <c r="U1816" s="11">
        <f t="shared" si="86"/>
        <v>42063.105740740742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">
        <v>8338</v>
      </c>
      <c r="R1817" t="s">
        <v>8339</v>
      </c>
      <c r="S1817" s="11">
        <f t="shared" si="84"/>
        <v>42172.698344907403</v>
      </c>
      <c r="T1817" s="9">
        <f t="shared" si="85"/>
        <v>2015</v>
      </c>
      <c r="U1817" s="11">
        <f t="shared" si="86"/>
        <v>42186.698344907403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">
        <v>8338</v>
      </c>
      <c r="R1818" t="s">
        <v>8339</v>
      </c>
      <c r="S1818" s="11">
        <f t="shared" si="84"/>
        <v>42548.667858796289</v>
      </c>
      <c r="T1818" s="9">
        <f t="shared" si="85"/>
        <v>2016</v>
      </c>
      <c r="U1818" s="11">
        <f t="shared" si="86"/>
        <v>42576.583333333336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">
        <v>8338</v>
      </c>
      <c r="R1819" t="s">
        <v>8339</v>
      </c>
      <c r="S1819" s="11">
        <f t="shared" si="84"/>
        <v>42705.453784722216</v>
      </c>
      <c r="T1819" s="9">
        <f t="shared" si="85"/>
        <v>2016</v>
      </c>
      <c r="U1819" s="11">
        <f t="shared" si="86"/>
        <v>42765.082638888889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">
        <v>8338</v>
      </c>
      <c r="R1820" t="s">
        <v>8339</v>
      </c>
      <c r="S1820" s="11">
        <f t="shared" si="84"/>
        <v>42067.026041666664</v>
      </c>
      <c r="T1820" s="9">
        <f t="shared" si="85"/>
        <v>2015</v>
      </c>
      <c r="U1820" s="11">
        <f t="shared" si="86"/>
        <v>42096.984374999993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">
        <v>8338</v>
      </c>
      <c r="R1821" t="s">
        <v>8339</v>
      </c>
      <c r="S1821" s="11">
        <f t="shared" si="84"/>
        <v>41820.543935185182</v>
      </c>
      <c r="T1821" s="9">
        <f t="shared" si="85"/>
        <v>2014</v>
      </c>
      <c r="U1821" s="11">
        <f t="shared" si="86"/>
        <v>41850.543935185182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">
        <v>8338</v>
      </c>
      <c r="R1822" t="s">
        <v>8339</v>
      </c>
      <c r="S1822" s="11">
        <f t="shared" si="84"/>
        <v>42064.876041666663</v>
      </c>
      <c r="T1822" s="9">
        <f t="shared" si="85"/>
        <v>2015</v>
      </c>
      <c r="U1822" s="11">
        <f t="shared" si="86"/>
        <v>42094.834374999999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">
        <v>8325</v>
      </c>
      <c r="R1823" t="s">
        <v>8326</v>
      </c>
      <c r="S1823" s="11">
        <f t="shared" si="84"/>
        <v>40926.110729166663</v>
      </c>
      <c r="T1823" s="9">
        <f t="shared" si="85"/>
        <v>2012</v>
      </c>
      <c r="U1823" s="11">
        <f t="shared" si="86"/>
        <v>40971.110729166663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">
        <v>8325</v>
      </c>
      <c r="R1824" t="s">
        <v>8326</v>
      </c>
      <c r="S1824" s="11">
        <f t="shared" si="84"/>
        <v>41634.588680555556</v>
      </c>
      <c r="T1824" s="9">
        <f t="shared" si="85"/>
        <v>2013</v>
      </c>
      <c r="U1824" s="11">
        <f t="shared" si="86"/>
        <v>41670.584027777775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">
        <v>8325</v>
      </c>
      <c r="R1825" t="s">
        <v>8326</v>
      </c>
      <c r="S1825" s="11">
        <f t="shared" si="84"/>
        <v>41176.47657407407</v>
      </c>
      <c r="T1825" s="9">
        <f t="shared" si="85"/>
        <v>2012</v>
      </c>
      <c r="U1825" s="11">
        <f t="shared" si="86"/>
        <v>41206.47657407407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">
        <v>8325</v>
      </c>
      <c r="R1826" t="s">
        <v>8326</v>
      </c>
      <c r="S1826" s="11">
        <f t="shared" si="84"/>
        <v>41626.707951388882</v>
      </c>
      <c r="T1826" s="9">
        <f t="shared" si="85"/>
        <v>2013</v>
      </c>
      <c r="U1826" s="11">
        <f t="shared" si="86"/>
        <v>41646.880555555552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">
        <v>8325</v>
      </c>
      <c r="R1827" t="s">
        <v>8326</v>
      </c>
      <c r="S1827" s="11">
        <f t="shared" si="84"/>
        <v>41443.626192129625</v>
      </c>
      <c r="T1827" s="9">
        <f t="shared" si="85"/>
        <v>2013</v>
      </c>
      <c r="U1827" s="11">
        <f t="shared" si="86"/>
        <v>41466.626192129625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">
        <v>8325</v>
      </c>
      <c r="R1828" t="s">
        <v>8326</v>
      </c>
      <c r="S1828" s="11">
        <f t="shared" si="84"/>
        <v>41657.715474537035</v>
      </c>
      <c r="T1828" s="9">
        <f t="shared" si="85"/>
        <v>2014</v>
      </c>
      <c r="U1828" s="11">
        <f t="shared" si="86"/>
        <v>41687.715474537035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">
        <v>8325</v>
      </c>
      <c r="R1829" t="s">
        <v>8326</v>
      </c>
      <c r="S1829" s="11">
        <f t="shared" si="84"/>
        <v>40555.117604166662</v>
      </c>
      <c r="T1829" s="9">
        <f t="shared" si="85"/>
        <v>2011</v>
      </c>
      <c r="U1829" s="11">
        <f t="shared" si="86"/>
        <v>40605.117604166662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">
        <v>8325</v>
      </c>
      <c r="R1830" t="s">
        <v>8326</v>
      </c>
      <c r="S1830" s="11">
        <f t="shared" si="84"/>
        <v>41736.691319444442</v>
      </c>
      <c r="T1830" s="9">
        <f t="shared" si="85"/>
        <v>2014</v>
      </c>
      <c r="U1830" s="11">
        <f t="shared" si="86"/>
        <v>41768.708333333328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">
        <v>8325</v>
      </c>
      <c r="R1831" t="s">
        <v>8326</v>
      </c>
      <c r="S1831" s="11">
        <f t="shared" si="84"/>
        <v>40515.879293981481</v>
      </c>
      <c r="T1831" s="9">
        <f t="shared" si="85"/>
        <v>2010</v>
      </c>
      <c r="U1831" s="11">
        <f t="shared" si="86"/>
        <v>40564.708333333328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">
        <v>8325</v>
      </c>
      <c r="R1832" t="s">
        <v>8326</v>
      </c>
      <c r="S1832" s="11">
        <f t="shared" si="84"/>
        <v>41664.475775462961</v>
      </c>
      <c r="T1832" s="9">
        <f t="shared" si="85"/>
        <v>2014</v>
      </c>
      <c r="U1832" s="11">
        <f t="shared" si="86"/>
        <v>41694.475775462961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">
        <v>8325</v>
      </c>
      <c r="R1833" t="s">
        <v>8326</v>
      </c>
      <c r="S1833" s="11">
        <f t="shared" si="84"/>
        <v>41026.787766203699</v>
      </c>
      <c r="T1833" s="9">
        <f t="shared" si="85"/>
        <v>2012</v>
      </c>
      <c r="U1833" s="11">
        <f t="shared" si="86"/>
        <v>41041.787766203699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">
        <v>8325</v>
      </c>
      <c r="R1834" t="s">
        <v>8326</v>
      </c>
      <c r="S1834" s="11">
        <f t="shared" si="84"/>
        <v>40576.331331018519</v>
      </c>
      <c r="T1834" s="9">
        <f t="shared" si="85"/>
        <v>2011</v>
      </c>
      <c r="U1834" s="11">
        <f t="shared" si="86"/>
        <v>40606.331331018519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">
        <v>8325</v>
      </c>
      <c r="R1835" t="s">
        <v>8326</v>
      </c>
      <c r="S1835" s="11">
        <f t="shared" si="84"/>
        <v>41302.835682870369</v>
      </c>
      <c r="T1835" s="9">
        <f t="shared" si="85"/>
        <v>2013</v>
      </c>
      <c r="U1835" s="11">
        <f t="shared" si="86"/>
        <v>41335.124305555553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">
        <v>8325</v>
      </c>
      <c r="R1836" t="s">
        <v>8326</v>
      </c>
      <c r="S1836" s="11">
        <f t="shared" si="84"/>
        <v>41988.755729166667</v>
      </c>
      <c r="T1836" s="9">
        <f t="shared" si="85"/>
        <v>2014</v>
      </c>
      <c r="U1836" s="11">
        <f t="shared" si="86"/>
        <v>42028.755729166667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">
        <v>8325</v>
      </c>
      <c r="R1837" t="s">
        <v>8326</v>
      </c>
      <c r="S1837" s="11">
        <f t="shared" si="84"/>
        <v>42430.49387731481</v>
      </c>
      <c r="T1837" s="9">
        <f t="shared" si="85"/>
        <v>2016</v>
      </c>
      <c r="U1837" s="11">
        <f t="shared" si="86"/>
        <v>42460.452210648145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">
        <v>8325</v>
      </c>
      <c r="R1838" t="s">
        <v>8326</v>
      </c>
      <c r="S1838" s="11">
        <f t="shared" si="84"/>
        <v>41305.601030092592</v>
      </c>
      <c r="T1838" s="9">
        <f t="shared" si="85"/>
        <v>2013</v>
      </c>
      <c r="U1838" s="11">
        <f t="shared" si="86"/>
        <v>41322.601030092592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">
        <v>8325</v>
      </c>
      <c r="R1839" t="s">
        <v>8326</v>
      </c>
      <c r="S1839" s="11">
        <f t="shared" si="84"/>
        <v>40925.839525462965</v>
      </c>
      <c r="T1839" s="9">
        <f t="shared" si="85"/>
        <v>2012</v>
      </c>
      <c r="U1839" s="11">
        <f t="shared" si="86"/>
        <v>40985.797858796293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">
        <v>8325</v>
      </c>
      <c r="R1840" t="s">
        <v>8326</v>
      </c>
      <c r="S1840" s="11">
        <f t="shared" si="84"/>
        <v>40788.578206018516</v>
      </c>
      <c r="T1840" s="9">
        <f t="shared" si="85"/>
        <v>2011</v>
      </c>
      <c r="U1840" s="11">
        <f t="shared" si="86"/>
        <v>40816.916666666664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">
        <v>8325</v>
      </c>
      <c r="R1841" t="s">
        <v>8326</v>
      </c>
      <c r="S1841" s="11">
        <f t="shared" si="84"/>
        <v>42614.513680555552</v>
      </c>
      <c r="T1841" s="9">
        <f t="shared" si="85"/>
        <v>2016</v>
      </c>
      <c r="U1841" s="11">
        <f t="shared" si="86"/>
        <v>42644.513680555552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">
        <v>8325</v>
      </c>
      <c r="R1842" t="s">
        <v>8326</v>
      </c>
      <c r="S1842" s="11">
        <f t="shared" si="84"/>
        <v>41381.88784722222</v>
      </c>
      <c r="T1842" s="9">
        <f t="shared" si="85"/>
        <v>2013</v>
      </c>
      <c r="U1842" s="11">
        <f t="shared" si="86"/>
        <v>41400.999305555553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">
        <v>8325</v>
      </c>
      <c r="R1843" t="s">
        <v>8326</v>
      </c>
      <c r="S1843" s="11">
        <f t="shared" si="84"/>
        <v>41745.637094907404</v>
      </c>
      <c r="T1843" s="9">
        <f t="shared" si="85"/>
        <v>2014</v>
      </c>
      <c r="U1843" s="11">
        <f t="shared" si="86"/>
        <v>41778.999305555553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">
        <v>8325</v>
      </c>
      <c r="R1844" t="s">
        <v>8326</v>
      </c>
      <c r="S1844" s="11">
        <f t="shared" si="84"/>
        <v>42031.423391203702</v>
      </c>
      <c r="T1844" s="9">
        <f t="shared" si="85"/>
        <v>2015</v>
      </c>
      <c r="U1844" s="11">
        <f t="shared" si="86"/>
        <v>42065.040972222218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">
        <v>8325</v>
      </c>
      <c r="R1845" t="s">
        <v>8326</v>
      </c>
      <c r="S1845" s="11">
        <f t="shared" si="84"/>
        <v>40564.786504629628</v>
      </c>
      <c r="T1845" s="9">
        <f t="shared" si="85"/>
        <v>2011</v>
      </c>
      <c r="U1845" s="11">
        <f t="shared" si="86"/>
        <v>40594.786504629628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">
        <v>8325</v>
      </c>
      <c r="R1846" t="s">
        <v>8326</v>
      </c>
      <c r="S1846" s="11">
        <f t="shared" si="84"/>
        <v>40666.765208333331</v>
      </c>
      <c r="T1846" s="9">
        <f t="shared" si="85"/>
        <v>2011</v>
      </c>
      <c r="U1846" s="11">
        <f t="shared" si="86"/>
        <v>40704.916666666664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">
        <v>8325</v>
      </c>
      <c r="R1847" t="s">
        <v>8326</v>
      </c>
      <c r="S1847" s="11">
        <f t="shared" si="84"/>
        <v>42523.124976851854</v>
      </c>
      <c r="T1847" s="9">
        <f t="shared" si="85"/>
        <v>2016</v>
      </c>
      <c r="U1847" s="11">
        <f t="shared" si="86"/>
        <v>42537.996527777774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">
        <v>8325</v>
      </c>
      <c r="R1848" t="s">
        <v>8326</v>
      </c>
      <c r="S1848" s="11">
        <f t="shared" si="84"/>
        <v>41228.441863425927</v>
      </c>
      <c r="T1848" s="9">
        <f t="shared" si="85"/>
        <v>2012</v>
      </c>
      <c r="U1848" s="11">
        <f t="shared" si="86"/>
        <v>41258.441863425927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">
        <v>8325</v>
      </c>
      <c r="R1849" t="s">
        <v>8326</v>
      </c>
      <c r="S1849" s="11">
        <f t="shared" si="84"/>
        <v>42094.028148148143</v>
      </c>
      <c r="T1849" s="9">
        <f t="shared" si="85"/>
        <v>2015</v>
      </c>
      <c r="U1849" s="11">
        <f t="shared" si="86"/>
        <v>42115.028148148143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">
        <v>8325</v>
      </c>
      <c r="R1850" t="s">
        <v>8326</v>
      </c>
      <c r="S1850" s="11">
        <f t="shared" si="84"/>
        <v>40691.579722222217</v>
      </c>
      <c r="T1850" s="9">
        <f t="shared" si="85"/>
        <v>2011</v>
      </c>
      <c r="U1850" s="11">
        <f t="shared" si="86"/>
        <v>40755.082638888889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">
        <v>8325</v>
      </c>
      <c r="R1851" t="s">
        <v>8326</v>
      </c>
      <c r="S1851" s="11">
        <f t="shared" si="84"/>
        <v>41169.637256944443</v>
      </c>
      <c r="T1851" s="9">
        <f t="shared" si="85"/>
        <v>2012</v>
      </c>
      <c r="U1851" s="11">
        <f t="shared" si="86"/>
        <v>41199.637256944443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">
        <v>8325</v>
      </c>
      <c r="R1852" t="s">
        <v>8326</v>
      </c>
      <c r="S1852" s="11">
        <f t="shared" si="84"/>
        <v>41800.751157407409</v>
      </c>
      <c r="T1852" s="9">
        <f t="shared" si="85"/>
        <v>2014</v>
      </c>
      <c r="U1852" s="11">
        <f t="shared" si="86"/>
        <v>41830.751157407409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">
        <v>8325</v>
      </c>
      <c r="R1853" t="s">
        <v>8326</v>
      </c>
      <c r="S1853" s="11">
        <f t="shared" si="84"/>
        <v>41827.69835648148</v>
      </c>
      <c r="T1853" s="9">
        <f t="shared" si="85"/>
        <v>2014</v>
      </c>
      <c r="U1853" s="11">
        <f t="shared" si="86"/>
        <v>41847.833333333328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">
        <v>8325</v>
      </c>
      <c r="R1854" t="s">
        <v>8326</v>
      </c>
      <c r="S1854" s="11">
        <f t="shared" si="84"/>
        <v>42081.563101851854</v>
      </c>
      <c r="T1854" s="9">
        <f t="shared" si="85"/>
        <v>2015</v>
      </c>
      <c r="U1854" s="11">
        <f t="shared" si="86"/>
        <v>42118.791666666664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">
        <v>8325</v>
      </c>
      <c r="R1855" t="s">
        <v>8326</v>
      </c>
      <c r="S1855" s="11">
        <f t="shared" si="84"/>
        <v>41176.852048611108</v>
      </c>
      <c r="T1855" s="9">
        <f t="shared" si="85"/>
        <v>2012</v>
      </c>
      <c r="U1855" s="11">
        <f t="shared" si="86"/>
        <v>41226.893715277773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">
        <v>8325</v>
      </c>
      <c r="R1856" t="s">
        <v>8326</v>
      </c>
      <c r="S1856" s="11">
        <f t="shared" si="84"/>
        <v>41387.812928240739</v>
      </c>
      <c r="T1856" s="9">
        <f t="shared" si="85"/>
        <v>2013</v>
      </c>
      <c r="U1856" s="11">
        <f t="shared" si="86"/>
        <v>41417.812928240739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">
        <v>8325</v>
      </c>
      <c r="R1857" t="s">
        <v>8326</v>
      </c>
      <c r="S1857" s="11">
        <f t="shared" si="84"/>
        <v>41600.330324074072</v>
      </c>
      <c r="T1857" s="9">
        <f t="shared" si="85"/>
        <v>2013</v>
      </c>
      <c r="U1857" s="11">
        <f t="shared" si="86"/>
        <v>41645.330324074072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">
        <v>8325</v>
      </c>
      <c r="R1858" t="s">
        <v>8326</v>
      </c>
      <c r="S1858" s="11">
        <f t="shared" si="84"/>
        <v>41817.64666666666</v>
      </c>
      <c r="T1858" s="9">
        <f t="shared" si="85"/>
        <v>2014</v>
      </c>
      <c r="U1858" s="11">
        <f t="shared" si="86"/>
        <v>41838.64666666666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">
        <v>8325</v>
      </c>
      <c r="R1859" t="s">
        <v>8326</v>
      </c>
      <c r="S1859" s="11">
        <f t="shared" ref="S1859:S1922" si="87">(J1859/86400)+25569+(-5/24)</f>
        <v>41864.560335648144</v>
      </c>
      <c r="T1859" s="9">
        <f t="shared" ref="T1859:T1922" si="88">YEAR(S1859)</f>
        <v>2014</v>
      </c>
      <c r="U1859" s="11">
        <f t="shared" ref="U1859:U1922" si="89">(I1859/86400)+25569+(-5/24)</f>
        <v>41894.560335648144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">
        <v>8325</v>
      </c>
      <c r="R1860" t="s">
        <v>8326</v>
      </c>
      <c r="S1860" s="11">
        <f t="shared" si="87"/>
        <v>40832.9921412037</v>
      </c>
      <c r="T1860" s="9">
        <f t="shared" si="88"/>
        <v>2011</v>
      </c>
      <c r="U1860" s="11">
        <f t="shared" si="89"/>
        <v>40893.033807870372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">
        <v>8325</v>
      </c>
      <c r="R1861" t="s">
        <v>8326</v>
      </c>
      <c r="S1861" s="11">
        <f t="shared" si="87"/>
        <v>40778.561678240738</v>
      </c>
      <c r="T1861" s="9">
        <f t="shared" si="88"/>
        <v>2011</v>
      </c>
      <c r="U1861" s="11">
        <f t="shared" si="89"/>
        <v>40808.561678240738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">
        <v>8325</v>
      </c>
      <c r="R1862" t="s">
        <v>8326</v>
      </c>
      <c r="S1862" s="11">
        <f t="shared" si="87"/>
        <v>41655.500972222224</v>
      </c>
      <c r="T1862" s="9">
        <f t="shared" si="88"/>
        <v>2014</v>
      </c>
      <c r="U1862" s="11">
        <f t="shared" si="89"/>
        <v>41676.500972222224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">
        <v>8333</v>
      </c>
      <c r="R1863" t="s">
        <v>8335</v>
      </c>
      <c r="S1863" s="11">
        <f t="shared" si="87"/>
        <v>42000.091909722221</v>
      </c>
      <c r="T1863" s="9">
        <f t="shared" si="88"/>
        <v>2014</v>
      </c>
      <c r="U1863" s="11">
        <f t="shared" si="89"/>
        <v>42030.091909722221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">
        <v>8333</v>
      </c>
      <c r="R1864" t="s">
        <v>8335</v>
      </c>
      <c r="S1864" s="11">
        <f t="shared" si="87"/>
        <v>42755.284421296295</v>
      </c>
      <c r="T1864" s="9">
        <f t="shared" si="88"/>
        <v>2017</v>
      </c>
      <c r="U1864" s="11">
        <f t="shared" si="89"/>
        <v>42802.104166666664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">
        <v>8333</v>
      </c>
      <c r="R1865" t="s">
        <v>8335</v>
      </c>
      <c r="S1865" s="11">
        <f t="shared" si="87"/>
        <v>41772.588946759257</v>
      </c>
      <c r="T1865" s="9">
        <f t="shared" si="88"/>
        <v>2014</v>
      </c>
      <c r="U1865" s="11">
        <f t="shared" si="89"/>
        <v>41802.588946759257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">
        <v>8333</v>
      </c>
      <c r="R1866" t="s">
        <v>8335</v>
      </c>
      <c r="S1866" s="11">
        <f t="shared" si="87"/>
        <v>41733.508101851847</v>
      </c>
      <c r="T1866" s="9">
        <f t="shared" si="88"/>
        <v>2014</v>
      </c>
      <c r="U1866" s="11">
        <f t="shared" si="89"/>
        <v>41763.508101851847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">
        <v>8333</v>
      </c>
      <c r="R1867" t="s">
        <v>8335</v>
      </c>
      <c r="S1867" s="11">
        <f t="shared" si="87"/>
        <v>42645.159108796295</v>
      </c>
      <c r="T1867" s="9">
        <f t="shared" si="88"/>
        <v>2016</v>
      </c>
      <c r="U1867" s="11">
        <f t="shared" si="89"/>
        <v>42680.200775462959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">
        <v>8333</v>
      </c>
      <c r="R1868" t="s">
        <v>8335</v>
      </c>
      <c r="S1868" s="11">
        <f t="shared" si="87"/>
        <v>42742.038159722222</v>
      </c>
      <c r="T1868" s="9">
        <f t="shared" si="88"/>
        <v>2017</v>
      </c>
      <c r="U1868" s="11">
        <f t="shared" si="89"/>
        <v>42794.958333333336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">
        <v>8333</v>
      </c>
      <c r="R1869" t="s">
        <v>8335</v>
      </c>
      <c r="S1869" s="11">
        <f t="shared" si="87"/>
        <v>42649.716574074067</v>
      </c>
      <c r="T1869" s="9">
        <f t="shared" si="88"/>
        <v>2016</v>
      </c>
      <c r="U1869" s="11">
        <f t="shared" si="89"/>
        <v>42679.716574074067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">
        <v>8333</v>
      </c>
      <c r="R1870" t="s">
        <v>8335</v>
      </c>
      <c r="S1870" s="11">
        <f t="shared" si="87"/>
        <v>42328.570891203701</v>
      </c>
      <c r="T1870" s="9">
        <f t="shared" si="88"/>
        <v>2015</v>
      </c>
      <c r="U1870" s="11">
        <f t="shared" si="89"/>
        <v>42353.124305555553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">
        <v>8333</v>
      </c>
      <c r="R1871" t="s">
        <v>8335</v>
      </c>
      <c r="S1871" s="11">
        <f t="shared" si="87"/>
        <v>42708.794548611106</v>
      </c>
      <c r="T1871" s="9">
        <f t="shared" si="88"/>
        <v>2016</v>
      </c>
      <c r="U1871" s="11">
        <f t="shared" si="89"/>
        <v>42738.794548611106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">
        <v>8333</v>
      </c>
      <c r="R1872" t="s">
        <v>8335</v>
      </c>
      <c r="S1872" s="11">
        <f t="shared" si="87"/>
        <v>42371.14739583333</v>
      </c>
      <c r="T1872" s="9">
        <f t="shared" si="88"/>
        <v>2016</v>
      </c>
      <c r="U1872" s="11">
        <f t="shared" si="89"/>
        <v>42399.970138888886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">
        <v>8333</v>
      </c>
      <c r="R1873" t="s">
        <v>8335</v>
      </c>
      <c r="S1873" s="11">
        <f t="shared" si="87"/>
        <v>41923.575243055551</v>
      </c>
      <c r="T1873" s="9">
        <f t="shared" si="88"/>
        <v>2014</v>
      </c>
      <c r="U1873" s="11">
        <f t="shared" si="89"/>
        <v>41963.616909722223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">
        <v>8333</v>
      </c>
      <c r="R1874" t="s">
        <v>8335</v>
      </c>
      <c r="S1874" s="11">
        <f t="shared" si="87"/>
        <v>42154.921319444438</v>
      </c>
      <c r="T1874" s="9">
        <f t="shared" si="88"/>
        <v>2015</v>
      </c>
      <c r="U1874" s="11">
        <f t="shared" si="89"/>
        <v>42184.921319444438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">
        <v>8333</v>
      </c>
      <c r="R1875" t="s">
        <v>8335</v>
      </c>
      <c r="S1875" s="11">
        <f t="shared" si="87"/>
        <v>42164.407523148147</v>
      </c>
      <c r="T1875" s="9">
        <f t="shared" si="88"/>
        <v>2015</v>
      </c>
      <c r="U1875" s="11">
        <f t="shared" si="89"/>
        <v>42193.489583333336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">
        <v>8333</v>
      </c>
      <c r="R1876" t="s">
        <v>8335</v>
      </c>
      <c r="S1876" s="11">
        <f t="shared" si="87"/>
        <v>42529.760798611103</v>
      </c>
      <c r="T1876" s="9">
        <f t="shared" si="88"/>
        <v>2016</v>
      </c>
      <c r="U1876" s="11">
        <f t="shared" si="89"/>
        <v>42549.760798611103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">
        <v>8333</v>
      </c>
      <c r="R1877" t="s">
        <v>8335</v>
      </c>
      <c r="S1877" s="11">
        <f t="shared" si="87"/>
        <v>42528.691064814811</v>
      </c>
      <c r="T1877" s="9">
        <f t="shared" si="88"/>
        <v>2016</v>
      </c>
      <c r="U1877" s="11">
        <f t="shared" si="89"/>
        <v>42588.691064814811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">
        <v>8333</v>
      </c>
      <c r="R1878" t="s">
        <v>8335</v>
      </c>
      <c r="S1878" s="11">
        <f t="shared" si="87"/>
        <v>41776.07644675926</v>
      </c>
      <c r="T1878" s="9">
        <f t="shared" si="88"/>
        <v>2014</v>
      </c>
      <c r="U1878" s="11">
        <f t="shared" si="89"/>
        <v>41806.07644675926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">
        <v>8333</v>
      </c>
      <c r="R1879" t="s">
        <v>8335</v>
      </c>
      <c r="S1879" s="11">
        <f t="shared" si="87"/>
        <v>42034.820891203701</v>
      </c>
      <c r="T1879" s="9">
        <f t="shared" si="88"/>
        <v>2015</v>
      </c>
      <c r="U1879" s="11">
        <f t="shared" si="89"/>
        <v>42063.820891203701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">
        <v>8333</v>
      </c>
      <c r="R1880" t="s">
        <v>8335</v>
      </c>
      <c r="S1880" s="11">
        <f t="shared" si="87"/>
        <v>41772.800405092588</v>
      </c>
      <c r="T1880" s="9">
        <f t="shared" si="88"/>
        <v>2014</v>
      </c>
      <c r="U1880" s="11">
        <f t="shared" si="89"/>
        <v>41802.800405092588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">
        <v>8333</v>
      </c>
      <c r="R1881" t="s">
        <v>8335</v>
      </c>
      <c r="S1881" s="11">
        <f t="shared" si="87"/>
        <v>42413.441307870373</v>
      </c>
      <c r="T1881" s="9">
        <f t="shared" si="88"/>
        <v>2016</v>
      </c>
      <c r="U1881" s="11">
        <f t="shared" si="89"/>
        <v>42443.399641203701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">
        <v>8333</v>
      </c>
      <c r="R1882" t="s">
        <v>8335</v>
      </c>
      <c r="S1882" s="11">
        <f t="shared" si="87"/>
        <v>42430.358564814807</v>
      </c>
      <c r="T1882" s="9">
        <f t="shared" si="88"/>
        <v>2016</v>
      </c>
      <c r="U1882" s="11">
        <f t="shared" si="89"/>
        <v>42459.31689814815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">
        <v>8325</v>
      </c>
      <c r="R1883" t="s">
        <v>8329</v>
      </c>
      <c r="S1883" s="11">
        <f t="shared" si="87"/>
        <v>42042.944317129623</v>
      </c>
      <c r="T1883" s="9">
        <f t="shared" si="88"/>
        <v>2015</v>
      </c>
      <c r="U1883" s="11">
        <f t="shared" si="89"/>
        <v>42072.902650462966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">
        <v>8325</v>
      </c>
      <c r="R1884" t="s">
        <v>8329</v>
      </c>
      <c r="S1884" s="11">
        <f t="shared" si="87"/>
        <v>41067.740879629629</v>
      </c>
      <c r="T1884" s="9">
        <f t="shared" si="88"/>
        <v>2012</v>
      </c>
      <c r="U1884" s="11">
        <f t="shared" si="89"/>
        <v>41100.783333333333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">
        <v>8325</v>
      </c>
      <c r="R1885" t="s">
        <v>8329</v>
      </c>
      <c r="S1885" s="11">
        <f t="shared" si="87"/>
        <v>40977.739675925921</v>
      </c>
      <c r="T1885" s="9">
        <f t="shared" si="88"/>
        <v>2012</v>
      </c>
      <c r="U1885" s="11">
        <f t="shared" si="89"/>
        <v>41007.698009259257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">
        <v>8325</v>
      </c>
      <c r="R1886" t="s">
        <v>8329</v>
      </c>
      <c r="S1886" s="11">
        <f t="shared" si="87"/>
        <v>41204.989988425921</v>
      </c>
      <c r="T1886" s="9">
        <f t="shared" si="88"/>
        <v>2012</v>
      </c>
      <c r="U1886" s="11">
        <f t="shared" si="89"/>
        <v>41240.291666666664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">
        <v>8325</v>
      </c>
      <c r="R1887" t="s">
        <v>8329</v>
      </c>
      <c r="S1887" s="11">
        <f t="shared" si="87"/>
        <v>41098.885532407403</v>
      </c>
      <c r="T1887" s="9">
        <f t="shared" si="88"/>
        <v>2012</v>
      </c>
      <c r="U1887" s="11">
        <f t="shared" si="89"/>
        <v>41131.708333333328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">
        <v>8325</v>
      </c>
      <c r="R1888" t="s">
        <v>8329</v>
      </c>
      <c r="S1888" s="11">
        <f t="shared" si="87"/>
        <v>41925.69835648148</v>
      </c>
      <c r="T1888" s="9">
        <f t="shared" si="88"/>
        <v>2014</v>
      </c>
      <c r="U1888" s="11">
        <f t="shared" si="89"/>
        <v>41955.740023148144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">
        <v>8325</v>
      </c>
      <c r="R1889" t="s">
        <v>8329</v>
      </c>
      <c r="S1889" s="11">
        <f t="shared" si="87"/>
        <v>42323.591805555552</v>
      </c>
      <c r="T1889" s="9">
        <f t="shared" si="88"/>
        <v>2015</v>
      </c>
      <c r="U1889" s="11">
        <f t="shared" si="89"/>
        <v>42341.687499999993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">
        <v>8325</v>
      </c>
      <c r="R1890" t="s">
        <v>8329</v>
      </c>
      <c r="S1890" s="11">
        <f t="shared" si="87"/>
        <v>40299.03162037037</v>
      </c>
      <c r="T1890" s="9">
        <f t="shared" si="88"/>
        <v>2010</v>
      </c>
      <c r="U1890" s="11">
        <f t="shared" si="89"/>
        <v>40329.999305555553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">
        <v>8325</v>
      </c>
      <c r="R1891" t="s">
        <v>8329</v>
      </c>
      <c r="S1891" s="11">
        <f t="shared" si="87"/>
        <v>41299.585023148145</v>
      </c>
      <c r="T1891" s="9">
        <f t="shared" si="88"/>
        <v>2013</v>
      </c>
      <c r="U1891" s="11">
        <f t="shared" si="89"/>
        <v>41344.543356481481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">
        <v>8325</v>
      </c>
      <c r="R1892" t="s">
        <v>8329</v>
      </c>
      <c r="S1892" s="11">
        <f t="shared" si="87"/>
        <v>41228.577870370369</v>
      </c>
      <c r="T1892" s="9">
        <f t="shared" si="88"/>
        <v>2012</v>
      </c>
      <c r="U1892" s="11">
        <f t="shared" si="89"/>
        <v>41258.577870370369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">
        <v>8325</v>
      </c>
      <c r="R1893" t="s">
        <v>8329</v>
      </c>
      <c r="S1893" s="11">
        <f t="shared" si="87"/>
        <v>40335.589745370366</v>
      </c>
      <c r="T1893" s="9">
        <f t="shared" si="88"/>
        <v>2010</v>
      </c>
      <c r="U1893" s="11">
        <f t="shared" si="89"/>
        <v>40381.041666666664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">
        <v>8325</v>
      </c>
      <c r="R1894" t="s">
        <v>8329</v>
      </c>
      <c r="S1894" s="11">
        <f t="shared" si="87"/>
        <v>40671.429178240738</v>
      </c>
      <c r="T1894" s="9">
        <f t="shared" si="88"/>
        <v>2011</v>
      </c>
      <c r="U1894" s="11">
        <f t="shared" si="89"/>
        <v>40701.429178240738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">
        <v>8325</v>
      </c>
      <c r="R1895" t="s">
        <v>8329</v>
      </c>
      <c r="S1895" s="11">
        <f t="shared" si="87"/>
        <v>40632.733622685184</v>
      </c>
      <c r="T1895" s="9">
        <f t="shared" si="88"/>
        <v>2011</v>
      </c>
      <c r="U1895" s="11">
        <f t="shared" si="89"/>
        <v>40648.957638888889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">
        <v>8325</v>
      </c>
      <c r="R1896" t="s">
        <v>8329</v>
      </c>
      <c r="S1896" s="11">
        <f t="shared" si="87"/>
        <v>40920.696562499994</v>
      </c>
      <c r="T1896" s="9">
        <f t="shared" si="88"/>
        <v>2012</v>
      </c>
      <c r="U1896" s="11">
        <f t="shared" si="89"/>
        <v>40951.696562499994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">
        <v>8325</v>
      </c>
      <c r="R1897" t="s">
        <v>8329</v>
      </c>
      <c r="S1897" s="11">
        <f t="shared" si="87"/>
        <v>42267.538449074076</v>
      </c>
      <c r="T1897" s="9">
        <f t="shared" si="88"/>
        <v>2015</v>
      </c>
      <c r="U1897" s="11">
        <f t="shared" si="89"/>
        <v>42297.538449074076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">
        <v>8325</v>
      </c>
      <c r="R1898" t="s">
        <v>8329</v>
      </c>
      <c r="S1898" s="11">
        <f t="shared" si="87"/>
        <v>40981.501909722218</v>
      </c>
      <c r="T1898" s="9">
        <f t="shared" si="88"/>
        <v>2012</v>
      </c>
      <c r="U1898" s="11">
        <f t="shared" si="89"/>
        <v>41011.501909722218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">
        <v>8325</v>
      </c>
      <c r="R1899" t="s">
        <v>8329</v>
      </c>
      <c r="S1899" s="11">
        <f t="shared" si="87"/>
        <v>41680.375069444439</v>
      </c>
      <c r="T1899" s="9">
        <f t="shared" si="88"/>
        <v>2014</v>
      </c>
      <c r="U1899" s="11">
        <f t="shared" si="89"/>
        <v>41702.666666666664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">
        <v>8325</v>
      </c>
      <c r="R1900" t="s">
        <v>8329</v>
      </c>
      <c r="S1900" s="11">
        <f t="shared" si="87"/>
        <v>42365.9846412037</v>
      </c>
      <c r="T1900" s="9">
        <f t="shared" si="88"/>
        <v>2015</v>
      </c>
      <c r="U1900" s="11">
        <f t="shared" si="89"/>
        <v>42401.541666666664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">
        <v>8325</v>
      </c>
      <c r="R1901" t="s">
        <v>8329</v>
      </c>
      <c r="S1901" s="11">
        <f t="shared" si="87"/>
        <v>42058.733402777776</v>
      </c>
      <c r="T1901" s="9">
        <f t="shared" si="88"/>
        <v>2015</v>
      </c>
      <c r="U1901" s="11">
        <f t="shared" si="89"/>
        <v>42088.691736111105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">
        <v>8325</v>
      </c>
      <c r="R1902" t="s">
        <v>8329</v>
      </c>
      <c r="S1902" s="11">
        <f t="shared" si="87"/>
        <v>41160.663553240738</v>
      </c>
      <c r="T1902" s="9">
        <f t="shared" si="88"/>
        <v>2012</v>
      </c>
      <c r="U1902" s="11">
        <f t="shared" si="89"/>
        <v>41188.207638888889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">
        <v>8319</v>
      </c>
      <c r="R1903" t="s">
        <v>8348</v>
      </c>
      <c r="S1903" s="11">
        <f t="shared" si="87"/>
        <v>42116.334826388884</v>
      </c>
      <c r="T1903" s="9">
        <f t="shared" si="88"/>
        <v>2015</v>
      </c>
      <c r="U1903" s="11">
        <f t="shared" si="89"/>
        <v>42146.333333333336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">
        <v>8319</v>
      </c>
      <c r="R1904" t="s">
        <v>8348</v>
      </c>
      <c r="S1904" s="11">
        <f t="shared" si="87"/>
        <v>42037.581562499996</v>
      </c>
      <c r="T1904" s="9">
        <f t="shared" si="88"/>
        <v>2015</v>
      </c>
      <c r="U1904" s="11">
        <f t="shared" si="89"/>
        <v>42067.581562499996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">
        <v>8319</v>
      </c>
      <c r="R1905" t="s">
        <v>8348</v>
      </c>
      <c r="S1905" s="11">
        <f t="shared" si="87"/>
        <v>42702.562395833331</v>
      </c>
      <c r="T1905" s="9">
        <f t="shared" si="88"/>
        <v>2016</v>
      </c>
      <c r="U1905" s="11">
        <f t="shared" si="89"/>
        <v>42762.562395833331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">
        <v>8319</v>
      </c>
      <c r="R1906" t="s">
        <v>8348</v>
      </c>
      <c r="S1906" s="11">
        <f t="shared" si="87"/>
        <v>42326.477094907408</v>
      </c>
      <c r="T1906" s="9">
        <f t="shared" si="88"/>
        <v>2015</v>
      </c>
      <c r="U1906" s="11">
        <f t="shared" si="89"/>
        <v>42371.477094907408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">
        <v>8319</v>
      </c>
      <c r="R1907" t="s">
        <v>8348</v>
      </c>
      <c r="S1907" s="11">
        <f t="shared" si="87"/>
        <v>41859.717523148145</v>
      </c>
      <c r="T1907" s="9">
        <f t="shared" si="88"/>
        <v>2014</v>
      </c>
      <c r="U1907" s="11">
        <f t="shared" si="89"/>
        <v>41889.717523148145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">
        <v>8319</v>
      </c>
      <c r="R1908" t="s">
        <v>8348</v>
      </c>
      <c r="S1908" s="11">
        <f t="shared" si="87"/>
        <v>42514.462766203702</v>
      </c>
      <c r="T1908" s="9">
        <f t="shared" si="88"/>
        <v>2016</v>
      </c>
      <c r="U1908" s="11">
        <f t="shared" si="89"/>
        <v>42544.462766203702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">
        <v>8319</v>
      </c>
      <c r="R1909" t="s">
        <v>8348</v>
      </c>
      <c r="S1909" s="11">
        <f t="shared" si="87"/>
        <v>41767.378761574073</v>
      </c>
      <c r="T1909" s="9">
        <f t="shared" si="88"/>
        <v>2014</v>
      </c>
      <c r="U1909" s="11">
        <f t="shared" si="89"/>
        <v>41782.378761574073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">
        <v>8319</v>
      </c>
      <c r="R1910" t="s">
        <v>8348</v>
      </c>
      <c r="S1910" s="11">
        <f t="shared" si="87"/>
        <v>42703.709490740737</v>
      </c>
      <c r="T1910" s="9">
        <f t="shared" si="88"/>
        <v>2016</v>
      </c>
      <c r="U1910" s="11">
        <f t="shared" si="89"/>
        <v>42733.709490740737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">
        <v>8319</v>
      </c>
      <c r="R1911" t="s">
        <v>8348</v>
      </c>
      <c r="S1911" s="11">
        <f t="shared" si="87"/>
        <v>41905.220821759256</v>
      </c>
      <c r="T1911" s="9">
        <f t="shared" si="88"/>
        <v>2014</v>
      </c>
      <c r="U1911" s="11">
        <f t="shared" si="89"/>
        <v>41935.220821759256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">
        <v>8319</v>
      </c>
      <c r="R1912" t="s">
        <v>8348</v>
      </c>
      <c r="S1912" s="11">
        <f t="shared" si="87"/>
        <v>42264.754826388882</v>
      </c>
      <c r="T1912" s="9">
        <f t="shared" si="88"/>
        <v>2015</v>
      </c>
      <c r="U1912" s="11">
        <f t="shared" si="89"/>
        <v>42308.739583333336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">
        <v>8319</v>
      </c>
      <c r="R1913" t="s">
        <v>8348</v>
      </c>
      <c r="S1913" s="11">
        <f t="shared" si="87"/>
        <v>41829.825624999998</v>
      </c>
      <c r="T1913" s="9">
        <f t="shared" si="88"/>
        <v>2014</v>
      </c>
      <c r="U1913" s="11">
        <f t="shared" si="89"/>
        <v>41859.825624999998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">
        <v>8319</v>
      </c>
      <c r="R1914" t="s">
        <v>8348</v>
      </c>
      <c r="S1914" s="11">
        <f t="shared" si="87"/>
        <v>42129.018055555549</v>
      </c>
      <c r="T1914" s="9">
        <f t="shared" si="88"/>
        <v>2015</v>
      </c>
      <c r="U1914" s="11">
        <f t="shared" si="89"/>
        <v>42159.018055555549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">
        <v>8319</v>
      </c>
      <c r="R1915" t="s">
        <v>8348</v>
      </c>
      <c r="S1915" s="11">
        <f t="shared" si="87"/>
        <v>41890.302986111106</v>
      </c>
      <c r="T1915" s="9">
        <f t="shared" si="88"/>
        <v>2014</v>
      </c>
      <c r="U1915" s="11">
        <f t="shared" si="89"/>
        <v>41920.302986111106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">
        <v>8319</v>
      </c>
      <c r="R1916" t="s">
        <v>8348</v>
      </c>
      <c r="S1916" s="11">
        <f t="shared" si="87"/>
        <v>41928.966122685182</v>
      </c>
      <c r="T1916" s="9">
        <f t="shared" si="88"/>
        <v>2014</v>
      </c>
      <c r="U1916" s="11">
        <f t="shared" si="89"/>
        <v>41943.957638888889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">
        <v>8319</v>
      </c>
      <c r="R1917" t="s">
        <v>8348</v>
      </c>
      <c r="S1917" s="11">
        <f t="shared" si="87"/>
        <v>41863.840532407405</v>
      </c>
      <c r="T1917" s="9">
        <f t="shared" si="88"/>
        <v>2014</v>
      </c>
      <c r="U1917" s="11">
        <f t="shared" si="89"/>
        <v>41883.840532407405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">
        <v>8319</v>
      </c>
      <c r="R1918" t="s">
        <v>8348</v>
      </c>
      <c r="S1918" s="11">
        <f t="shared" si="87"/>
        <v>42656.508969907409</v>
      </c>
      <c r="T1918" s="9">
        <f t="shared" si="88"/>
        <v>2016</v>
      </c>
      <c r="U1918" s="11">
        <f t="shared" si="89"/>
        <v>42681.550636574073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">
        <v>8319</v>
      </c>
      <c r="R1919" t="s">
        <v>8348</v>
      </c>
      <c r="S1919" s="11">
        <f t="shared" si="87"/>
        <v>42746.06172453703</v>
      </c>
      <c r="T1919" s="9">
        <f t="shared" si="88"/>
        <v>2017</v>
      </c>
      <c r="U1919" s="11">
        <f t="shared" si="89"/>
        <v>42776.06172453703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">
        <v>8319</v>
      </c>
      <c r="R1920" t="s">
        <v>8348</v>
      </c>
      <c r="S1920" s="11">
        <f t="shared" si="87"/>
        <v>41828.581608796296</v>
      </c>
      <c r="T1920" s="9">
        <f t="shared" si="88"/>
        <v>2014</v>
      </c>
      <c r="U1920" s="11">
        <f t="shared" si="89"/>
        <v>41863.581608796296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">
        <v>8319</v>
      </c>
      <c r="R1921" t="s">
        <v>8348</v>
      </c>
      <c r="S1921" s="11">
        <f t="shared" si="87"/>
        <v>42113.667233796295</v>
      </c>
      <c r="T1921" s="9">
        <f t="shared" si="88"/>
        <v>2015</v>
      </c>
      <c r="U1921" s="11">
        <f t="shared" si="89"/>
        <v>42143.667233796295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">
        <v>8319</v>
      </c>
      <c r="R1922" t="s">
        <v>8348</v>
      </c>
      <c r="S1922" s="11">
        <f t="shared" si="87"/>
        <v>42270.66737268518</v>
      </c>
      <c r="T1922" s="9">
        <f t="shared" si="88"/>
        <v>2015</v>
      </c>
      <c r="U1922" s="11">
        <f t="shared" si="89"/>
        <v>42298.749999999993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">
        <v>8325</v>
      </c>
      <c r="R1923" t="s">
        <v>8329</v>
      </c>
      <c r="S1923" s="11">
        <f t="shared" ref="S1923:S1986" si="90">(J1923/86400)+25569+(-5/24)</f>
        <v>41074.013229166667</v>
      </c>
      <c r="T1923" s="9">
        <f t="shared" ref="T1923:T1986" si="91">YEAR(S1923)</f>
        <v>2012</v>
      </c>
      <c r="U1923" s="11">
        <f t="shared" ref="U1923:U1986" si="92">(I1923/86400)+25569+(-5/24)</f>
        <v>41104.013229166667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">
        <v>8325</v>
      </c>
      <c r="R1924" t="s">
        <v>8329</v>
      </c>
      <c r="S1924" s="11">
        <f t="shared" si="90"/>
        <v>41590.047534722216</v>
      </c>
      <c r="T1924" s="9">
        <f t="shared" si="91"/>
        <v>2013</v>
      </c>
      <c r="U1924" s="11">
        <f t="shared" si="92"/>
        <v>41620.047534722216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">
        <v>8325</v>
      </c>
      <c r="R1925" t="s">
        <v>8329</v>
      </c>
      <c r="S1925" s="11">
        <f t="shared" si="90"/>
        <v>40772.640416666662</v>
      </c>
      <c r="T1925" s="9">
        <f t="shared" si="91"/>
        <v>2011</v>
      </c>
      <c r="U1925" s="11">
        <f t="shared" si="92"/>
        <v>40812.999305555553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">
        <v>8325</v>
      </c>
      <c r="R1926" t="s">
        <v>8329</v>
      </c>
      <c r="S1926" s="11">
        <f t="shared" si="90"/>
        <v>41626.552719907406</v>
      </c>
      <c r="T1926" s="9">
        <f t="shared" si="91"/>
        <v>2013</v>
      </c>
      <c r="U1926" s="11">
        <f t="shared" si="92"/>
        <v>41654.606249999997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">
        <v>8325</v>
      </c>
      <c r="R1927" t="s">
        <v>8329</v>
      </c>
      <c r="S1927" s="11">
        <f t="shared" si="90"/>
        <v>41535.693148148144</v>
      </c>
      <c r="T1927" s="9">
        <f t="shared" si="91"/>
        <v>2013</v>
      </c>
      <c r="U1927" s="11">
        <f t="shared" si="92"/>
        <v>41557.791666666664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">
        <v>8325</v>
      </c>
      <c r="R1928" t="s">
        <v>8329</v>
      </c>
      <c r="S1928" s="11">
        <f t="shared" si="90"/>
        <v>40456.746018518512</v>
      </c>
      <c r="T1928" s="9">
        <f t="shared" si="91"/>
        <v>2010</v>
      </c>
      <c r="U1928" s="11">
        <f t="shared" si="92"/>
        <v>40483.80972222222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">
        <v>8325</v>
      </c>
      <c r="R1929" t="s">
        <v>8329</v>
      </c>
      <c r="S1929" s="11">
        <f t="shared" si="90"/>
        <v>40960.653229166666</v>
      </c>
      <c r="T1929" s="9">
        <f t="shared" si="91"/>
        <v>2012</v>
      </c>
      <c r="U1929" s="11">
        <f t="shared" si="92"/>
        <v>40975.999305555553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">
        <v>8325</v>
      </c>
      <c r="R1930" t="s">
        <v>8329</v>
      </c>
      <c r="S1930" s="11">
        <f t="shared" si="90"/>
        <v>41371.439745370364</v>
      </c>
      <c r="T1930" s="9">
        <f t="shared" si="91"/>
        <v>2013</v>
      </c>
      <c r="U1930" s="11">
        <f t="shared" si="92"/>
        <v>41401.439745370364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">
        <v>8325</v>
      </c>
      <c r="R1931" t="s">
        <v>8329</v>
      </c>
      <c r="S1931" s="11">
        <f t="shared" si="90"/>
        <v>40686.813263888886</v>
      </c>
      <c r="T1931" s="9">
        <f t="shared" si="91"/>
        <v>2011</v>
      </c>
      <c r="U1931" s="11">
        <f t="shared" si="92"/>
        <v>40728.813263888886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">
        <v>8325</v>
      </c>
      <c r="R1932" t="s">
        <v>8329</v>
      </c>
      <c r="S1932" s="11">
        <f t="shared" si="90"/>
        <v>41402.350486111107</v>
      </c>
      <c r="T1932" s="9">
        <f t="shared" si="91"/>
        <v>2013</v>
      </c>
      <c r="U1932" s="11">
        <f t="shared" si="92"/>
        <v>41462.350486111107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">
        <v>8325</v>
      </c>
      <c r="R1933" t="s">
        <v>8329</v>
      </c>
      <c r="S1933" s="11">
        <f t="shared" si="90"/>
        <v>41037.684131944443</v>
      </c>
      <c r="T1933" s="9">
        <f t="shared" si="91"/>
        <v>2012</v>
      </c>
      <c r="U1933" s="11">
        <f t="shared" si="92"/>
        <v>41050.9375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">
        <v>8325</v>
      </c>
      <c r="R1934" t="s">
        <v>8329</v>
      </c>
      <c r="S1934" s="11">
        <f t="shared" si="90"/>
        <v>40911.601539351854</v>
      </c>
      <c r="T1934" s="9">
        <f t="shared" si="91"/>
        <v>2012</v>
      </c>
      <c r="U1934" s="11">
        <f t="shared" si="92"/>
        <v>40932.601539351854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">
        <v>8325</v>
      </c>
      <c r="R1935" t="s">
        <v>8329</v>
      </c>
      <c r="S1935" s="11">
        <f t="shared" si="90"/>
        <v>41878.922534722216</v>
      </c>
      <c r="T1935" s="9">
        <f t="shared" si="91"/>
        <v>2014</v>
      </c>
      <c r="U1935" s="11">
        <f t="shared" si="92"/>
        <v>41908.922534722216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">
        <v>8325</v>
      </c>
      <c r="R1936" t="s">
        <v>8329</v>
      </c>
      <c r="S1936" s="11">
        <f t="shared" si="90"/>
        <v>40865.658807870372</v>
      </c>
      <c r="T1936" s="9">
        <f t="shared" si="91"/>
        <v>2011</v>
      </c>
      <c r="U1936" s="11">
        <f t="shared" si="92"/>
        <v>40902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">
        <v>8325</v>
      </c>
      <c r="R1937" t="s">
        <v>8329</v>
      </c>
      <c r="S1937" s="11">
        <f t="shared" si="90"/>
        <v>41773.724201388883</v>
      </c>
      <c r="T1937" s="9">
        <f t="shared" si="91"/>
        <v>2014</v>
      </c>
      <c r="U1937" s="11">
        <f t="shared" si="92"/>
        <v>41810.999305555553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">
        <v>8325</v>
      </c>
      <c r="R1938" t="s">
        <v>8329</v>
      </c>
      <c r="S1938" s="11">
        <f t="shared" si="90"/>
        <v>40852.68136574074</v>
      </c>
      <c r="T1938" s="9">
        <f t="shared" si="91"/>
        <v>2011</v>
      </c>
      <c r="U1938" s="11">
        <f t="shared" si="92"/>
        <v>40883.040972222218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">
        <v>8325</v>
      </c>
      <c r="R1939" t="s">
        <v>8329</v>
      </c>
      <c r="S1939" s="11">
        <f t="shared" si="90"/>
        <v>41058.91065972222</v>
      </c>
      <c r="T1939" s="9">
        <f t="shared" si="91"/>
        <v>2012</v>
      </c>
      <c r="U1939" s="11">
        <f t="shared" si="92"/>
        <v>41074.957638888889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">
        <v>8325</v>
      </c>
      <c r="R1940" t="s">
        <v>8329</v>
      </c>
      <c r="S1940" s="11">
        <f t="shared" si="90"/>
        <v>41426.05128472222</v>
      </c>
      <c r="T1940" s="9">
        <f t="shared" si="91"/>
        <v>2013</v>
      </c>
      <c r="U1940" s="11">
        <f t="shared" si="92"/>
        <v>41457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">
        <v>8325</v>
      </c>
      <c r="R1941" t="s">
        <v>8329</v>
      </c>
      <c r="S1941" s="11">
        <f t="shared" si="90"/>
        <v>41313.776712962957</v>
      </c>
      <c r="T1941" s="9">
        <f t="shared" si="91"/>
        <v>2013</v>
      </c>
      <c r="U1941" s="11">
        <f t="shared" si="92"/>
        <v>41343.735046296293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">
        <v>8325</v>
      </c>
      <c r="R1942" t="s">
        <v>8329</v>
      </c>
      <c r="S1942" s="11">
        <f t="shared" si="90"/>
        <v>40670.298993055556</v>
      </c>
      <c r="T1942" s="9">
        <f t="shared" si="91"/>
        <v>2011</v>
      </c>
      <c r="U1942" s="11">
        <f t="shared" si="92"/>
        <v>40708.957638888889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">
        <v>8319</v>
      </c>
      <c r="R1943" t="s">
        <v>8349</v>
      </c>
      <c r="S1943" s="11">
        <f t="shared" si="90"/>
        <v>41744.08253472222</v>
      </c>
      <c r="T1943" s="9">
        <f t="shared" si="91"/>
        <v>2014</v>
      </c>
      <c r="U1943" s="11">
        <f t="shared" si="92"/>
        <v>41774.08253472222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">
        <v>8319</v>
      </c>
      <c r="R1944" t="s">
        <v>8349</v>
      </c>
      <c r="S1944" s="11">
        <f t="shared" si="90"/>
        <v>40638.619675925926</v>
      </c>
      <c r="T1944" s="9">
        <f t="shared" si="91"/>
        <v>2011</v>
      </c>
      <c r="U1944" s="11">
        <f t="shared" si="92"/>
        <v>40728.619675925926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">
        <v>8319</v>
      </c>
      <c r="R1945" t="s">
        <v>8349</v>
      </c>
      <c r="S1945" s="11">
        <f t="shared" si="90"/>
        <v>42548.061527777776</v>
      </c>
      <c r="T1945" s="9">
        <f t="shared" si="91"/>
        <v>2016</v>
      </c>
      <c r="U1945" s="11">
        <f t="shared" si="92"/>
        <v>42593.061527777776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">
        <v>8319</v>
      </c>
      <c r="R1946" t="s">
        <v>8349</v>
      </c>
      <c r="S1946" s="11">
        <f t="shared" si="90"/>
        <v>41730.376041666663</v>
      </c>
      <c r="T1946" s="9">
        <f t="shared" si="91"/>
        <v>2014</v>
      </c>
      <c r="U1946" s="11">
        <f t="shared" si="92"/>
        <v>41760.376041666663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">
        <v>8319</v>
      </c>
      <c r="R1947" t="s">
        <v>8349</v>
      </c>
      <c r="S1947" s="11">
        <f t="shared" si="90"/>
        <v>42157.043495370366</v>
      </c>
      <c r="T1947" s="9">
        <f t="shared" si="91"/>
        <v>2015</v>
      </c>
      <c r="U1947" s="11">
        <f t="shared" si="92"/>
        <v>42197.043495370366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">
        <v>8319</v>
      </c>
      <c r="R1948" t="s">
        <v>8349</v>
      </c>
      <c r="S1948" s="11">
        <f t="shared" si="90"/>
        <v>41688.941678240742</v>
      </c>
      <c r="T1948" s="9">
        <f t="shared" si="91"/>
        <v>2014</v>
      </c>
      <c r="U1948" s="11">
        <f t="shared" si="92"/>
        <v>41748.900011574071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">
        <v>8319</v>
      </c>
      <c r="R1949" t="s">
        <v>8349</v>
      </c>
      <c r="S1949" s="11">
        <f t="shared" si="90"/>
        <v>40102.709722222222</v>
      </c>
      <c r="T1949" s="9">
        <f t="shared" si="91"/>
        <v>2009</v>
      </c>
      <c r="U1949" s="11">
        <f t="shared" si="92"/>
        <v>40140.040972222218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">
        <v>8319</v>
      </c>
      <c r="R1950" t="s">
        <v>8349</v>
      </c>
      <c r="S1950" s="11">
        <f t="shared" si="90"/>
        <v>42473.395937499998</v>
      </c>
      <c r="T1950" s="9">
        <f t="shared" si="91"/>
        <v>2016</v>
      </c>
      <c r="U1950" s="11">
        <f t="shared" si="92"/>
        <v>42527.501388888886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">
        <v>8319</v>
      </c>
      <c r="R1951" t="s">
        <v>8349</v>
      </c>
      <c r="S1951" s="11">
        <f t="shared" si="90"/>
        <v>41800.21471064815</v>
      </c>
      <c r="T1951" s="9">
        <f t="shared" si="91"/>
        <v>2014</v>
      </c>
      <c r="U1951" s="11">
        <f t="shared" si="92"/>
        <v>41830.21471064815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">
        <v>8319</v>
      </c>
      <c r="R1952" t="s">
        <v>8349</v>
      </c>
      <c r="S1952" s="11">
        <f t="shared" si="90"/>
        <v>40623.973067129627</v>
      </c>
      <c r="T1952" s="9">
        <f t="shared" si="91"/>
        <v>2011</v>
      </c>
      <c r="U1952" s="11">
        <f t="shared" si="92"/>
        <v>40654.973067129627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">
        <v>8319</v>
      </c>
      <c r="R1953" t="s">
        <v>8349</v>
      </c>
      <c r="S1953" s="11">
        <f t="shared" si="90"/>
        <v>42651.212233796294</v>
      </c>
      <c r="T1953" s="9">
        <f t="shared" si="91"/>
        <v>2016</v>
      </c>
      <c r="U1953" s="11">
        <f t="shared" si="92"/>
        <v>42681.253900462958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">
        <v>8319</v>
      </c>
      <c r="R1954" t="s">
        <v>8349</v>
      </c>
      <c r="S1954" s="11">
        <f t="shared" si="90"/>
        <v>41526.398321759254</v>
      </c>
      <c r="T1954" s="9">
        <f t="shared" si="91"/>
        <v>2013</v>
      </c>
      <c r="U1954" s="11">
        <f t="shared" si="92"/>
        <v>41563.398321759254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">
        <v>8319</v>
      </c>
      <c r="R1955" t="s">
        <v>8349</v>
      </c>
      <c r="S1955" s="11">
        <f t="shared" si="90"/>
        <v>40940.991493055553</v>
      </c>
      <c r="T1955" s="9">
        <f t="shared" si="91"/>
        <v>2012</v>
      </c>
      <c r="U1955" s="11">
        <f t="shared" si="92"/>
        <v>40969.916666666664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">
        <v>8319</v>
      </c>
      <c r="R1956" t="s">
        <v>8349</v>
      </c>
      <c r="S1956" s="11">
        <f t="shared" si="90"/>
        <v>42394.372407407405</v>
      </c>
      <c r="T1956" s="9">
        <f t="shared" si="91"/>
        <v>2016</v>
      </c>
      <c r="U1956" s="11">
        <f t="shared" si="92"/>
        <v>42440.999999999993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">
        <v>8319</v>
      </c>
      <c r="R1957" t="s">
        <v>8349</v>
      </c>
      <c r="S1957" s="11">
        <f t="shared" si="90"/>
        <v>41020.063437500001</v>
      </c>
      <c r="T1957" s="9">
        <f t="shared" si="91"/>
        <v>2012</v>
      </c>
      <c r="U1957" s="11">
        <f t="shared" si="92"/>
        <v>41052.583333333328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">
        <v>8319</v>
      </c>
      <c r="R1958" t="s">
        <v>8349</v>
      </c>
      <c r="S1958" s="11">
        <f t="shared" si="90"/>
        <v>42067.71533564815</v>
      </c>
      <c r="T1958" s="9">
        <f t="shared" si="91"/>
        <v>2015</v>
      </c>
      <c r="U1958" s="11">
        <f t="shared" si="92"/>
        <v>42112.673668981479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">
        <v>8319</v>
      </c>
      <c r="R1959" t="s">
        <v>8349</v>
      </c>
      <c r="S1959" s="11">
        <f t="shared" si="90"/>
        <v>41178.890196759261</v>
      </c>
      <c r="T1959" s="9">
        <f t="shared" si="91"/>
        <v>2012</v>
      </c>
      <c r="U1959" s="11">
        <f t="shared" si="92"/>
        <v>41208.890196759261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">
        <v>8319</v>
      </c>
      <c r="R1960" t="s">
        <v>8349</v>
      </c>
      <c r="S1960" s="11">
        <f t="shared" si="90"/>
        <v>41326.779641203699</v>
      </c>
      <c r="T1960" s="9">
        <f t="shared" si="91"/>
        <v>2013</v>
      </c>
      <c r="U1960" s="11">
        <f t="shared" si="92"/>
        <v>41356.737974537034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">
        <v>8319</v>
      </c>
      <c r="R1961" t="s">
        <v>8349</v>
      </c>
      <c r="S1961" s="11">
        <f t="shared" si="90"/>
        <v>41871.637268518512</v>
      </c>
      <c r="T1961" s="9">
        <f t="shared" si="91"/>
        <v>2014</v>
      </c>
      <c r="U1961" s="11">
        <f t="shared" si="92"/>
        <v>41912.791666666664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">
        <v>8319</v>
      </c>
      <c r="R1962" t="s">
        <v>8349</v>
      </c>
      <c r="S1962" s="11">
        <f t="shared" si="90"/>
        <v>41964.154409722221</v>
      </c>
      <c r="T1962" s="9">
        <f t="shared" si="91"/>
        <v>2014</v>
      </c>
      <c r="U1962" s="11">
        <f t="shared" si="92"/>
        <v>41994.154409722221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">
        <v>8319</v>
      </c>
      <c r="R1963" t="s">
        <v>8349</v>
      </c>
      <c r="S1963" s="11">
        <f t="shared" si="90"/>
        <v>41147.986307870371</v>
      </c>
      <c r="T1963" s="9">
        <f t="shared" si="91"/>
        <v>2012</v>
      </c>
      <c r="U1963" s="11">
        <f t="shared" si="92"/>
        <v>41187.957638888889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">
        <v>8319</v>
      </c>
      <c r="R1964" t="s">
        <v>8349</v>
      </c>
      <c r="S1964" s="11">
        <f t="shared" si="90"/>
        <v>41742.572175925925</v>
      </c>
      <c r="T1964" s="9">
        <f t="shared" si="91"/>
        <v>2014</v>
      </c>
      <c r="U1964" s="11">
        <f t="shared" si="92"/>
        <v>41772.572175925925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">
        <v>8319</v>
      </c>
      <c r="R1965" t="s">
        <v>8349</v>
      </c>
      <c r="S1965" s="11">
        <f t="shared" si="90"/>
        <v>41863.221458333333</v>
      </c>
      <c r="T1965" s="9">
        <f t="shared" si="91"/>
        <v>2014</v>
      </c>
      <c r="U1965" s="11">
        <f t="shared" si="92"/>
        <v>41898.221458333333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">
        <v>8319</v>
      </c>
      <c r="R1966" t="s">
        <v>8349</v>
      </c>
      <c r="S1966" s="11">
        <f t="shared" si="90"/>
        <v>42452.064490740733</v>
      </c>
      <c r="T1966" s="9">
        <f t="shared" si="91"/>
        <v>2016</v>
      </c>
      <c r="U1966" s="11">
        <f t="shared" si="92"/>
        <v>42482.064490740733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">
        <v>8319</v>
      </c>
      <c r="R1967" t="s">
        <v>8349</v>
      </c>
      <c r="S1967" s="11">
        <f t="shared" si="90"/>
        <v>40897.880902777775</v>
      </c>
      <c r="T1967" s="9">
        <f t="shared" si="91"/>
        <v>2011</v>
      </c>
      <c r="U1967" s="11">
        <f t="shared" si="92"/>
        <v>40919.833333333328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">
        <v>8319</v>
      </c>
      <c r="R1968" t="s">
        <v>8349</v>
      </c>
      <c r="S1968" s="11">
        <f t="shared" si="90"/>
        <v>41835.332152777773</v>
      </c>
      <c r="T1968" s="9">
        <f t="shared" si="91"/>
        <v>2014</v>
      </c>
      <c r="U1968" s="11">
        <f t="shared" si="92"/>
        <v>41865.332152777773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">
        <v>8319</v>
      </c>
      <c r="R1969" t="s">
        <v>8349</v>
      </c>
      <c r="S1969" s="11">
        <f t="shared" si="90"/>
        <v>41730.455196759256</v>
      </c>
      <c r="T1969" s="9">
        <f t="shared" si="91"/>
        <v>2014</v>
      </c>
      <c r="U1969" s="11">
        <f t="shared" si="92"/>
        <v>41760.455196759256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">
        <v>8319</v>
      </c>
      <c r="R1970" t="s">
        <v>8349</v>
      </c>
      <c r="S1970" s="11">
        <f t="shared" si="90"/>
        <v>42676.378645833327</v>
      </c>
      <c r="T1970" s="9">
        <f t="shared" si="91"/>
        <v>2016</v>
      </c>
      <c r="U1970" s="11">
        <f t="shared" si="92"/>
        <v>42707.420312499999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">
        <v>8319</v>
      </c>
      <c r="R1971" t="s">
        <v>8349</v>
      </c>
      <c r="S1971" s="11">
        <f t="shared" si="90"/>
        <v>42557.584120370368</v>
      </c>
      <c r="T1971" s="9">
        <f t="shared" si="91"/>
        <v>2016</v>
      </c>
      <c r="U1971" s="11">
        <f t="shared" si="92"/>
        <v>42587.584120370368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">
        <v>8319</v>
      </c>
      <c r="R1972" t="s">
        <v>8349</v>
      </c>
      <c r="S1972" s="11">
        <f t="shared" si="90"/>
        <v>41323.984965277778</v>
      </c>
      <c r="T1972" s="9">
        <f t="shared" si="91"/>
        <v>2013</v>
      </c>
      <c r="U1972" s="11">
        <f t="shared" si="92"/>
        <v>41383.943298611106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">
        <v>8319</v>
      </c>
      <c r="R1973" t="s">
        <v>8349</v>
      </c>
      <c r="S1973" s="11">
        <f t="shared" si="90"/>
        <v>41561.29237268518</v>
      </c>
      <c r="T1973" s="9">
        <f t="shared" si="91"/>
        <v>2013</v>
      </c>
      <c r="U1973" s="11">
        <f t="shared" si="92"/>
        <v>41592.958333333328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">
        <v>8319</v>
      </c>
      <c r="R1974" t="s">
        <v>8349</v>
      </c>
      <c r="S1974" s="11">
        <f t="shared" si="90"/>
        <v>41200.803749999999</v>
      </c>
      <c r="T1974" s="9">
        <f t="shared" si="91"/>
        <v>2012</v>
      </c>
      <c r="U1974" s="11">
        <f t="shared" si="92"/>
        <v>41230.845416666663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">
        <v>8319</v>
      </c>
      <c r="R1975" t="s">
        <v>8349</v>
      </c>
      <c r="S1975" s="11">
        <f t="shared" si="90"/>
        <v>42549.514629629623</v>
      </c>
      <c r="T1975" s="9">
        <f t="shared" si="91"/>
        <v>2016</v>
      </c>
      <c r="U1975" s="11">
        <f t="shared" si="92"/>
        <v>42588.083333333336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">
        <v>8319</v>
      </c>
      <c r="R1976" t="s">
        <v>8349</v>
      </c>
      <c r="S1976" s="11">
        <f t="shared" si="90"/>
        <v>41445.125798611109</v>
      </c>
      <c r="T1976" s="9">
        <f t="shared" si="91"/>
        <v>2013</v>
      </c>
      <c r="U1976" s="11">
        <f t="shared" si="92"/>
        <v>41505.125798611109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">
        <v>8319</v>
      </c>
      <c r="R1977" t="s">
        <v>8349</v>
      </c>
      <c r="S1977" s="11">
        <f t="shared" si="90"/>
        <v>41313.54688657407</v>
      </c>
      <c r="T1977" s="9">
        <f t="shared" si="91"/>
        <v>2013</v>
      </c>
      <c r="U1977" s="11">
        <f t="shared" si="92"/>
        <v>41343.54688657407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">
        <v>8319</v>
      </c>
      <c r="R1978" t="s">
        <v>8349</v>
      </c>
      <c r="S1978" s="11">
        <f t="shared" si="90"/>
        <v>41438.691261574073</v>
      </c>
      <c r="T1978" s="9">
        <f t="shared" si="91"/>
        <v>2013</v>
      </c>
      <c r="U1978" s="11">
        <f t="shared" si="92"/>
        <v>41468.691261574073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">
        <v>8319</v>
      </c>
      <c r="R1979" t="s">
        <v>8349</v>
      </c>
      <c r="S1979" s="11">
        <f t="shared" si="90"/>
        <v>42311.008564814816</v>
      </c>
      <c r="T1979" s="9">
        <f t="shared" si="91"/>
        <v>2015</v>
      </c>
      <c r="U1979" s="11">
        <f t="shared" si="92"/>
        <v>42357.124305555553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">
        <v>8319</v>
      </c>
      <c r="R1980" t="s">
        <v>8349</v>
      </c>
      <c r="S1980" s="11">
        <f t="shared" si="90"/>
        <v>41039.017268518517</v>
      </c>
      <c r="T1980" s="9">
        <f t="shared" si="91"/>
        <v>2012</v>
      </c>
      <c r="U1980" s="11">
        <f t="shared" si="92"/>
        <v>41072.083333333328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">
        <v>8319</v>
      </c>
      <c r="R1981" t="s">
        <v>8349</v>
      </c>
      <c r="S1981" s="11">
        <f t="shared" si="90"/>
        <v>42290.25168981481</v>
      </c>
      <c r="T1981" s="9">
        <f t="shared" si="91"/>
        <v>2015</v>
      </c>
      <c r="U1981" s="11">
        <f t="shared" si="92"/>
        <v>42326.999305555553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">
        <v>8319</v>
      </c>
      <c r="R1982" t="s">
        <v>8349</v>
      </c>
      <c r="S1982" s="11">
        <f t="shared" si="90"/>
        <v>42423.334050925921</v>
      </c>
      <c r="T1982" s="9">
        <f t="shared" si="91"/>
        <v>2016</v>
      </c>
      <c r="U1982" s="11">
        <f t="shared" si="92"/>
        <v>42463.292384259257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">
        <v>8338</v>
      </c>
      <c r="R1983" t="s">
        <v>8350</v>
      </c>
      <c r="S1983" s="11">
        <f t="shared" si="90"/>
        <v>41799.516956018517</v>
      </c>
      <c r="T1983" s="9">
        <f t="shared" si="91"/>
        <v>2014</v>
      </c>
      <c r="U1983" s="11">
        <f t="shared" si="92"/>
        <v>41829.516956018517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">
        <v>8338</v>
      </c>
      <c r="R1984" t="s">
        <v>8350</v>
      </c>
      <c r="S1984" s="11">
        <f t="shared" si="90"/>
        <v>42678.378321759257</v>
      </c>
      <c r="T1984" s="9">
        <f t="shared" si="91"/>
        <v>2016</v>
      </c>
      <c r="U1984" s="11">
        <f t="shared" si="92"/>
        <v>42708.419988425921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">
        <v>8338</v>
      </c>
      <c r="R1985" t="s">
        <v>8350</v>
      </c>
      <c r="S1985" s="11">
        <f t="shared" si="90"/>
        <v>42592.803449074076</v>
      </c>
      <c r="T1985" s="9">
        <f t="shared" si="91"/>
        <v>2016</v>
      </c>
      <c r="U1985" s="11">
        <f t="shared" si="92"/>
        <v>42615.083333333336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">
        <v>8338</v>
      </c>
      <c r="R1986" t="s">
        <v>8350</v>
      </c>
      <c r="S1986" s="11">
        <f t="shared" si="90"/>
        <v>41913.581956018512</v>
      </c>
      <c r="T1986" s="9">
        <f t="shared" si="91"/>
        <v>2014</v>
      </c>
      <c r="U1986" s="11">
        <f t="shared" si="92"/>
        <v>41973.623622685183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">
        <v>8338</v>
      </c>
      <c r="R1987" t="s">
        <v>8350</v>
      </c>
      <c r="S1987" s="11">
        <f t="shared" ref="S1987:S2050" si="93">(J1987/86400)+25569+(-5/24)</f>
        <v>42555.490405092591</v>
      </c>
      <c r="T1987" s="9">
        <f t="shared" ref="T1987:T2050" si="94">YEAR(S1987)</f>
        <v>2016</v>
      </c>
      <c r="U1987" s="11">
        <f t="shared" ref="U1987:U2050" si="95">(I1987/86400)+25569+(-5/24)</f>
        <v>42584.749999999993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">
        <v>8338</v>
      </c>
      <c r="R1988" t="s">
        <v>8350</v>
      </c>
      <c r="S1988" s="11">
        <f t="shared" si="93"/>
        <v>42413.225497685184</v>
      </c>
      <c r="T1988" s="9">
        <f t="shared" si="94"/>
        <v>2016</v>
      </c>
      <c r="U1988" s="11">
        <f t="shared" si="95"/>
        <v>42443.183831018519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">
        <v>8338</v>
      </c>
      <c r="R1989" t="s">
        <v>8350</v>
      </c>
      <c r="S1989" s="11">
        <f t="shared" si="93"/>
        <v>42034.431435185186</v>
      </c>
      <c r="T1989" s="9">
        <f t="shared" si="94"/>
        <v>2015</v>
      </c>
      <c r="U1989" s="11">
        <f t="shared" si="95"/>
        <v>42064.431435185186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">
        <v>8338</v>
      </c>
      <c r="R1990" t="s">
        <v>8350</v>
      </c>
      <c r="S1990" s="11">
        <f t="shared" si="93"/>
        <v>42206.554884259262</v>
      </c>
      <c r="T1990" s="9">
        <f t="shared" si="94"/>
        <v>2015</v>
      </c>
      <c r="U1990" s="11">
        <f t="shared" si="95"/>
        <v>42236.554884259262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">
        <v>8338</v>
      </c>
      <c r="R1991" t="s">
        <v>8350</v>
      </c>
      <c r="S1991" s="11">
        <f t="shared" si="93"/>
        <v>42685.472314814811</v>
      </c>
      <c r="T1991" s="9">
        <f t="shared" si="94"/>
        <v>2016</v>
      </c>
      <c r="U1991" s="11">
        <f t="shared" si="95"/>
        <v>42715.472314814811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">
        <v>8338</v>
      </c>
      <c r="R1992" t="s">
        <v>8350</v>
      </c>
      <c r="S1992" s="11">
        <f t="shared" si="93"/>
        <v>42397.987638888888</v>
      </c>
      <c r="T1992" s="9">
        <f t="shared" si="94"/>
        <v>2016</v>
      </c>
      <c r="U1992" s="11">
        <f t="shared" si="95"/>
        <v>42412.987638888888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">
        <v>8338</v>
      </c>
      <c r="R1993" t="s">
        <v>8350</v>
      </c>
      <c r="S1993" s="11">
        <f t="shared" si="93"/>
        <v>42167.685023148144</v>
      </c>
      <c r="T1993" s="9">
        <f t="shared" si="94"/>
        <v>2015</v>
      </c>
      <c r="U1993" s="11">
        <f t="shared" si="95"/>
        <v>42188.685023148144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">
        <v>8338</v>
      </c>
      <c r="R1994" t="s">
        <v>8350</v>
      </c>
      <c r="S1994" s="11">
        <f t="shared" si="93"/>
        <v>42022.935081018521</v>
      </c>
      <c r="T1994" s="9">
        <f t="shared" si="94"/>
        <v>2015</v>
      </c>
      <c r="U1994" s="11">
        <f t="shared" si="95"/>
        <v>42052.935081018521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">
        <v>8338</v>
      </c>
      <c r="R1995" t="s">
        <v>8350</v>
      </c>
      <c r="S1995" s="11">
        <f t="shared" si="93"/>
        <v>42329.380057870367</v>
      </c>
      <c r="T1995" s="9">
        <f t="shared" si="94"/>
        <v>2015</v>
      </c>
      <c r="U1995" s="11">
        <f t="shared" si="95"/>
        <v>42359.380057870367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">
        <v>8338</v>
      </c>
      <c r="R1996" t="s">
        <v>8350</v>
      </c>
      <c r="S1996" s="11">
        <f t="shared" si="93"/>
        <v>42650.797939814809</v>
      </c>
      <c r="T1996" s="9">
        <f t="shared" si="94"/>
        <v>2016</v>
      </c>
      <c r="U1996" s="11">
        <f t="shared" si="95"/>
        <v>42710.839606481481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">
        <v>8338</v>
      </c>
      <c r="R1997" t="s">
        <v>8350</v>
      </c>
      <c r="S1997" s="11">
        <f t="shared" si="93"/>
        <v>42181.693703703706</v>
      </c>
      <c r="T1997" s="9">
        <f t="shared" si="94"/>
        <v>2015</v>
      </c>
      <c r="U1997" s="11">
        <f t="shared" si="95"/>
        <v>42201.693703703706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">
        <v>8338</v>
      </c>
      <c r="R1998" t="s">
        <v>8350</v>
      </c>
      <c r="S1998" s="11">
        <f t="shared" si="93"/>
        <v>41800.611238425925</v>
      </c>
      <c r="T1998" s="9">
        <f t="shared" si="94"/>
        <v>2014</v>
      </c>
      <c r="U1998" s="11">
        <f t="shared" si="95"/>
        <v>41830.611238425925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">
        <v>8338</v>
      </c>
      <c r="R1999" t="s">
        <v>8350</v>
      </c>
      <c r="S1999" s="11">
        <f t="shared" si="93"/>
        <v>41847.722361111111</v>
      </c>
      <c r="T1999" s="9">
        <f t="shared" si="94"/>
        <v>2014</v>
      </c>
      <c r="U1999" s="11">
        <f t="shared" si="95"/>
        <v>41877.722361111111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">
        <v>8338</v>
      </c>
      <c r="R2000" t="s">
        <v>8350</v>
      </c>
      <c r="S2000" s="11">
        <f t="shared" si="93"/>
        <v>41806.910162037035</v>
      </c>
      <c r="T2000" s="9">
        <f t="shared" si="94"/>
        <v>2014</v>
      </c>
      <c r="U2000" s="11">
        <f t="shared" si="95"/>
        <v>41851.910162037035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">
        <v>8338</v>
      </c>
      <c r="R2001" t="s">
        <v>8350</v>
      </c>
      <c r="S2001" s="11">
        <f t="shared" si="93"/>
        <v>41926.274398148147</v>
      </c>
      <c r="T2001" s="9">
        <f t="shared" si="94"/>
        <v>2014</v>
      </c>
      <c r="U2001" s="11">
        <f t="shared" si="95"/>
        <v>41956.316064814811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">
        <v>8338</v>
      </c>
      <c r="R2002" t="s">
        <v>8350</v>
      </c>
      <c r="S2002" s="11">
        <f t="shared" si="93"/>
        <v>42345.743206018517</v>
      </c>
      <c r="T2002" s="9">
        <f t="shared" si="94"/>
        <v>2015</v>
      </c>
      <c r="U2002" s="11">
        <f t="shared" si="95"/>
        <v>42375.743206018517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">
        <v>8319</v>
      </c>
      <c r="R2003" t="s">
        <v>8349</v>
      </c>
      <c r="S2003" s="11">
        <f t="shared" si="93"/>
        <v>42136.001342592594</v>
      </c>
      <c r="T2003" s="9">
        <f t="shared" si="94"/>
        <v>2015</v>
      </c>
      <c r="U2003" s="11">
        <f t="shared" si="95"/>
        <v>42167.624999999993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">
        <v>8319</v>
      </c>
      <c r="R2004" t="s">
        <v>8349</v>
      </c>
      <c r="S2004" s="11">
        <f t="shared" si="93"/>
        <v>42728.503969907404</v>
      </c>
      <c r="T2004" s="9">
        <f t="shared" si="94"/>
        <v>2016</v>
      </c>
      <c r="U2004" s="11">
        <f t="shared" si="95"/>
        <v>42758.503969907404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">
        <v>8319</v>
      </c>
      <c r="R2005" t="s">
        <v>8349</v>
      </c>
      <c r="S2005" s="11">
        <f t="shared" si="93"/>
        <v>40346.917268518519</v>
      </c>
      <c r="T2005" s="9">
        <f t="shared" si="94"/>
        <v>2010</v>
      </c>
      <c r="U2005" s="11">
        <f t="shared" si="95"/>
        <v>40361.75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">
        <v>8319</v>
      </c>
      <c r="R2006" t="s">
        <v>8349</v>
      </c>
      <c r="S2006" s="11">
        <f t="shared" si="93"/>
        <v>41800.396562499998</v>
      </c>
      <c r="T2006" s="9">
        <f t="shared" si="94"/>
        <v>2014</v>
      </c>
      <c r="U2006" s="11">
        <f t="shared" si="95"/>
        <v>41830.396562499998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">
        <v>8319</v>
      </c>
      <c r="R2007" t="s">
        <v>8349</v>
      </c>
      <c r="S2007" s="11">
        <f t="shared" si="93"/>
        <v>41535.604374999995</v>
      </c>
      <c r="T2007" s="9">
        <f t="shared" si="94"/>
        <v>2013</v>
      </c>
      <c r="U2007" s="11">
        <f t="shared" si="95"/>
        <v>41562.957638888889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">
        <v>8319</v>
      </c>
      <c r="R2008" t="s">
        <v>8349</v>
      </c>
      <c r="S2008" s="11">
        <f t="shared" si="93"/>
        <v>41941.292187499996</v>
      </c>
      <c r="T2008" s="9">
        <f t="shared" si="94"/>
        <v>2014</v>
      </c>
      <c r="U2008" s="11">
        <f t="shared" si="95"/>
        <v>41976.333854166667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">
        <v>8319</v>
      </c>
      <c r="R2009" t="s">
        <v>8349</v>
      </c>
      <c r="S2009" s="11">
        <f t="shared" si="93"/>
        <v>40347.629467592589</v>
      </c>
      <c r="T2009" s="9">
        <f t="shared" si="94"/>
        <v>2010</v>
      </c>
      <c r="U2009" s="11">
        <f t="shared" si="95"/>
        <v>40413.958333333328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">
        <v>8319</v>
      </c>
      <c r="R2010" t="s">
        <v>8349</v>
      </c>
      <c r="S2010" s="11">
        <f t="shared" si="93"/>
        <v>40761.396087962959</v>
      </c>
      <c r="T2010" s="9">
        <f t="shared" si="94"/>
        <v>2011</v>
      </c>
      <c r="U2010" s="11">
        <f t="shared" si="95"/>
        <v>40805.396087962959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">
        <v>8319</v>
      </c>
      <c r="R2011" t="s">
        <v>8349</v>
      </c>
      <c r="S2011" s="11">
        <f t="shared" si="93"/>
        <v>42661.115081018514</v>
      </c>
      <c r="T2011" s="9">
        <f t="shared" si="94"/>
        <v>2016</v>
      </c>
      <c r="U2011" s="11">
        <f t="shared" si="95"/>
        <v>42697.156747685185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">
        <v>8319</v>
      </c>
      <c r="R2012" t="s">
        <v>8349</v>
      </c>
      <c r="S2012" s="11">
        <f t="shared" si="93"/>
        <v>42570.788090277776</v>
      </c>
      <c r="T2012" s="9">
        <f t="shared" si="94"/>
        <v>2016</v>
      </c>
      <c r="U2012" s="11">
        <f t="shared" si="95"/>
        <v>42600.788090277776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">
        <v>8319</v>
      </c>
      <c r="R2013" t="s">
        <v>8349</v>
      </c>
      <c r="S2013" s="11">
        <f t="shared" si="93"/>
        <v>42347.150150462963</v>
      </c>
      <c r="T2013" s="9">
        <f t="shared" si="94"/>
        <v>2015</v>
      </c>
      <c r="U2013" s="11">
        <f t="shared" si="95"/>
        <v>42380.749999999993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">
        <v>8319</v>
      </c>
      <c r="R2014" t="s">
        <v>8349</v>
      </c>
      <c r="S2014" s="11">
        <f t="shared" si="93"/>
        <v>42010.613900462959</v>
      </c>
      <c r="T2014" s="9">
        <f t="shared" si="94"/>
        <v>2015</v>
      </c>
      <c r="U2014" s="11">
        <f t="shared" si="95"/>
        <v>42040.613900462959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">
        <v>8319</v>
      </c>
      <c r="R2015" t="s">
        <v>8349</v>
      </c>
      <c r="S2015" s="11">
        <f t="shared" si="93"/>
        <v>42499.752476851849</v>
      </c>
      <c r="T2015" s="9">
        <f t="shared" si="94"/>
        <v>2016</v>
      </c>
      <c r="U2015" s="11">
        <f t="shared" si="95"/>
        <v>42559.752476851849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">
        <v>8319</v>
      </c>
      <c r="R2016" t="s">
        <v>8349</v>
      </c>
      <c r="S2016" s="11">
        <f t="shared" si="93"/>
        <v>41324.006238425922</v>
      </c>
      <c r="T2016" s="9">
        <f t="shared" si="94"/>
        <v>2013</v>
      </c>
      <c r="U2016" s="11">
        <f t="shared" si="95"/>
        <v>41357.964571759258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">
        <v>8319</v>
      </c>
      <c r="R2017" t="s">
        <v>8349</v>
      </c>
      <c r="S2017" s="11">
        <f t="shared" si="93"/>
        <v>40765.668553240735</v>
      </c>
      <c r="T2017" s="9">
        <f t="shared" si="94"/>
        <v>2011</v>
      </c>
      <c r="U2017" s="11">
        <f t="shared" si="95"/>
        <v>40795.668553240735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">
        <v>8319</v>
      </c>
      <c r="R2018" t="s">
        <v>8349</v>
      </c>
      <c r="S2018" s="11">
        <f t="shared" si="93"/>
        <v>41312.672442129631</v>
      </c>
      <c r="T2018" s="9">
        <f t="shared" si="94"/>
        <v>2013</v>
      </c>
      <c r="U2018" s="11">
        <f t="shared" si="95"/>
        <v>41342.672442129631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">
        <v>8319</v>
      </c>
      <c r="R2019" t="s">
        <v>8349</v>
      </c>
      <c r="S2019" s="11">
        <f t="shared" si="93"/>
        <v>40960.849016203698</v>
      </c>
      <c r="T2019" s="9">
        <f t="shared" si="94"/>
        <v>2012</v>
      </c>
      <c r="U2019" s="11">
        <f t="shared" si="95"/>
        <v>40991.958333333328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">
        <v>8319</v>
      </c>
      <c r="R2020" t="s">
        <v>8349</v>
      </c>
      <c r="S2020" s="11">
        <f t="shared" si="93"/>
        <v>42199.157511574071</v>
      </c>
      <c r="T2020" s="9">
        <f t="shared" si="94"/>
        <v>2015</v>
      </c>
      <c r="U2020" s="11">
        <f t="shared" si="95"/>
        <v>42229.157511574071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">
        <v>8319</v>
      </c>
      <c r="R2021" t="s">
        <v>8349</v>
      </c>
      <c r="S2021" s="11">
        <f t="shared" si="93"/>
        <v>42605.500243055554</v>
      </c>
      <c r="T2021" s="9">
        <f t="shared" si="94"/>
        <v>2016</v>
      </c>
      <c r="U2021" s="11">
        <f t="shared" si="95"/>
        <v>42635.500243055554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">
        <v>8319</v>
      </c>
      <c r="R2022" t="s">
        <v>8349</v>
      </c>
      <c r="S2022" s="11">
        <f t="shared" si="93"/>
        <v>41736.889166666668</v>
      </c>
      <c r="T2022" s="9">
        <f t="shared" si="94"/>
        <v>2014</v>
      </c>
      <c r="U2022" s="11">
        <f t="shared" si="95"/>
        <v>41773.75277777778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">
        <v>8319</v>
      </c>
      <c r="R2023" t="s">
        <v>8349</v>
      </c>
      <c r="S2023" s="11">
        <f t="shared" si="93"/>
        <v>41860.862233796295</v>
      </c>
      <c r="T2023" s="9">
        <f t="shared" si="94"/>
        <v>2014</v>
      </c>
      <c r="U2023" s="11">
        <f t="shared" si="95"/>
        <v>41905.862233796295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">
        <v>8319</v>
      </c>
      <c r="R2024" t="s">
        <v>8349</v>
      </c>
      <c r="S2024" s="11">
        <f t="shared" si="93"/>
        <v>42502.36078703704</v>
      </c>
      <c r="T2024" s="9">
        <f t="shared" si="94"/>
        <v>2016</v>
      </c>
      <c r="U2024" s="11">
        <f t="shared" si="95"/>
        <v>42532.36078703704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">
        <v>8319</v>
      </c>
      <c r="R2025" t="s">
        <v>8349</v>
      </c>
      <c r="S2025" s="11">
        <f t="shared" si="93"/>
        <v>42136.212418981479</v>
      </c>
      <c r="T2025" s="9">
        <f t="shared" si="94"/>
        <v>2015</v>
      </c>
      <c r="U2025" s="11">
        <f t="shared" si="95"/>
        <v>42166.212418981479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">
        <v>8319</v>
      </c>
      <c r="R2026" t="s">
        <v>8349</v>
      </c>
      <c r="S2026" s="11">
        <f t="shared" si="93"/>
        <v>41099.758611111109</v>
      </c>
      <c r="T2026" s="9">
        <f t="shared" si="94"/>
        <v>2012</v>
      </c>
      <c r="U2026" s="11">
        <f t="shared" si="95"/>
        <v>41133.916666666664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">
        <v>8319</v>
      </c>
      <c r="R2027" t="s">
        <v>8349</v>
      </c>
      <c r="S2027" s="11">
        <f t="shared" si="93"/>
        <v>42135.976226851846</v>
      </c>
      <c r="T2027" s="9">
        <f t="shared" si="94"/>
        <v>2015</v>
      </c>
      <c r="U2027" s="11">
        <f t="shared" si="95"/>
        <v>42165.976226851846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">
        <v>8319</v>
      </c>
      <c r="R2028" t="s">
        <v>8349</v>
      </c>
      <c r="S2028" s="11">
        <f t="shared" si="93"/>
        <v>41704.527604166666</v>
      </c>
      <c r="T2028" s="9">
        <f t="shared" si="94"/>
        <v>2014</v>
      </c>
      <c r="U2028" s="11">
        <f t="shared" si="95"/>
        <v>41749.957638888889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">
        <v>8319</v>
      </c>
      <c r="R2029" t="s">
        <v>8349</v>
      </c>
      <c r="S2029" s="11">
        <f t="shared" si="93"/>
        <v>42048.605543981474</v>
      </c>
      <c r="T2029" s="9">
        <f t="shared" si="94"/>
        <v>2015</v>
      </c>
      <c r="U2029" s="11">
        <f t="shared" si="95"/>
        <v>42093.563877314817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">
        <v>8319</v>
      </c>
      <c r="R2030" t="s">
        <v>8349</v>
      </c>
      <c r="S2030" s="11">
        <f t="shared" si="93"/>
        <v>40215.710717592592</v>
      </c>
      <c r="T2030" s="9">
        <f t="shared" si="94"/>
        <v>2010</v>
      </c>
      <c r="U2030" s="11">
        <f t="shared" si="95"/>
        <v>40252.704861111109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">
        <v>8319</v>
      </c>
      <c r="R2031" t="s">
        <v>8349</v>
      </c>
      <c r="S2031" s="11">
        <f t="shared" si="93"/>
        <v>41847.813437500001</v>
      </c>
      <c r="T2031" s="9">
        <f t="shared" si="94"/>
        <v>2014</v>
      </c>
      <c r="U2031" s="11">
        <f t="shared" si="95"/>
        <v>41877.813437500001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">
        <v>8319</v>
      </c>
      <c r="R2032" t="s">
        <v>8349</v>
      </c>
      <c r="S2032" s="11">
        <f t="shared" si="93"/>
        <v>41212.788148148145</v>
      </c>
      <c r="T2032" s="9">
        <f t="shared" si="94"/>
        <v>2012</v>
      </c>
      <c r="U2032" s="11">
        <f t="shared" si="95"/>
        <v>41242.788148148145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">
        <v>8319</v>
      </c>
      <c r="R2033" t="s">
        <v>8349</v>
      </c>
      <c r="S2033" s="11">
        <f t="shared" si="93"/>
        <v>41975.120983796289</v>
      </c>
      <c r="T2033" s="9">
        <f t="shared" si="94"/>
        <v>2014</v>
      </c>
      <c r="U2033" s="11">
        <f t="shared" si="95"/>
        <v>42012.833333333336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">
        <v>8319</v>
      </c>
      <c r="R2034" t="s">
        <v>8349</v>
      </c>
      <c r="S2034" s="11">
        <f t="shared" si="93"/>
        <v>42689.35733796296</v>
      </c>
      <c r="T2034" s="9">
        <f t="shared" si="94"/>
        <v>2016</v>
      </c>
      <c r="U2034" s="11">
        <f t="shared" si="95"/>
        <v>42718.999999999993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">
        <v>8319</v>
      </c>
      <c r="R2035" t="s">
        <v>8349</v>
      </c>
      <c r="S2035" s="11">
        <f t="shared" si="93"/>
        <v>41724.874050925922</v>
      </c>
      <c r="T2035" s="9">
        <f t="shared" si="94"/>
        <v>2014</v>
      </c>
      <c r="U2035" s="11">
        <f t="shared" si="95"/>
        <v>41754.874050925922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">
        <v>8319</v>
      </c>
      <c r="R2036" t="s">
        <v>8349</v>
      </c>
      <c r="S2036" s="11">
        <f t="shared" si="93"/>
        <v>42075.921678240738</v>
      </c>
      <c r="T2036" s="9">
        <f t="shared" si="94"/>
        <v>2015</v>
      </c>
      <c r="U2036" s="11">
        <f t="shared" si="95"/>
        <v>42131.081944444442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">
        <v>8319</v>
      </c>
      <c r="R2037" t="s">
        <v>8349</v>
      </c>
      <c r="S2037" s="11">
        <f t="shared" si="93"/>
        <v>42311.41674768518</v>
      </c>
      <c r="T2037" s="9">
        <f t="shared" si="94"/>
        <v>2015</v>
      </c>
      <c r="U2037" s="11">
        <f t="shared" si="95"/>
        <v>42356.833333333336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">
        <v>8319</v>
      </c>
      <c r="R2038" t="s">
        <v>8349</v>
      </c>
      <c r="S2038" s="11">
        <f t="shared" si="93"/>
        <v>41738.656469907401</v>
      </c>
      <c r="T2038" s="9">
        <f t="shared" si="94"/>
        <v>2014</v>
      </c>
      <c r="U2038" s="11">
        <f t="shared" si="95"/>
        <v>41768.656469907401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">
        <v>8319</v>
      </c>
      <c r="R2039" t="s">
        <v>8349</v>
      </c>
      <c r="S2039" s="11">
        <f t="shared" si="93"/>
        <v>41578.001770833333</v>
      </c>
      <c r="T2039" s="9">
        <f t="shared" si="94"/>
        <v>2013</v>
      </c>
      <c r="U2039" s="11">
        <f t="shared" si="95"/>
        <v>41638.043437499997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">
        <v>8319</v>
      </c>
      <c r="R2040" t="s">
        <v>8349</v>
      </c>
      <c r="S2040" s="11">
        <f t="shared" si="93"/>
        <v>41424.062743055554</v>
      </c>
      <c r="T2040" s="9">
        <f t="shared" si="94"/>
        <v>2013</v>
      </c>
      <c r="U2040" s="11">
        <f t="shared" si="95"/>
        <v>41456.541666666664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">
        <v>8319</v>
      </c>
      <c r="R2041" t="s">
        <v>8349</v>
      </c>
      <c r="S2041" s="11">
        <f t="shared" si="93"/>
        <v>42675.23061342592</v>
      </c>
      <c r="T2041" s="9">
        <f t="shared" si="94"/>
        <v>2016</v>
      </c>
      <c r="U2041" s="11">
        <f t="shared" si="95"/>
        <v>42704.999305555553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">
        <v>8319</v>
      </c>
      <c r="R2042" t="s">
        <v>8349</v>
      </c>
      <c r="S2042" s="11">
        <f t="shared" si="93"/>
        <v>41578.718784722216</v>
      </c>
      <c r="T2042" s="9">
        <f t="shared" si="94"/>
        <v>2013</v>
      </c>
      <c r="U2042" s="11">
        <f t="shared" si="95"/>
        <v>41593.760451388887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">
        <v>8319</v>
      </c>
      <c r="R2043" t="s">
        <v>8349</v>
      </c>
      <c r="S2043" s="11">
        <f t="shared" si="93"/>
        <v>42654.317442129628</v>
      </c>
      <c r="T2043" s="9">
        <f t="shared" si="94"/>
        <v>2016</v>
      </c>
      <c r="U2043" s="11">
        <f t="shared" si="95"/>
        <v>42684.359108796292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">
        <v>8319</v>
      </c>
      <c r="R2044" t="s">
        <v>8349</v>
      </c>
      <c r="S2044" s="11">
        <f t="shared" si="93"/>
        <v>42331.499699074069</v>
      </c>
      <c r="T2044" s="9">
        <f t="shared" si="94"/>
        <v>2015</v>
      </c>
      <c r="U2044" s="11">
        <f t="shared" si="95"/>
        <v>42391.499699074069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">
        <v>8319</v>
      </c>
      <c r="R2045" t="s">
        <v>8349</v>
      </c>
      <c r="S2045" s="11">
        <f t="shared" si="93"/>
        <v>42660.968483796292</v>
      </c>
      <c r="T2045" s="9">
        <f t="shared" si="94"/>
        <v>2016</v>
      </c>
      <c r="U2045" s="11">
        <f t="shared" si="95"/>
        <v>42714.999305555553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">
        <v>8319</v>
      </c>
      <c r="R2046" t="s">
        <v>8349</v>
      </c>
      <c r="S2046" s="11">
        <f t="shared" si="93"/>
        <v>42138.475856481477</v>
      </c>
      <c r="T2046" s="9">
        <f t="shared" si="94"/>
        <v>2015</v>
      </c>
      <c r="U2046" s="11">
        <f t="shared" si="95"/>
        <v>42168.475856481477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">
        <v>8319</v>
      </c>
      <c r="R2047" t="s">
        <v>8349</v>
      </c>
      <c r="S2047" s="11">
        <f t="shared" si="93"/>
        <v>41068.880173611113</v>
      </c>
      <c r="T2047" s="9">
        <f t="shared" si="94"/>
        <v>2012</v>
      </c>
      <c r="U2047" s="11">
        <f t="shared" si="95"/>
        <v>41098.880173611113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">
        <v>8319</v>
      </c>
      <c r="R2048" t="s">
        <v>8349</v>
      </c>
      <c r="S2048" s="11">
        <f t="shared" si="93"/>
        <v>41386.963472222218</v>
      </c>
      <c r="T2048" s="9">
        <f t="shared" si="94"/>
        <v>2013</v>
      </c>
      <c r="U2048" s="11">
        <f t="shared" si="95"/>
        <v>41416.963472222218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">
        <v>8319</v>
      </c>
      <c r="R2049" t="s">
        <v>8349</v>
      </c>
      <c r="S2049" s="11">
        <f t="shared" si="93"/>
        <v>42081.695254629631</v>
      </c>
      <c r="T2049" s="9">
        <f t="shared" si="94"/>
        <v>2015</v>
      </c>
      <c r="U2049" s="11">
        <f t="shared" si="95"/>
        <v>42110.791666666664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">
        <v>8319</v>
      </c>
      <c r="R2050" t="s">
        <v>8349</v>
      </c>
      <c r="S2050" s="11">
        <f t="shared" si="93"/>
        <v>41387.443182870367</v>
      </c>
      <c r="T2050" s="9">
        <f t="shared" si="94"/>
        <v>2013</v>
      </c>
      <c r="U2050" s="11">
        <f t="shared" si="95"/>
        <v>41417.443182870367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">
        <v>8319</v>
      </c>
      <c r="R2051" t="s">
        <v>8349</v>
      </c>
      <c r="S2051" s="11">
        <f t="shared" ref="S2051:S2114" si="96">(J2051/86400)+25569+(-5/24)</f>
        <v>41575.319016203699</v>
      </c>
      <c r="T2051" s="9">
        <f t="shared" ref="T2051:T2114" si="97">YEAR(S2051)</f>
        <v>2013</v>
      </c>
      <c r="U2051" s="11">
        <f t="shared" ref="U2051:U2114" si="98">(I2051/86400)+25569+(-5/24)</f>
        <v>41610.749305555553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">
        <v>8319</v>
      </c>
      <c r="R2052" t="s">
        <v>8349</v>
      </c>
      <c r="S2052" s="11">
        <f t="shared" si="96"/>
        <v>42114.863171296289</v>
      </c>
      <c r="T2052" s="9">
        <f t="shared" si="97"/>
        <v>2015</v>
      </c>
      <c r="U2052" s="11">
        <f t="shared" si="98"/>
        <v>42154.863171296289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">
        <v>8319</v>
      </c>
      <c r="R2053" t="s">
        <v>8349</v>
      </c>
      <c r="S2053" s="11">
        <f t="shared" si="96"/>
        <v>41603.814085648148</v>
      </c>
      <c r="T2053" s="9">
        <f t="shared" si="97"/>
        <v>2013</v>
      </c>
      <c r="U2053" s="11">
        <f t="shared" si="98"/>
        <v>41633.814085648148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">
        <v>8319</v>
      </c>
      <c r="R2054" t="s">
        <v>8349</v>
      </c>
      <c r="S2054" s="11">
        <f t="shared" si="96"/>
        <v>42374.875613425924</v>
      </c>
      <c r="T2054" s="9">
        <f t="shared" si="97"/>
        <v>2016</v>
      </c>
      <c r="U2054" s="11">
        <f t="shared" si="98"/>
        <v>42419.875613425924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">
        <v>8319</v>
      </c>
      <c r="R2055" t="s">
        <v>8349</v>
      </c>
      <c r="S2055" s="11">
        <f t="shared" si="96"/>
        <v>42303.409155092588</v>
      </c>
      <c r="T2055" s="9">
        <f t="shared" si="97"/>
        <v>2015</v>
      </c>
      <c r="U2055" s="11">
        <f t="shared" si="98"/>
        <v>42333.450821759259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">
        <v>8319</v>
      </c>
      <c r="R2056" t="s">
        <v>8349</v>
      </c>
      <c r="S2056" s="11">
        <f t="shared" si="96"/>
        <v>41731.312615740739</v>
      </c>
      <c r="T2056" s="9">
        <f t="shared" si="97"/>
        <v>2014</v>
      </c>
      <c r="U2056" s="11">
        <f t="shared" si="98"/>
        <v>41761.312615740739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">
        <v>8319</v>
      </c>
      <c r="R2057" t="s">
        <v>8349</v>
      </c>
      <c r="S2057" s="11">
        <f t="shared" si="96"/>
        <v>41946.465775462959</v>
      </c>
      <c r="T2057" s="9">
        <f t="shared" si="97"/>
        <v>2014</v>
      </c>
      <c r="U2057" s="11">
        <f t="shared" si="98"/>
        <v>41975.958333333336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">
        <v>8319</v>
      </c>
      <c r="R2058" t="s">
        <v>8349</v>
      </c>
      <c r="S2058" s="11">
        <f t="shared" si="96"/>
        <v>41351.552569444444</v>
      </c>
      <c r="T2058" s="9">
        <f t="shared" si="97"/>
        <v>2013</v>
      </c>
      <c r="U2058" s="11">
        <f t="shared" si="98"/>
        <v>41381.552569444444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">
        <v>8319</v>
      </c>
      <c r="R2059" t="s">
        <v>8349</v>
      </c>
      <c r="S2059" s="11">
        <f t="shared" si="96"/>
        <v>42396.286249999997</v>
      </c>
      <c r="T2059" s="9">
        <f t="shared" si="97"/>
        <v>2016</v>
      </c>
      <c r="U2059" s="11">
        <f t="shared" si="98"/>
        <v>42426.286249999997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">
        <v>8319</v>
      </c>
      <c r="R2060" t="s">
        <v>8349</v>
      </c>
      <c r="S2060" s="11">
        <f t="shared" si="96"/>
        <v>42026.16238425926</v>
      </c>
      <c r="T2060" s="9">
        <f t="shared" si="97"/>
        <v>2015</v>
      </c>
      <c r="U2060" s="11">
        <f t="shared" si="98"/>
        <v>42065.624999999993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">
        <v>8319</v>
      </c>
      <c r="R2061" t="s">
        <v>8349</v>
      </c>
      <c r="S2061" s="11">
        <f t="shared" si="96"/>
        <v>42361.394143518519</v>
      </c>
      <c r="T2061" s="9">
        <f t="shared" si="97"/>
        <v>2015</v>
      </c>
      <c r="U2061" s="11">
        <f t="shared" si="98"/>
        <v>42400.707638888889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">
        <v>8319</v>
      </c>
      <c r="R2062" t="s">
        <v>8349</v>
      </c>
      <c r="S2062" s="11">
        <f t="shared" si="96"/>
        <v>41783.434606481482</v>
      </c>
      <c r="T2062" s="9">
        <f t="shared" si="97"/>
        <v>2014</v>
      </c>
      <c r="U2062" s="11">
        <f t="shared" si="98"/>
        <v>41843.434606481482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">
        <v>8319</v>
      </c>
      <c r="R2063" t="s">
        <v>8349</v>
      </c>
      <c r="S2063" s="11">
        <f t="shared" si="96"/>
        <v>42705.556180555555</v>
      </c>
      <c r="T2063" s="9">
        <f t="shared" si="97"/>
        <v>2016</v>
      </c>
      <c r="U2063" s="11">
        <f t="shared" si="98"/>
        <v>42735.556180555555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">
        <v>8319</v>
      </c>
      <c r="R2064" t="s">
        <v>8349</v>
      </c>
      <c r="S2064" s="11">
        <f t="shared" si="96"/>
        <v>42423.174745370365</v>
      </c>
      <c r="T2064" s="9">
        <f t="shared" si="97"/>
        <v>2016</v>
      </c>
      <c r="U2064" s="11">
        <f t="shared" si="98"/>
        <v>42453.1330787037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">
        <v>8319</v>
      </c>
      <c r="R2065" t="s">
        <v>8349</v>
      </c>
      <c r="S2065" s="11">
        <f t="shared" si="96"/>
        <v>42472.524317129624</v>
      </c>
      <c r="T2065" s="9">
        <f t="shared" si="97"/>
        <v>2016</v>
      </c>
      <c r="U2065" s="11">
        <f t="shared" si="98"/>
        <v>42505.524317129624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">
        <v>8319</v>
      </c>
      <c r="R2066" t="s">
        <v>8349</v>
      </c>
      <c r="S2066" s="11">
        <f t="shared" si="96"/>
        <v>41389.1565162037</v>
      </c>
      <c r="T2066" s="9">
        <f t="shared" si="97"/>
        <v>2013</v>
      </c>
      <c r="U2066" s="11">
        <f t="shared" si="98"/>
        <v>41425.291666666664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">
        <v>8319</v>
      </c>
      <c r="R2067" t="s">
        <v>8349</v>
      </c>
      <c r="S2067" s="11">
        <f t="shared" si="96"/>
        <v>41603.125335648147</v>
      </c>
      <c r="T2067" s="9">
        <f t="shared" si="97"/>
        <v>2013</v>
      </c>
      <c r="U2067" s="11">
        <f t="shared" si="98"/>
        <v>41633.125335648147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">
        <v>8319</v>
      </c>
      <c r="R2068" t="s">
        <v>8349</v>
      </c>
      <c r="S2068" s="11">
        <f t="shared" si="96"/>
        <v>41844.563460648147</v>
      </c>
      <c r="T2068" s="9">
        <f t="shared" si="97"/>
        <v>2014</v>
      </c>
      <c r="U2068" s="11">
        <f t="shared" si="98"/>
        <v>41874.563460648147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">
        <v>8319</v>
      </c>
      <c r="R2069" t="s">
        <v>8349</v>
      </c>
      <c r="S2069" s="11">
        <f t="shared" si="96"/>
        <v>42115.645555555551</v>
      </c>
      <c r="T2069" s="9">
        <f t="shared" si="97"/>
        <v>2015</v>
      </c>
      <c r="U2069" s="11">
        <f t="shared" si="98"/>
        <v>42148.645555555551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">
        <v>8319</v>
      </c>
      <c r="R2070" t="s">
        <v>8349</v>
      </c>
      <c r="S2070" s="11">
        <f t="shared" si="96"/>
        <v>42633.633275462962</v>
      </c>
      <c r="T2070" s="9">
        <f t="shared" si="97"/>
        <v>2016</v>
      </c>
      <c r="U2070" s="11">
        <f t="shared" si="98"/>
        <v>42663.633275462962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">
        <v>8319</v>
      </c>
      <c r="R2071" t="s">
        <v>8349</v>
      </c>
      <c r="S2071" s="11">
        <f t="shared" si="96"/>
        <v>42340.763784722221</v>
      </c>
      <c r="T2071" s="9">
        <f t="shared" si="97"/>
        <v>2015</v>
      </c>
      <c r="U2071" s="11">
        <f t="shared" si="98"/>
        <v>42371.763784722221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">
        <v>8319</v>
      </c>
      <c r="R2072" t="s">
        <v>8349</v>
      </c>
      <c r="S2072" s="11">
        <f t="shared" si="96"/>
        <v>42519.448182870365</v>
      </c>
      <c r="T2072" s="9">
        <f t="shared" si="97"/>
        <v>2016</v>
      </c>
      <c r="U2072" s="11">
        <f t="shared" si="98"/>
        <v>42549.448182870365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">
        <v>8319</v>
      </c>
      <c r="R2073" t="s">
        <v>8349</v>
      </c>
      <c r="S2073" s="11">
        <f t="shared" si="96"/>
        <v>42600.070416666662</v>
      </c>
      <c r="T2073" s="9">
        <f t="shared" si="97"/>
        <v>2016</v>
      </c>
      <c r="U2073" s="11">
        <f t="shared" si="98"/>
        <v>42645.070416666662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">
        <v>8319</v>
      </c>
      <c r="R2074" t="s">
        <v>8349</v>
      </c>
      <c r="S2074" s="11">
        <f t="shared" si="96"/>
        <v>42467.373055555552</v>
      </c>
      <c r="T2074" s="9">
        <f t="shared" si="97"/>
        <v>2016</v>
      </c>
      <c r="U2074" s="11">
        <f t="shared" si="98"/>
        <v>42497.373055555552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">
        <v>8319</v>
      </c>
      <c r="R2075" t="s">
        <v>8349</v>
      </c>
      <c r="S2075" s="11">
        <f t="shared" si="96"/>
        <v>42087.459699074076</v>
      </c>
      <c r="T2075" s="9">
        <f t="shared" si="97"/>
        <v>2015</v>
      </c>
      <c r="U2075" s="11">
        <f t="shared" si="98"/>
        <v>42132.459699074076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">
        <v>8319</v>
      </c>
      <c r="R2076" t="s">
        <v>8349</v>
      </c>
      <c r="S2076" s="11">
        <f t="shared" si="96"/>
        <v>42466.617847222216</v>
      </c>
      <c r="T2076" s="9">
        <f t="shared" si="97"/>
        <v>2016</v>
      </c>
      <c r="U2076" s="11">
        <f t="shared" si="98"/>
        <v>42496.617847222216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">
        <v>8319</v>
      </c>
      <c r="R2077" t="s">
        <v>8349</v>
      </c>
      <c r="S2077" s="11">
        <f t="shared" si="96"/>
        <v>41450.473240740735</v>
      </c>
      <c r="T2077" s="9">
        <f t="shared" si="97"/>
        <v>2013</v>
      </c>
      <c r="U2077" s="11">
        <f t="shared" si="98"/>
        <v>41480.473240740735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">
        <v>8319</v>
      </c>
      <c r="R2078" t="s">
        <v>8349</v>
      </c>
      <c r="S2078" s="11">
        <f t="shared" si="96"/>
        <v>41803.672326388885</v>
      </c>
      <c r="T2078" s="9">
        <f t="shared" si="97"/>
        <v>2014</v>
      </c>
      <c r="U2078" s="11">
        <f t="shared" si="98"/>
        <v>41843.672326388885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">
        <v>8319</v>
      </c>
      <c r="R2079" t="s">
        <v>8349</v>
      </c>
      <c r="S2079" s="11">
        <f t="shared" si="96"/>
        <v>42102.83421296296</v>
      </c>
      <c r="T2079" s="9">
        <f t="shared" si="97"/>
        <v>2015</v>
      </c>
      <c r="U2079" s="11">
        <f t="shared" si="98"/>
        <v>42160.666666666664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">
        <v>8319</v>
      </c>
      <c r="R2080" t="s">
        <v>8349</v>
      </c>
      <c r="S2080" s="11">
        <f t="shared" si="96"/>
        <v>42692.563159722216</v>
      </c>
      <c r="T2080" s="9">
        <f t="shared" si="97"/>
        <v>2016</v>
      </c>
      <c r="U2080" s="11">
        <f t="shared" si="98"/>
        <v>42722.563159722216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">
        <v>8319</v>
      </c>
      <c r="R2081" t="s">
        <v>8349</v>
      </c>
      <c r="S2081" s="11">
        <f t="shared" si="96"/>
        <v>42150.502233796295</v>
      </c>
      <c r="T2081" s="9">
        <f t="shared" si="97"/>
        <v>2015</v>
      </c>
      <c r="U2081" s="11">
        <f t="shared" si="98"/>
        <v>42180.583333333336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">
        <v>8319</v>
      </c>
      <c r="R2082" t="s">
        <v>8349</v>
      </c>
      <c r="S2082" s="11">
        <f t="shared" si="96"/>
        <v>42289.748842592591</v>
      </c>
      <c r="T2082" s="9">
        <f t="shared" si="97"/>
        <v>2015</v>
      </c>
      <c r="U2082" s="11">
        <f t="shared" si="98"/>
        <v>42319.790509259255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">
        <v>8325</v>
      </c>
      <c r="R2083" t="s">
        <v>8329</v>
      </c>
      <c r="S2083" s="11">
        <f t="shared" si="96"/>
        <v>41003.948553240734</v>
      </c>
      <c r="T2083" s="9">
        <f t="shared" si="97"/>
        <v>2012</v>
      </c>
      <c r="U2083" s="11">
        <f t="shared" si="98"/>
        <v>41044.999305555553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">
        <v>8325</v>
      </c>
      <c r="R2084" t="s">
        <v>8329</v>
      </c>
      <c r="S2084" s="11">
        <f t="shared" si="96"/>
        <v>40810.911990740737</v>
      </c>
      <c r="T2084" s="9">
        <f t="shared" si="97"/>
        <v>2011</v>
      </c>
      <c r="U2084" s="11">
        <f t="shared" si="98"/>
        <v>40870.953657407408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">
        <v>8325</v>
      </c>
      <c r="R2085" t="s">
        <v>8329</v>
      </c>
      <c r="S2085" s="11">
        <f t="shared" si="96"/>
        <v>41034.513831018514</v>
      </c>
      <c r="T2085" s="9">
        <f t="shared" si="97"/>
        <v>2012</v>
      </c>
      <c r="U2085" s="11">
        <f t="shared" si="98"/>
        <v>41064.513831018514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">
        <v>8325</v>
      </c>
      <c r="R2086" t="s">
        <v>8329</v>
      </c>
      <c r="S2086" s="11">
        <f t="shared" si="96"/>
        <v>41731.624791666662</v>
      </c>
      <c r="T2086" s="9">
        <f t="shared" si="97"/>
        <v>2014</v>
      </c>
      <c r="U2086" s="11">
        <f t="shared" si="98"/>
        <v>41763.082638888889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">
        <v>8325</v>
      </c>
      <c r="R2087" t="s">
        <v>8329</v>
      </c>
      <c r="S2087" s="11">
        <f t="shared" si="96"/>
        <v>41075.627164351848</v>
      </c>
      <c r="T2087" s="9">
        <f t="shared" si="97"/>
        <v>2012</v>
      </c>
      <c r="U2087" s="11">
        <f t="shared" si="98"/>
        <v>41105.627164351848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">
        <v>8325</v>
      </c>
      <c r="R2088" t="s">
        <v>8329</v>
      </c>
      <c r="S2088" s="11">
        <f t="shared" si="96"/>
        <v>40860.462175925924</v>
      </c>
      <c r="T2088" s="9">
        <f t="shared" si="97"/>
        <v>2011</v>
      </c>
      <c r="U2088" s="11">
        <f t="shared" si="98"/>
        <v>40890.999305555553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">
        <v>8325</v>
      </c>
      <c r="R2089" t="s">
        <v>8329</v>
      </c>
      <c r="S2089" s="11">
        <f t="shared" si="96"/>
        <v>40763.996041666665</v>
      </c>
      <c r="T2089" s="9">
        <f t="shared" si="97"/>
        <v>2011</v>
      </c>
      <c r="U2089" s="11">
        <f t="shared" si="98"/>
        <v>40793.996041666665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">
        <v>8325</v>
      </c>
      <c r="R2090" t="s">
        <v>8329</v>
      </c>
      <c r="S2090" s="11">
        <f t="shared" si="96"/>
        <v>40395.506388888891</v>
      </c>
      <c r="T2090" s="9">
        <f t="shared" si="97"/>
        <v>2010</v>
      </c>
      <c r="U2090" s="11">
        <f t="shared" si="98"/>
        <v>40431.957638888889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">
        <v>8325</v>
      </c>
      <c r="R2091" t="s">
        <v>8329</v>
      </c>
      <c r="S2091" s="11">
        <f t="shared" si="96"/>
        <v>41452.867986111109</v>
      </c>
      <c r="T2091" s="9">
        <f t="shared" si="97"/>
        <v>2013</v>
      </c>
      <c r="U2091" s="11">
        <f t="shared" si="98"/>
        <v>41487.867986111109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">
        <v>8325</v>
      </c>
      <c r="R2092" t="s">
        <v>8329</v>
      </c>
      <c r="S2092" s="11">
        <f t="shared" si="96"/>
        <v>41299.173090277771</v>
      </c>
      <c r="T2092" s="9">
        <f t="shared" si="97"/>
        <v>2013</v>
      </c>
      <c r="U2092" s="11">
        <f t="shared" si="98"/>
        <v>41329.173090277771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">
        <v>8325</v>
      </c>
      <c r="R2093" t="s">
        <v>8329</v>
      </c>
      <c r="S2093" s="11">
        <f t="shared" si="96"/>
        <v>40555.114328703705</v>
      </c>
      <c r="T2093" s="9">
        <f t="shared" si="97"/>
        <v>2011</v>
      </c>
      <c r="U2093" s="11">
        <f t="shared" si="98"/>
        <v>40603.625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">
        <v>8325</v>
      </c>
      <c r="R2094" t="s">
        <v>8329</v>
      </c>
      <c r="S2094" s="11">
        <f t="shared" si="96"/>
        <v>40763.499212962961</v>
      </c>
      <c r="T2094" s="9">
        <f t="shared" si="97"/>
        <v>2011</v>
      </c>
      <c r="U2094" s="11">
        <f t="shared" si="98"/>
        <v>40823.499212962961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">
        <v>8325</v>
      </c>
      <c r="R2095" t="s">
        <v>8329</v>
      </c>
      <c r="S2095" s="11">
        <f t="shared" si="96"/>
        <v>41205.646203703705</v>
      </c>
      <c r="T2095" s="9">
        <f t="shared" si="97"/>
        <v>2012</v>
      </c>
      <c r="U2095" s="11">
        <f t="shared" si="98"/>
        <v>41265.68787037037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">
        <v>8325</v>
      </c>
      <c r="R2096" t="s">
        <v>8329</v>
      </c>
      <c r="S2096" s="11">
        <f t="shared" si="96"/>
        <v>40938.811689814815</v>
      </c>
      <c r="T2096" s="9">
        <f t="shared" si="97"/>
        <v>2012</v>
      </c>
      <c r="U2096" s="11">
        <f t="shared" si="98"/>
        <v>40972.916666666664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">
        <v>8325</v>
      </c>
      <c r="R2097" t="s">
        <v>8329</v>
      </c>
      <c r="S2097" s="11">
        <f t="shared" si="96"/>
        <v>40758.525150462963</v>
      </c>
      <c r="T2097" s="9">
        <f t="shared" si="97"/>
        <v>2011</v>
      </c>
      <c r="U2097" s="11">
        <f t="shared" si="98"/>
        <v>40818.525150462963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">
        <v>8325</v>
      </c>
      <c r="R2098" t="s">
        <v>8329</v>
      </c>
      <c r="S2098" s="11">
        <f t="shared" si="96"/>
        <v>41192.550173611111</v>
      </c>
      <c r="T2098" s="9">
        <f t="shared" si="97"/>
        <v>2012</v>
      </c>
      <c r="U2098" s="11">
        <f t="shared" si="98"/>
        <v>41207.957638888889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">
        <v>8325</v>
      </c>
      <c r="R2099" t="s">
        <v>8329</v>
      </c>
      <c r="S2099" s="11">
        <f t="shared" si="96"/>
        <v>40818.376562500001</v>
      </c>
      <c r="T2099" s="9">
        <f t="shared" si="97"/>
        <v>2011</v>
      </c>
      <c r="U2099" s="11">
        <f t="shared" si="98"/>
        <v>40878.418229166666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">
        <v>8325</v>
      </c>
      <c r="R2100" t="s">
        <v>8329</v>
      </c>
      <c r="S2100" s="11">
        <f t="shared" si="96"/>
        <v>40945.905497685184</v>
      </c>
      <c r="T2100" s="9">
        <f t="shared" si="97"/>
        <v>2012</v>
      </c>
      <c r="U2100" s="11">
        <f t="shared" si="98"/>
        <v>40975.905497685184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">
        <v>8325</v>
      </c>
      <c r="R2101" t="s">
        <v>8329</v>
      </c>
      <c r="S2101" s="11">
        <f t="shared" si="96"/>
        <v>42173.53800925926</v>
      </c>
      <c r="T2101" s="9">
        <f t="shared" si="97"/>
        <v>2015</v>
      </c>
      <c r="U2101" s="11">
        <f t="shared" si="98"/>
        <v>42186.944444444445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">
        <v>8325</v>
      </c>
      <c r="R2102" t="s">
        <v>8329</v>
      </c>
      <c r="S2102" s="11">
        <f t="shared" si="96"/>
        <v>41074.62663194444</v>
      </c>
      <c r="T2102" s="9">
        <f t="shared" si="97"/>
        <v>2012</v>
      </c>
      <c r="U2102" s="11">
        <f t="shared" si="98"/>
        <v>41089.957638888889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">
        <v>8325</v>
      </c>
      <c r="R2103" t="s">
        <v>8329</v>
      </c>
      <c r="S2103" s="11">
        <f t="shared" si="96"/>
        <v>40891.941134259258</v>
      </c>
      <c r="T2103" s="9">
        <f t="shared" si="97"/>
        <v>2011</v>
      </c>
      <c r="U2103" s="11">
        <f t="shared" si="98"/>
        <v>40951.941134259258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">
        <v>8325</v>
      </c>
      <c r="R2104" t="s">
        <v>8329</v>
      </c>
      <c r="S2104" s="11">
        <f t="shared" si="96"/>
        <v>40638.660277777773</v>
      </c>
      <c r="T2104" s="9">
        <f t="shared" si="97"/>
        <v>2011</v>
      </c>
      <c r="U2104" s="11">
        <f t="shared" si="98"/>
        <v>40668.660277777773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">
        <v>8325</v>
      </c>
      <c r="R2105" t="s">
        <v>8329</v>
      </c>
      <c r="S2105" s="11">
        <f t="shared" si="96"/>
        <v>41192.546608796292</v>
      </c>
      <c r="T2105" s="9">
        <f t="shared" si="97"/>
        <v>2012</v>
      </c>
      <c r="U2105" s="11">
        <f t="shared" si="98"/>
        <v>41222.588275462964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">
        <v>8325</v>
      </c>
      <c r="R2106" t="s">
        <v>8329</v>
      </c>
      <c r="S2106" s="11">
        <f t="shared" si="96"/>
        <v>41393.86613425926</v>
      </c>
      <c r="T2106" s="9">
        <f t="shared" si="97"/>
        <v>2013</v>
      </c>
      <c r="U2106" s="11">
        <f t="shared" si="98"/>
        <v>41424.791666666664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">
        <v>8325</v>
      </c>
      <c r="R2107" t="s">
        <v>8329</v>
      </c>
      <c r="S2107" s="11">
        <f t="shared" si="96"/>
        <v>41951.580474537033</v>
      </c>
      <c r="T2107" s="9">
        <f t="shared" si="97"/>
        <v>2014</v>
      </c>
      <c r="U2107" s="11">
        <f t="shared" si="98"/>
        <v>41963.958333333336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">
        <v>8325</v>
      </c>
      <c r="R2108" t="s">
        <v>8329</v>
      </c>
      <c r="S2108" s="11">
        <f t="shared" si="96"/>
        <v>41270.006643518514</v>
      </c>
      <c r="T2108" s="9">
        <f t="shared" si="97"/>
        <v>2012</v>
      </c>
      <c r="U2108" s="11">
        <f t="shared" si="98"/>
        <v>41300.006643518514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">
        <v>8325</v>
      </c>
      <c r="R2109" t="s">
        <v>8329</v>
      </c>
      <c r="S2109" s="11">
        <f t="shared" si="96"/>
        <v>41934.502233796295</v>
      </c>
      <c r="T2109" s="9">
        <f t="shared" si="97"/>
        <v>2014</v>
      </c>
      <c r="U2109" s="11">
        <f t="shared" si="98"/>
        <v>41955.543900462959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">
        <v>8325</v>
      </c>
      <c r="R2110" t="s">
        <v>8329</v>
      </c>
      <c r="S2110" s="11">
        <f t="shared" si="96"/>
        <v>41134.967361111107</v>
      </c>
      <c r="T2110" s="9">
        <f t="shared" si="97"/>
        <v>2012</v>
      </c>
      <c r="U2110" s="11">
        <f t="shared" si="98"/>
        <v>41161.954861111109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">
        <v>8325</v>
      </c>
      <c r="R2111" t="s">
        <v>8329</v>
      </c>
      <c r="S2111" s="11">
        <f t="shared" si="96"/>
        <v>42160.500196759262</v>
      </c>
      <c r="T2111" s="9">
        <f t="shared" si="97"/>
        <v>2015</v>
      </c>
      <c r="U2111" s="11">
        <f t="shared" si="98"/>
        <v>42190.500196759262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">
        <v>8325</v>
      </c>
      <c r="R2112" t="s">
        <v>8329</v>
      </c>
      <c r="S2112" s="11">
        <f t="shared" si="96"/>
        <v>41759.462604166663</v>
      </c>
      <c r="T2112" s="9">
        <f t="shared" si="97"/>
        <v>2014</v>
      </c>
      <c r="U2112" s="11">
        <f t="shared" si="98"/>
        <v>41786.999305555553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">
        <v>8325</v>
      </c>
      <c r="R2113" t="s">
        <v>8329</v>
      </c>
      <c r="S2113" s="11">
        <f t="shared" si="96"/>
        <v>40702.988715277774</v>
      </c>
      <c r="T2113" s="9">
        <f t="shared" si="97"/>
        <v>2011</v>
      </c>
      <c r="U2113" s="11">
        <f t="shared" si="98"/>
        <v>40769.833333333328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">
        <v>8325</v>
      </c>
      <c r="R2114" t="s">
        <v>8329</v>
      </c>
      <c r="S2114" s="11">
        <f t="shared" si="96"/>
        <v>41365.719826388886</v>
      </c>
      <c r="T2114" s="9">
        <f t="shared" si="97"/>
        <v>2013</v>
      </c>
      <c r="U2114" s="11">
        <f t="shared" si="98"/>
        <v>41379.719826388886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">
        <v>8325</v>
      </c>
      <c r="R2115" t="s">
        <v>8329</v>
      </c>
      <c r="S2115" s="11">
        <f t="shared" ref="S2115:S2178" si="99">(J2115/86400)+25569+(-5/24)</f>
        <v>41870.657129629624</v>
      </c>
      <c r="T2115" s="9">
        <f t="shared" ref="T2115:T2178" si="100">YEAR(S2115)</f>
        <v>2014</v>
      </c>
      <c r="U2115" s="11">
        <f t="shared" ref="U2115:U2178" si="101">(I2115/86400)+25569+(-5/24)</f>
        <v>41905.657129629624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">
        <v>8325</v>
      </c>
      <c r="R2116" t="s">
        <v>8329</v>
      </c>
      <c r="S2116" s="11">
        <f t="shared" si="99"/>
        <v>40458.607291666667</v>
      </c>
      <c r="T2116" s="9">
        <f t="shared" si="100"/>
        <v>2010</v>
      </c>
      <c r="U2116" s="11">
        <f t="shared" si="101"/>
        <v>40520.999305555553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">
        <v>8325</v>
      </c>
      <c r="R2117" t="s">
        <v>8329</v>
      </c>
      <c r="S2117" s="11">
        <f t="shared" si="99"/>
        <v>40563.872696759259</v>
      </c>
      <c r="T2117" s="9">
        <f t="shared" si="100"/>
        <v>2011</v>
      </c>
      <c r="U2117" s="11">
        <f t="shared" si="101"/>
        <v>40593.872696759259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">
        <v>8325</v>
      </c>
      <c r="R2118" t="s">
        <v>8329</v>
      </c>
      <c r="S2118" s="11">
        <f t="shared" si="99"/>
        <v>41136.569479166668</v>
      </c>
      <c r="T2118" s="9">
        <f t="shared" si="100"/>
        <v>2012</v>
      </c>
      <c r="U2118" s="11">
        <f t="shared" si="101"/>
        <v>41184.569479166668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">
        <v>8325</v>
      </c>
      <c r="R2119" t="s">
        <v>8329</v>
      </c>
      <c r="S2119" s="11">
        <f t="shared" si="99"/>
        <v>42289.851261574069</v>
      </c>
      <c r="T2119" s="9">
        <f t="shared" si="100"/>
        <v>2015</v>
      </c>
      <c r="U2119" s="11">
        <f t="shared" si="101"/>
        <v>42303.999305555553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">
        <v>8325</v>
      </c>
      <c r="R2120" t="s">
        <v>8329</v>
      </c>
      <c r="S2120" s="11">
        <f t="shared" si="99"/>
        <v>40718.631203703699</v>
      </c>
      <c r="T2120" s="9">
        <f t="shared" si="100"/>
        <v>2011</v>
      </c>
      <c r="U2120" s="11">
        <f t="shared" si="101"/>
        <v>40748.631203703699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">
        <v>8325</v>
      </c>
      <c r="R2121" t="s">
        <v>8329</v>
      </c>
      <c r="S2121" s="11">
        <f t="shared" si="99"/>
        <v>41106.921817129631</v>
      </c>
      <c r="T2121" s="9">
        <f t="shared" si="100"/>
        <v>2012</v>
      </c>
      <c r="U2121" s="11">
        <f t="shared" si="101"/>
        <v>41136.921817129631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">
        <v>8325</v>
      </c>
      <c r="R2122" t="s">
        <v>8329</v>
      </c>
      <c r="S2122" s="11">
        <f t="shared" si="99"/>
        <v>41591.756203703699</v>
      </c>
      <c r="T2122" s="9">
        <f t="shared" si="100"/>
        <v>2013</v>
      </c>
      <c r="U2122" s="11">
        <f t="shared" si="101"/>
        <v>41640.756203703699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">
        <v>8333</v>
      </c>
      <c r="R2123" t="s">
        <v>8334</v>
      </c>
      <c r="S2123" s="11">
        <f t="shared" si="99"/>
        <v>42716.534120370365</v>
      </c>
      <c r="T2123" s="9">
        <f t="shared" si="100"/>
        <v>2016</v>
      </c>
      <c r="U2123" s="11">
        <f t="shared" si="101"/>
        <v>42746.534120370365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">
        <v>8333</v>
      </c>
      <c r="R2124" t="s">
        <v>8334</v>
      </c>
      <c r="S2124" s="11">
        <f t="shared" si="99"/>
        <v>42712.092233796291</v>
      </c>
      <c r="T2124" s="9">
        <f t="shared" si="100"/>
        <v>2016</v>
      </c>
      <c r="U2124" s="11">
        <f t="shared" si="101"/>
        <v>42742.092233796291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">
        <v>8333</v>
      </c>
      <c r="R2125" t="s">
        <v>8334</v>
      </c>
      <c r="S2125" s="11">
        <f t="shared" si="99"/>
        <v>40198.216516203705</v>
      </c>
      <c r="T2125" s="9">
        <f t="shared" si="100"/>
        <v>2010</v>
      </c>
      <c r="U2125" s="11">
        <f t="shared" si="101"/>
        <v>40252.082638888889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">
        <v>8333</v>
      </c>
      <c r="R2126" t="s">
        <v>8334</v>
      </c>
      <c r="S2126" s="11">
        <f t="shared" si="99"/>
        <v>40463.819849537038</v>
      </c>
      <c r="T2126" s="9">
        <f t="shared" si="100"/>
        <v>2010</v>
      </c>
      <c r="U2126" s="11">
        <f t="shared" si="101"/>
        <v>40512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">
        <v>8333</v>
      </c>
      <c r="R2127" t="s">
        <v>8334</v>
      </c>
      <c r="S2127" s="11">
        <f t="shared" si="99"/>
        <v>42190.815196759257</v>
      </c>
      <c r="T2127" s="9">
        <f t="shared" si="100"/>
        <v>2015</v>
      </c>
      <c r="U2127" s="11">
        <f t="shared" si="101"/>
        <v>42220.815196759257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">
        <v>8333</v>
      </c>
      <c r="R2128" t="s">
        <v>8334</v>
      </c>
      <c r="S2128" s="11">
        <f t="shared" si="99"/>
        <v>41951.76489583333</v>
      </c>
      <c r="T2128" s="9">
        <f t="shared" si="100"/>
        <v>2014</v>
      </c>
      <c r="U2128" s="11">
        <f t="shared" si="101"/>
        <v>41981.76489583333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">
        <v>8333</v>
      </c>
      <c r="R2129" t="s">
        <v>8334</v>
      </c>
      <c r="S2129" s="11">
        <f t="shared" si="99"/>
        <v>42045.297025462962</v>
      </c>
      <c r="T2129" s="9">
        <f t="shared" si="100"/>
        <v>2015</v>
      </c>
      <c r="U2129" s="11">
        <f t="shared" si="101"/>
        <v>42075.255358796298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">
        <v>8333</v>
      </c>
      <c r="R2130" t="s">
        <v>8334</v>
      </c>
      <c r="S2130" s="11">
        <f t="shared" si="99"/>
        <v>41843.564456018517</v>
      </c>
      <c r="T2130" s="9">
        <f t="shared" si="100"/>
        <v>2014</v>
      </c>
      <c r="U2130" s="11">
        <f t="shared" si="101"/>
        <v>41903.564456018517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">
        <v>8333</v>
      </c>
      <c r="R2131" t="s">
        <v>8334</v>
      </c>
      <c r="S2131" s="11">
        <f t="shared" si="99"/>
        <v>42408.815972222219</v>
      </c>
      <c r="T2131" s="9">
        <f t="shared" si="100"/>
        <v>2016</v>
      </c>
      <c r="U2131" s="11">
        <f t="shared" si="101"/>
        <v>42438.815972222219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">
        <v>8333</v>
      </c>
      <c r="R2132" t="s">
        <v>8334</v>
      </c>
      <c r="S2132" s="11">
        <f t="shared" si="99"/>
        <v>41831.87804398148</v>
      </c>
      <c r="T2132" s="9">
        <f t="shared" si="100"/>
        <v>2014</v>
      </c>
      <c r="U2132" s="11">
        <f t="shared" si="101"/>
        <v>41866.87804398148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">
        <v>8333</v>
      </c>
      <c r="R2133" t="s">
        <v>8334</v>
      </c>
      <c r="S2133" s="11">
        <f t="shared" si="99"/>
        <v>42166.998738425922</v>
      </c>
      <c r="T2133" s="9">
        <f t="shared" si="100"/>
        <v>2015</v>
      </c>
      <c r="U2133" s="11">
        <f t="shared" si="101"/>
        <v>42196.998738425922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">
        <v>8333</v>
      </c>
      <c r="R2134" t="s">
        <v>8334</v>
      </c>
      <c r="S2134" s="11">
        <f t="shared" si="99"/>
        <v>41643.27884259259</v>
      </c>
      <c r="T2134" s="9">
        <f t="shared" si="100"/>
        <v>2014</v>
      </c>
      <c r="U2134" s="11">
        <f t="shared" si="101"/>
        <v>41673.27884259259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">
        <v>8333</v>
      </c>
      <c r="R2135" t="s">
        <v>8334</v>
      </c>
      <c r="S2135" s="11">
        <f t="shared" si="99"/>
        <v>40618.888877314814</v>
      </c>
      <c r="T2135" s="9">
        <f t="shared" si="100"/>
        <v>2011</v>
      </c>
      <c r="U2135" s="11">
        <f t="shared" si="101"/>
        <v>40657.082638888889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">
        <v>8333</v>
      </c>
      <c r="R2136" t="s">
        <v>8334</v>
      </c>
      <c r="S2136" s="11">
        <f t="shared" si="99"/>
        <v>41361.678136574068</v>
      </c>
      <c r="T2136" s="9">
        <f t="shared" si="100"/>
        <v>2013</v>
      </c>
      <c r="U2136" s="11">
        <f t="shared" si="101"/>
        <v>41391.678136574068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">
        <v>8333</v>
      </c>
      <c r="R2137" t="s">
        <v>8334</v>
      </c>
      <c r="S2137" s="11">
        <f t="shared" si="99"/>
        <v>41156.755011574074</v>
      </c>
      <c r="T2137" s="9">
        <f t="shared" si="100"/>
        <v>2012</v>
      </c>
      <c r="U2137" s="11">
        <f t="shared" si="101"/>
        <v>41186.755011574074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">
        <v>8333</v>
      </c>
      <c r="R2138" t="s">
        <v>8334</v>
      </c>
      <c r="S2138" s="11">
        <f t="shared" si="99"/>
        <v>41536.300763888888</v>
      </c>
      <c r="T2138" s="9">
        <f t="shared" si="100"/>
        <v>2013</v>
      </c>
      <c r="U2138" s="11">
        <f t="shared" si="101"/>
        <v>41566.300763888888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">
        <v>8333</v>
      </c>
      <c r="R2139" t="s">
        <v>8334</v>
      </c>
      <c r="S2139" s="11">
        <f t="shared" si="99"/>
        <v>41948.562835648147</v>
      </c>
      <c r="T2139" s="9">
        <f t="shared" si="100"/>
        <v>2014</v>
      </c>
      <c r="U2139" s="11">
        <f t="shared" si="101"/>
        <v>41978.562835648147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">
        <v>8333</v>
      </c>
      <c r="R2140" t="s">
        <v>8334</v>
      </c>
      <c r="S2140" s="11">
        <f t="shared" si="99"/>
        <v>41556.804849537039</v>
      </c>
      <c r="T2140" s="9">
        <f t="shared" si="100"/>
        <v>2013</v>
      </c>
      <c r="U2140" s="11">
        <f t="shared" si="101"/>
        <v>41586.846516203703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">
        <v>8333</v>
      </c>
      <c r="R2141" t="s">
        <v>8334</v>
      </c>
      <c r="S2141" s="11">
        <f t="shared" si="99"/>
        <v>42647.541759259257</v>
      </c>
      <c r="T2141" s="9">
        <f t="shared" si="100"/>
        <v>2016</v>
      </c>
      <c r="U2141" s="11">
        <f t="shared" si="101"/>
        <v>42677.541759259257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">
        <v>8333</v>
      </c>
      <c r="R2142" t="s">
        <v>8334</v>
      </c>
      <c r="S2142" s="11">
        <f t="shared" si="99"/>
        <v>41255.625277777777</v>
      </c>
      <c r="T2142" s="9">
        <f t="shared" si="100"/>
        <v>2012</v>
      </c>
      <c r="U2142" s="11">
        <f t="shared" si="101"/>
        <v>41285.625277777777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">
        <v>8333</v>
      </c>
      <c r="R2143" t="s">
        <v>8334</v>
      </c>
      <c r="S2143" s="11">
        <f t="shared" si="99"/>
        <v>41927.027303240735</v>
      </c>
      <c r="T2143" s="9">
        <f t="shared" si="100"/>
        <v>2014</v>
      </c>
      <c r="U2143" s="11">
        <f t="shared" si="101"/>
        <v>41957.068969907406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">
        <v>8333</v>
      </c>
      <c r="R2144" t="s">
        <v>8334</v>
      </c>
      <c r="S2144" s="11">
        <f t="shared" si="99"/>
        <v>42340.493171296293</v>
      </c>
      <c r="T2144" s="9">
        <f t="shared" si="100"/>
        <v>2015</v>
      </c>
      <c r="U2144" s="11">
        <f t="shared" si="101"/>
        <v>42368.493171296293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">
        <v>8333</v>
      </c>
      <c r="R2145" t="s">
        <v>8334</v>
      </c>
      <c r="S2145" s="11">
        <f t="shared" si="99"/>
        <v>40332.678379629629</v>
      </c>
      <c r="T2145" s="9">
        <f t="shared" si="100"/>
        <v>2010</v>
      </c>
      <c r="U2145" s="11">
        <f t="shared" si="101"/>
        <v>40380.583333333328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">
        <v>8333</v>
      </c>
      <c r="R2146" t="s">
        <v>8334</v>
      </c>
      <c r="S2146" s="11">
        <f t="shared" si="99"/>
        <v>41499.338425925926</v>
      </c>
      <c r="T2146" s="9">
        <f t="shared" si="100"/>
        <v>2013</v>
      </c>
      <c r="U2146" s="11">
        <f t="shared" si="101"/>
        <v>41531.338425925926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">
        <v>8333</v>
      </c>
      <c r="R2147" t="s">
        <v>8334</v>
      </c>
      <c r="S2147" s="11">
        <f t="shared" si="99"/>
        <v>41575.029097222221</v>
      </c>
      <c r="T2147" s="9">
        <f t="shared" si="100"/>
        <v>2013</v>
      </c>
      <c r="U2147" s="11">
        <f t="shared" si="101"/>
        <v>41605.070763888885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">
        <v>8333</v>
      </c>
      <c r="R2148" t="s">
        <v>8334</v>
      </c>
      <c r="S2148" s="11">
        <f t="shared" si="99"/>
        <v>42397.471180555549</v>
      </c>
      <c r="T2148" s="9">
        <f t="shared" si="100"/>
        <v>2016</v>
      </c>
      <c r="U2148" s="11">
        <f t="shared" si="101"/>
        <v>42411.471180555549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">
        <v>8333</v>
      </c>
      <c r="R2149" t="s">
        <v>8334</v>
      </c>
      <c r="S2149" s="11">
        <f t="shared" si="99"/>
        <v>41927.087361111109</v>
      </c>
      <c r="T2149" s="9">
        <f t="shared" si="100"/>
        <v>2014</v>
      </c>
      <c r="U2149" s="11">
        <f t="shared" si="101"/>
        <v>41959.129027777781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">
        <v>8333</v>
      </c>
      <c r="R2150" t="s">
        <v>8334</v>
      </c>
      <c r="S2150" s="11">
        <f t="shared" si="99"/>
        <v>42066.525254629632</v>
      </c>
      <c r="T2150" s="9">
        <f t="shared" si="100"/>
        <v>2015</v>
      </c>
      <c r="U2150" s="11">
        <f t="shared" si="101"/>
        <v>42096.483587962961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">
        <v>8333</v>
      </c>
      <c r="R2151" t="s">
        <v>8334</v>
      </c>
      <c r="S2151" s="11">
        <f t="shared" si="99"/>
        <v>40354.816620370366</v>
      </c>
      <c r="T2151" s="9">
        <f t="shared" si="100"/>
        <v>2010</v>
      </c>
      <c r="U2151" s="11">
        <f t="shared" si="101"/>
        <v>40389.791666666664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">
        <v>8333</v>
      </c>
      <c r="R2152" t="s">
        <v>8334</v>
      </c>
      <c r="S2152" s="11">
        <f t="shared" si="99"/>
        <v>42534.076377314814</v>
      </c>
      <c r="T2152" s="9">
        <f t="shared" si="100"/>
        <v>2016</v>
      </c>
      <c r="U2152" s="11">
        <f t="shared" si="101"/>
        <v>42564.076377314814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">
        <v>8333</v>
      </c>
      <c r="R2153" t="s">
        <v>8334</v>
      </c>
      <c r="S2153" s="11">
        <f t="shared" si="99"/>
        <v>42520.639050925922</v>
      </c>
      <c r="T2153" s="9">
        <f t="shared" si="100"/>
        <v>2016</v>
      </c>
      <c r="U2153" s="11">
        <f t="shared" si="101"/>
        <v>42550.639050925922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">
        <v>8333</v>
      </c>
      <c r="R2154" t="s">
        <v>8334</v>
      </c>
      <c r="S2154" s="11">
        <f t="shared" si="99"/>
        <v>41683.62394675926</v>
      </c>
      <c r="T2154" s="9">
        <f t="shared" si="100"/>
        <v>2014</v>
      </c>
      <c r="U2154" s="11">
        <f t="shared" si="101"/>
        <v>41713.582280092589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">
        <v>8333</v>
      </c>
      <c r="R2155" t="s">
        <v>8334</v>
      </c>
      <c r="S2155" s="11">
        <f t="shared" si="99"/>
        <v>41974.702754629623</v>
      </c>
      <c r="T2155" s="9">
        <f t="shared" si="100"/>
        <v>2014</v>
      </c>
      <c r="U2155" s="11">
        <f t="shared" si="101"/>
        <v>42014.124305555553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">
        <v>8333</v>
      </c>
      <c r="R2156" t="s">
        <v>8334</v>
      </c>
      <c r="S2156" s="11">
        <f t="shared" si="99"/>
        <v>41647.42392361111</v>
      </c>
      <c r="T2156" s="9">
        <f t="shared" si="100"/>
        <v>2014</v>
      </c>
      <c r="U2156" s="11">
        <f t="shared" si="101"/>
        <v>41667.42392361111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">
        <v>8333</v>
      </c>
      <c r="R2157" t="s">
        <v>8334</v>
      </c>
      <c r="S2157" s="11">
        <f t="shared" si="99"/>
        <v>42430.539178240739</v>
      </c>
      <c r="T2157" s="9">
        <f t="shared" si="100"/>
        <v>2016</v>
      </c>
      <c r="U2157" s="11">
        <f t="shared" si="101"/>
        <v>42460.497511574074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">
        <v>8333</v>
      </c>
      <c r="R2158" t="s">
        <v>8334</v>
      </c>
      <c r="S2158" s="11">
        <f t="shared" si="99"/>
        <v>41488.645902777775</v>
      </c>
      <c r="T2158" s="9">
        <f t="shared" si="100"/>
        <v>2013</v>
      </c>
      <c r="U2158" s="11">
        <f t="shared" si="101"/>
        <v>41533.645902777775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">
        <v>8333</v>
      </c>
      <c r="R2159" t="s">
        <v>8334</v>
      </c>
      <c r="S2159" s="11">
        <f t="shared" si="99"/>
        <v>42694.772951388884</v>
      </c>
      <c r="T2159" s="9">
        <f t="shared" si="100"/>
        <v>2016</v>
      </c>
      <c r="U2159" s="11">
        <f t="shared" si="101"/>
        <v>42727.124305555553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">
        <v>8333</v>
      </c>
      <c r="R2160" t="s">
        <v>8334</v>
      </c>
      <c r="S2160" s="11">
        <f t="shared" si="99"/>
        <v>41264.645532407405</v>
      </c>
      <c r="T2160" s="9">
        <f t="shared" si="100"/>
        <v>2012</v>
      </c>
      <c r="U2160" s="11">
        <f t="shared" si="101"/>
        <v>41309.645532407405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">
        <v>8333</v>
      </c>
      <c r="R2161" t="s">
        <v>8334</v>
      </c>
      <c r="S2161" s="11">
        <f t="shared" si="99"/>
        <v>40710.522847222222</v>
      </c>
      <c r="T2161" s="9">
        <f t="shared" si="100"/>
        <v>2011</v>
      </c>
      <c r="U2161" s="11">
        <f t="shared" si="101"/>
        <v>40740.522847222222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">
        <v>8333</v>
      </c>
      <c r="R2162" t="s">
        <v>8334</v>
      </c>
      <c r="S2162" s="11">
        <f t="shared" si="99"/>
        <v>41018.503530092588</v>
      </c>
      <c r="T2162" s="9">
        <f t="shared" si="100"/>
        <v>2012</v>
      </c>
      <c r="U2162" s="11">
        <f t="shared" si="101"/>
        <v>41048.503530092588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">
        <v>8325</v>
      </c>
      <c r="R2163" t="s">
        <v>8326</v>
      </c>
      <c r="S2163" s="11">
        <f t="shared" si="99"/>
        <v>42240.644201388888</v>
      </c>
      <c r="T2163" s="9">
        <f t="shared" si="100"/>
        <v>2015</v>
      </c>
      <c r="U2163" s="11">
        <f t="shared" si="101"/>
        <v>42270.644201388888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">
        <v>8325</v>
      </c>
      <c r="R2164" t="s">
        <v>8326</v>
      </c>
      <c r="S2164" s="11">
        <f t="shared" si="99"/>
        <v>41813.557766203703</v>
      </c>
      <c r="T2164" s="9">
        <f t="shared" si="100"/>
        <v>2014</v>
      </c>
      <c r="U2164" s="11">
        <f t="shared" si="101"/>
        <v>41844.557766203703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">
        <v>8325</v>
      </c>
      <c r="R2165" t="s">
        <v>8326</v>
      </c>
      <c r="S2165" s="11">
        <f t="shared" si="99"/>
        <v>42111.691203703704</v>
      </c>
      <c r="T2165" s="9">
        <f t="shared" si="100"/>
        <v>2015</v>
      </c>
      <c r="U2165" s="11">
        <f t="shared" si="101"/>
        <v>42162.951388888883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">
        <v>8325</v>
      </c>
      <c r="R2166" t="s">
        <v>8326</v>
      </c>
      <c r="S2166" s="11">
        <f t="shared" si="99"/>
        <v>42515.509421296294</v>
      </c>
      <c r="T2166" s="9">
        <f t="shared" si="100"/>
        <v>2016</v>
      </c>
      <c r="U2166" s="11">
        <f t="shared" si="101"/>
        <v>42545.957638888889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">
        <v>8325</v>
      </c>
      <c r="R2167" t="s">
        <v>8326</v>
      </c>
      <c r="S2167" s="11">
        <f t="shared" si="99"/>
        <v>42438.458738425928</v>
      </c>
      <c r="T2167" s="9">
        <f t="shared" si="100"/>
        <v>2016</v>
      </c>
      <c r="U2167" s="11">
        <f t="shared" si="101"/>
        <v>42468.417071759257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">
        <v>8325</v>
      </c>
      <c r="R2168" t="s">
        <v>8326</v>
      </c>
      <c r="S2168" s="11">
        <f t="shared" si="99"/>
        <v>41933.629837962959</v>
      </c>
      <c r="T2168" s="9">
        <f t="shared" si="100"/>
        <v>2014</v>
      </c>
      <c r="U2168" s="11">
        <f t="shared" si="101"/>
        <v>41978.671504629623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">
        <v>8325</v>
      </c>
      <c r="R2169" t="s">
        <v>8326</v>
      </c>
      <c r="S2169" s="11">
        <f t="shared" si="99"/>
        <v>41152.858067129629</v>
      </c>
      <c r="T2169" s="9">
        <f t="shared" si="100"/>
        <v>2012</v>
      </c>
      <c r="U2169" s="11">
        <f t="shared" si="101"/>
        <v>41166.858067129629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">
        <v>8325</v>
      </c>
      <c r="R2170" t="s">
        <v>8326</v>
      </c>
      <c r="S2170" s="11">
        <f t="shared" si="99"/>
        <v>42745.391909722217</v>
      </c>
      <c r="T2170" s="9">
        <f t="shared" si="100"/>
        <v>2017</v>
      </c>
      <c r="U2170" s="11">
        <f t="shared" si="101"/>
        <v>42775.999999999993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">
        <v>8325</v>
      </c>
      <c r="R2171" t="s">
        <v>8326</v>
      </c>
      <c r="S2171" s="11">
        <f t="shared" si="99"/>
        <v>42793.492488425924</v>
      </c>
      <c r="T2171" s="9">
        <f t="shared" si="100"/>
        <v>2017</v>
      </c>
      <c r="U2171" s="11">
        <f t="shared" si="101"/>
        <v>42796.492488425924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">
        <v>8325</v>
      </c>
      <c r="R2172" t="s">
        <v>8326</v>
      </c>
      <c r="S2172" s="11">
        <f t="shared" si="99"/>
        <v>42198.541921296295</v>
      </c>
      <c r="T2172" s="9">
        <f t="shared" si="100"/>
        <v>2015</v>
      </c>
      <c r="U2172" s="11">
        <f t="shared" si="101"/>
        <v>42238.541921296295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">
        <v>8325</v>
      </c>
      <c r="R2173" t="s">
        <v>8326</v>
      </c>
      <c r="S2173" s="11">
        <f t="shared" si="99"/>
        <v>42141.748784722215</v>
      </c>
      <c r="T2173" s="9">
        <f t="shared" si="100"/>
        <v>2015</v>
      </c>
      <c r="U2173" s="11">
        <f t="shared" si="101"/>
        <v>42176.999999999993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">
        <v>8325</v>
      </c>
      <c r="R2174" t="s">
        <v>8326</v>
      </c>
      <c r="S2174" s="11">
        <f t="shared" si="99"/>
        <v>42082.371759259258</v>
      </c>
      <c r="T2174" s="9">
        <f t="shared" si="100"/>
        <v>2015</v>
      </c>
      <c r="U2174" s="11">
        <f t="shared" si="101"/>
        <v>42112.371759259258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">
        <v>8325</v>
      </c>
      <c r="R2175" t="s">
        <v>8326</v>
      </c>
      <c r="S2175" s="11">
        <f t="shared" si="99"/>
        <v>41495.484293981477</v>
      </c>
      <c r="T2175" s="9">
        <f t="shared" si="100"/>
        <v>2013</v>
      </c>
      <c r="U2175" s="11">
        <f t="shared" si="101"/>
        <v>41526.957638888889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">
        <v>8325</v>
      </c>
      <c r="R2176" t="s">
        <v>8326</v>
      </c>
      <c r="S2176" s="11">
        <f t="shared" si="99"/>
        <v>42465.334571759253</v>
      </c>
      <c r="T2176" s="9">
        <f t="shared" si="100"/>
        <v>2016</v>
      </c>
      <c r="U2176" s="11">
        <f t="shared" si="101"/>
        <v>42495.334571759253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">
        <v>8325</v>
      </c>
      <c r="R2177" t="s">
        <v>8326</v>
      </c>
      <c r="S2177" s="11">
        <f t="shared" si="99"/>
        <v>42564.800763888888</v>
      </c>
      <c r="T2177" s="9">
        <f t="shared" si="100"/>
        <v>2016</v>
      </c>
      <c r="U2177" s="11">
        <f t="shared" si="101"/>
        <v>42571.800763888888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">
        <v>8325</v>
      </c>
      <c r="R2178" t="s">
        <v>8326</v>
      </c>
      <c r="S2178" s="11">
        <f t="shared" si="99"/>
        <v>42096.424872685187</v>
      </c>
      <c r="T2178" s="9">
        <f t="shared" si="100"/>
        <v>2015</v>
      </c>
      <c r="U2178" s="11">
        <f t="shared" si="101"/>
        <v>42126.424872685187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">
        <v>8325</v>
      </c>
      <c r="R2179" t="s">
        <v>8326</v>
      </c>
      <c r="S2179" s="11">
        <f t="shared" ref="S2179:S2242" si="102">(J2179/86400)+25569+(-5/24)</f>
        <v>42502.042442129627</v>
      </c>
      <c r="T2179" s="9">
        <f t="shared" ref="T2179:T2242" si="103">YEAR(S2179)</f>
        <v>2016</v>
      </c>
      <c r="U2179" s="11">
        <f t="shared" ref="U2179:U2242" si="104">(I2179/86400)+25569+(-5/24)</f>
        <v>42527.042442129627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">
        <v>8325</v>
      </c>
      <c r="R2180" t="s">
        <v>8326</v>
      </c>
      <c r="S2180" s="11">
        <f t="shared" si="102"/>
        <v>42723.428206018514</v>
      </c>
      <c r="T2180" s="9">
        <f t="shared" si="103"/>
        <v>2016</v>
      </c>
      <c r="U2180" s="11">
        <f t="shared" si="104"/>
        <v>42753.428206018514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">
        <v>8325</v>
      </c>
      <c r="R2181" t="s">
        <v>8326</v>
      </c>
      <c r="S2181" s="11">
        <f t="shared" si="102"/>
        <v>42074.962870370371</v>
      </c>
      <c r="T2181" s="9">
        <f t="shared" si="103"/>
        <v>2015</v>
      </c>
      <c r="U2181" s="11">
        <f t="shared" si="104"/>
        <v>42104.962870370371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">
        <v>8325</v>
      </c>
      <c r="R2182" t="s">
        <v>8326</v>
      </c>
      <c r="S2182" s="11">
        <f t="shared" si="102"/>
        <v>42279.461435185185</v>
      </c>
      <c r="T2182" s="9">
        <f t="shared" si="103"/>
        <v>2015</v>
      </c>
      <c r="U2182" s="11">
        <f t="shared" si="104"/>
        <v>42321.503101851849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">
        <v>8333</v>
      </c>
      <c r="R2183" t="s">
        <v>8351</v>
      </c>
      <c r="S2183" s="11">
        <f t="shared" si="102"/>
        <v>42772.796909722216</v>
      </c>
      <c r="T2183" s="9">
        <f t="shared" si="103"/>
        <v>2017</v>
      </c>
      <c r="U2183" s="11">
        <f t="shared" si="104"/>
        <v>42786.796909722216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">
        <v>8333</v>
      </c>
      <c r="R2184" t="s">
        <v>8351</v>
      </c>
      <c r="S2184" s="11">
        <f t="shared" si="102"/>
        <v>41879.692418981482</v>
      </c>
      <c r="T2184" s="9">
        <f t="shared" si="103"/>
        <v>2014</v>
      </c>
      <c r="U2184" s="11">
        <f t="shared" si="104"/>
        <v>41914.692418981482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">
        <v>8333</v>
      </c>
      <c r="R2185" t="s">
        <v>8351</v>
      </c>
      <c r="S2185" s="11">
        <f t="shared" si="102"/>
        <v>42745.157141203701</v>
      </c>
      <c r="T2185" s="9">
        <f t="shared" si="103"/>
        <v>2017</v>
      </c>
      <c r="U2185" s="11">
        <f t="shared" si="104"/>
        <v>42774.999999999993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">
        <v>8333</v>
      </c>
      <c r="R2186" t="s">
        <v>8351</v>
      </c>
      <c r="S2186" s="11">
        <f t="shared" si="102"/>
        <v>42380.481956018521</v>
      </c>
      <c r="T2186" s="9">
        <f t="shared" si="103"/>
        <v>2016</v>
      </c>
      <c r="U2186" s="11">
        <f t="shared" si="104"/>
        <v>42394.458333333336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">
        <v>8333</v>
      </c>
      <c r="R2187" t="s">
        <v>8351</v>
      </c>
      <c r="S2187" s="11">
        <f t="shared" si="102"/>
        <v>41319.141655092586</v>
      </c>
      <c r="T2187" s="9">
        <f t="shared" si="103"/>
        <v>2013</v>
      </c>
      <c r="U2187" s="11">
        <f t="shared" si="104"/>
        <v>41359.141655092586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">
        <v>8333</v>
      </c>
      <c r="R2188" t="s">
        <v>8351</v>
      </c>
      <c r="S2188" s="11">
        <f t="shared" si="102"/>
        <v>42583.406747685185</v>
      </c>
      <c r="T2188" s="9">
        <f t="shared" si="103"/>
        <v>2016</v>
      </c>
      <c r="U2188" s="11">
        <f t="shared" si="104"/>
        <v>42619.874999999993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">
        <v>8333</v>
      </c>
      <c r="R2189" t="s">
        <v>8351</v>
      </c>
      <c r="S2189" s="11">
        <f t="shared" si="102"/>
        <v>42068.000763888886</v>
      </c>
      <c r="T2189" s="9">
        <f t="shared" si="103"/>
        <v>2015</v>
      </c>
      <c r="U2189" s="11">
        <f t="shared" si="104"/>
        <v>42096.957638888889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">
        <v>8333</v>
      </c>
      <c r="R2190" t="s">
        <v>8351</v>
      </c>
      <c r="S2190" s="11">
        <f t="shared" si="102"/>
        <v>42633.377789351849</v>
      </c>
      <c r="T2190" s="9">
        <f t="shared" si="103"/>
        <v>2016</v>
      </c>
      <c r="U2190" s="11">
        <f t="shared" si="104"/>
        <v>42668.499999999993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">
        <v>8333</v>
      </c>
      <c r="R2191" t="s">
        <v>8351</v>
      </c>
      <c r="S2191" s="11">
        <f t="shared" si="102"/>
        <v>42467.579861111109</v>
      </c>
      <c r="T2191" s="9">
        <f t="shared" si="103"/>
        <v>2016</v>
      </c>
      <c r="U2191" s="11">
        <f t="shared" si="104"/>
        <v>42481.708333333336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">
        <v>8333</v>
      </c>
      <c r="R2192" t="s">
        <v>8351</v>
      </c>
      <c r="S2192" s="11">
        <f t="shared" si="102"/>
        <v>42417.416712962957</v>
      </c>
      <c r="T2192" s="9">
        <f t="shared" si="103"/>
        <v>2016</v>
      </c>
      <c r="U2192" s="11">
        <f t="shared" si="104"/>
        <v>42452.082638888889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">
        <v>8333</v>
      </c>
      <c r="R2193" t="s">
        <v>8351</v>
      </c>
      <c r="S2193" s="11">
        <f t="shared" si="102"/>
        <v>42768.6253125</v>
      </c>
      <c r="T2193" s="9">
        <f t="shared" si="103"/>
        <v>2017</v>
      </c>
      <c r="U2193" s="11">
        <f t="shared" si="104"/>
        <v>42780.6253125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">
        <v>8333</v>
      </c>
      <c r="R2194" t="s">
        <v>8351</v>
      </c>
      <c r="S2194" s="11">
        <f t="shared" si="102"/>
        <v>42691.642870370364</v>
      </c>
      <c r="T2194" s="9">
        <f t="shared" si="103"/>
        <v>2016</v>
      </c>
      <c r="U2194" s="11">
        <f t="shared" si="104"/>
        <v>42719.749999999993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">
        <v>8333</v>
      </c>
      <c r="R2195" t="s">
        <v>8351</v>
      </c>
      <c r="S2195" s="11">
        <f t="shared" si="102"/>
        <v>42664.197592592587</v>
      </c>
      <c r="T2195" s="9">
        <f t="shared" si="103"/>
        <v>2016</v>
      </c>
      <c r="U2195" s="11">
        <f t="shared" si="104"/>
        <v>42694.999305555553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">
        <v>8333</v>
      </c>
      <c r="R2196" t="s">
        <v>8351</v>
      </c>
      <c r="S2196" s="11">
        <f t="shared" si="102"/>
        <v>42425.54965277778</v>
      </c>
      <c r="T2196" s="9">
        <f t="shared" si="103"/>
        <v>2016</v>
      </c>
      <c r="U2196" s="11">
        <f t="shared" si="104"/>
        <v>42455.507986111108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">
        <v>8333</v>
      </c>
      <c r="R2197" t="s">
        <v>8351</v>
      </c>
      <c r="S2197" s="11">
        <f t="shared" si="102"/>
        <v>42197.563657407409</v>
      </c>
      <c r="T2197" s="9">
        <f t="shared" si="103"/>
        <v>2015</v>
      </c>
      <c r="U2197" s="11">
        <f t="shared" si="104"/>
        <v>42227.563657407409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">
        <v>8333</v>
      </c>
      <c r="R2198" t="s">
        <v>8351</v>
      </c>
      <c r="S2198" s="11">
        <f t="shared" si="102"/>
        <v>42675.278958333329</v>
      </c>
      <c r="T2198" s="9">
        <f t="shared" si="103"/>
        <v>2016</v>
      </c>
      <c r="U2198" s="11">
        <f t="shared" si="104"/>
        <v>42706.083333333336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">
        <v>8333</v>
      </c>
      <c r="R2199" t="s">
        <v>8351</v>
      </c>
      <c r="S2199" s="11">
        <f t="shared" si="102"/>
        <v>42033.37568287037</v>
      </c>
      <c r="T2199" s="9">
        <f t="shared" si="103"/>
        <v>2015</v>
      </c>
      <c r="U2199" s="11">
        <f t="shared" si="104"/>
        <v>42063.37568287037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">
        <v>8333</v>
      </c>
      <c r="R2200" t="s">
        <v>8351</v>
      </c>
      <c r="S2200" s="11">
        <f t="shared" si="102"/>
        <v>42292.305555555555</v>
      </c>
      <c r="T2200" s="9">
        <f t="shared" si="103"/>
        <v>2015</v>
      </c>
      <c r="U2200" s="11">
        <f t="shared" si="104"/>
        <v>42322.347222222219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">
        <v>8333</v>
      </c>
      <c r="R2201" t="s">
        <v>8351</v>
      </c>
      <c r="S2201" s="11">
        <f t="shared" si="102"/>
        <v>42262.208310185182</v>
      </c>
      <c r="T2201" s="9">
        <f t="shared" si="103"/>
        <v>2015</v>
      </c>
      <c r="U2201" s="11">
        <f t="shared" si="104"/>
        <v>42292.208310185182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">
        <v>8333</v>
      </c>
      <c r="R2202" t="s">
        <v>8351</v>
      </c>
      <c r="S2202" s="11">
        <f t="shared" si="102"/>
        <v>42163.417453703696</v>
      </c>
      <c r="T2202" s="9">
        <f t="shared" si="103"/>
        <v>2015</v>
      </c>
      <c r="U2202" s="11">
        <f t="shared" si="104"/>
        <v>42190.916666666664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">
        <v>8325</v>
      </c>
      <c r="R2203" t="s">
        <v>8330</v>
      </c>
      <c r="S2203" s="11">
        <f t="shared" si="102"/>
        <v>41276.638483796291</v>
      </c>
      <c r="T2203" s="9">
        <f t="shared" si="103"/>
        <v>2013</v>
      </c>
      <c r="U2203" s="11">
        <f t="shared" si="104"/>
        <v>41290.638483796291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">
        <v>8325</v>
      </c>
      <c r="R2204" t="s">
        <v>8330</v>
      </c>
      <c r="S2204" s="11">
        <f t="shared" si="102"/>
        <v>41184.640833333331</v>
      </c>
      <c r="T2204" s="9">
        <f t="shared" si="103"/>
        <v>2012</v>
      </c>
      <c r="U2204" s="11">
        <f t="shared" si="104"/>
        <v>41214.640833333331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">
        <v>8325</v>
      </c>
      <c r="R2205" t="s">
        <v>8330</v>
      </c>
      <c r="S2205" s="11">
        <f t="shared" si="102"/>
        <v>42241.651412037034</v>
      </c>
      <c r="T2205" s="9">
        <f t="shared" si="103"/>
        <v>2015</v>
      </c>
      <c r="U2205" s="11">
        <f t="shared" si="104"/>
        <v>42271.651412037034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">
        <v>8325</v>
      </c>
      <c r="R2206" t="s">
        <v>8330</v>
      </c>
      <c r="S2206" s="11">
        <f t="shared" si="102"/>
        <v>41312.103229166663</v>
      </c>
      <c r="T2206" s="9">
        <f t="shared" si="103"/>
        <v>2013</v>
      </c>
      <c r="U2206" s="11">
        <f t="shared" si="104"/>
        <v>41342.103229166663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">
        <v>8325</v>
      </c>
      <c r="R2207" t="s">
        <v>8330</v>
      </c>
      <c r="S2207" s="11">
        <f t="shared" si="102"/>
        <v>41031.613298611112</v>
      </c>
      <c r="T2207" s="9">
        <f t="shared" si="103"/>
        <v>2012</v>
      </c>
      <c r="U2207" s="11">
        <f t="shared" si="104"/>
        <v>41061.613298611112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">
        <v>8325</v>
      </c>
      <c r="R2208" t="s">
        <v>8330</v>
      </c>
      <c r="S2208" s="11">
        <f t="shared" si="102"/>
        <v>40997.048888888887</v>
      </c>
      <c r="T2208" s="9">
        <f t="shared" si="103"/>
        <v>2012</v>
      </c>
      <c r="U2208" s="11">
        <f t="shared" si="104"/>
        <v>41015.048888888887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">
        <v>8325</v>
      </c>
      <c r="R2209" t="s">
        <v>8330</v>
      </c>
      <c r="S2209" s="11">
        <f t="shared" si="102"/>
        <v>41563.985798611109</v>
      </c>
      <c r="T2209" s="9">
        <f t="shared" si="103"/>
        <v>2013</v>
      </c>
      <c r="U2209" s="11">
        <f t="shared" si="104"/>
        <v>41594.027465277773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">
        <v>8325</v>
      </c>
      <c r="R2210" t="s">
        <v>8330</v>
      </c>
      <c r="S2210" s="11">
        <f t="shared" si="102"/>
        <v>40946.673912037033</v>
      </c>
      <c r="T2210" s="9">
        <f t="shared" si="103"/>
        <v>2012</v>
      </c>
      <c r="U2210" s="11">
        <f t="shared" si="104"/>
        <v>41005.958333333328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">
        <v>8325</v>
      </c>
      <c r="R2211" t="s">
        <v>8330</v>
      </c>
      <c r="S2211" s="11">
        <f t="shared" si="102"/>
        <v>41732.27134259259</v>
      </c>
      <c r="T2211" s="9">
        <f t="shared" si="103"/>
        <v>2014</v>
      </c>
      <c r="U2211" s="11">
        <f t="shared" si="104"/>
        <v>41743.75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">
        <v>8325</v>
      </c>
      <c r="R2212" t="s">
        <v>8330</v>
      </c>
      <c r="S2212" s="11">
        <f t="shared" si="102"/>
        <v>40955.857754629629</v>
      </c>
      <c r="T2212" s="9">
        <f t="shared" si="103"/>
        <v>2012</v>
      </c>
      <c r="U2212" s="11">
        <f t="shared" si="104"/>
        <v>41013.525000000001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">
        <v>8325</v>
      </c>
      <c r="R2213" t="s">
        <v>8330</v>
      </c>
      <c r="S2213" s="11">
        <f t="shared" si="102"/>
        <v>41716.576678240737</v>
      </c>
      <c r="T2213" s="9">
        <f t="shared" si="103"/>
        <v>2014</v>
      </c>
      <c r="U2213" s="11">
        <f t="shared" si="104"/>
        <v>41739.082638888889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">
        <v>8325</v>
      </c>
      <c r="R2214" t="s">
        <v>8330</v>
      </c>
      <c r="S2214" s="11">
        <f t="shared" si="102"/>
        <v>41548.539085648146</v>
      </c>
      <c r="T2214" s="9">
        <f t="shared" si="103"/>
        <v>2013</v>
      </c>
      <c r="U2214" s="11">
        <f t="shared" si="104"/>
        <v>41581.833333333328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">
        <v>8325</v>
      </c>
      <c r="R2215" t="s">
        <v>8330</v>
      </c>
      <c r="S2215" s="11">
        <f t="shared" si="102"/>
        <v>42109.617812499993</v>
      </c>
      <c r="T2215" s="9">
        <f t="shared" si="103"/>
        <v>2015</v>
      </c>
      <c r="U2215" s="11">
        <f t="shared" si="104"/>
        <v>42139.617812499993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">
        <v>8325</v>
      </c>
      <c r="R2216" t="s">
        <v>8330</v>
      </c>
      <c r="S2216" s="11">
        <f t="shared" si="102"/>
        <v>41646.58388888889</v>
      </c>
      <c r="T2216" s="9">
        <f t="shared" si="103"/>
        <v>2014</v>
      </c>
      <c r="U2216" s="11">
        <f t="shared" si="104"/>
        <v>41676.58388888889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">
        <v>8325</v>
      </c>
      <c r="R2217" t="s">
        <v>8330</v>
      </c>
      <c r="S2217" s="11">
        <f t="shared" si="102"/>
        <v>40958.508935185186</v>
      </c>
      <c r="T2217" s="9">
        <f t="shared" si="103"/>
        <v>2012</v>
      </c>
      <c r="U2217" s="11">
        <f t="shared" si="104"/>
        <v>40981.082638888889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">
        <v>8325</v>
      </c>
      <c r="R2218" t="s">
        <v>8330</v>
      </c>
      <c r="S2218" s="11">
        <f t="shared" si="102"/>
        <v>42194.543344907404</v>
      </c>
      <c r="T2218" s="9">
        <f t="shared" si="103"/>
        <v>2015</v>
      </c>
      <c r="U2218" s="11">
        <f t="shared" si="104"/>
        <v>42208.543344907404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">
        <v>8325</v>
      </c>
      <c r="R2219" t="s">
        <v>8330</v>
      </c>
      <c r="S2219" s="11">
        <f t="shared" si="102"/>
        <v>42299.568437499998</v>
      </c>
      <c r="T2219" s="9">
        <f t="shared" si="103"/>
        <v>2015</v>
      </c>
      <c r="U2219" s="11">
        <f t="shared" si="104"/>
        <v>42310.124999999993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">
        <v>8325</v>
      </c>
      <c r="R2220" t="s">
        <v>8330</v>
      </c>
      <c r="S2220" s="11">
        <f t="shared" si="102"/>
        <v>41127.603969907403</v>
      </c>
      <c r="T2220" s="9">
        <f t="shared" si="103"/>
        <v>2012</v>
      </c>
      <c r="U2220" s="11">
        <f t="shared" si="104"/>
        <v>41149.791666666664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">
        <v>8325</v>
      </c>
      <c r="R2221" t="s">
        <v>8330</v>
      </c>
      <c r="S2221" s="11">
        <f t="shared" si="102"/>
        <v>42205.510555555556</v>
      </c>
      <c r="T2221" s="9">
        <f t="shared" si="103"/>
        <v>2015</v>
      </c>
      <c r="U2221" s="11">
        <f t="shared" si="104"/>
        <v>42235.510555555556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">
        <v>8325</v>
      </c>
      <c r="R2222" t="s">
        <v>8330</v>
      </c>
      <c r="S2222" s="11">
        <f t="shared" si="102"/>
        <v>41451.852268518516</v>
      </c>
      <c r="T2222" s="9">
        <f t="shared" si="103"/>
        <v>2013</v>
      </c>
      <c r="U2222" s="11">
        <f t="shared" si="104"/>
        <v>41481.852268518516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">
        <v>8333</v>
      </c>
      <c r="R2223" t="s">
        <v>8351</v>
      </c>
      <c r="S2223" s="11">
        <f t="shared" si="102"/>
        <v>42452.458437499998</v>
      </c>
      <c r="T2223" s="9">
        <f t="shared" si="103"/>
        <v>2016</v>
      </c>
      <c r="U2223" s="11">
        <f t="shared" si="104"/>
        <v>42482.791666666664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">
        <v>8333</v>
      </c>
      <c r="R2224" t="s">
        <v>8351</v>
      </c>
      <c r="S2224" s="11">
        <f t="shared" si="102"/>
        <v>40906.579247685186</v>
      </c>
      <c r="T2224" s="9">
        <f t="shared" si="103"/>
        <v>2011</v>
      </c>
      <c r="U2224" s="11">
        <f t="shared" si="104"/>
        <v>40936.579247685186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">
        <v>8333</v>
      </c>
      <c r="R2225" t="s">
        <v>8351</v>
      </c>
      <c r="S2225" s="11">
        <f t="shared" si="102"/>
        <v>42152.432500000003</v>
      </c>
      <c r="T2225" s="9">
        <f t="shared" si="103"/>
        <v>2015</v>
      </c>
      <c r="U2225" s="11">
        <f t="shared" si="104"/>
        <v>42182.432500000003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">
        <v>8333</v>
      </c>
      <c r="R2226" t="s">
        <v>8351</v>
      </c>
      <c r="S2226" s="11">
        <f t="shared" si="102"/>
        <v>42644.459201388883</v>
      </c>
      <c r="T2226" s="9">
        <f t="shared" si="103"/>
        <v>2016</v>
      </c>
      <c r="U2226" s="11">
        <f t="shared" si="104"/>
        <v>42672.583333333336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">
        <v>8333</v>
      </c>
      <c r="R2227" t="s">
        <v>8351</v>
      </c>
      <c r="S2227" s="11">
        <f t="shared" si="102"/>
        <v>41873.583506944444</v>
      </c>
      <c r="T2227" s="9">
        <f t="shared" si="103"/>
        <v>2014</v>
      </c>
      <c r="U2227" s="11">
        <f t="shared" si="104"/>
        <v>41903.583506944444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">
        <v>8333</v>
      </c>
      <c r="R2228" t="s">
        <v>8351</v>
      </c>
      <c r="S2228" s="11">
        <f t="shared" si="102"/>
        <v>42381.590532407405</v>
      </c>
      <c r="T2228" s="9">
        <f t="shared" si="103"/>
        <v>2016</v>
      </c>
      <c r="U2228" s="11">
        <f t="shared" si="104"/>
        <v>42411.999305555553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">
        <v>8333</v>
      </c>
      <c r="R2229" t="s">
        <v>8351</v>
      </c>
      <c r="S2229" s="11">
        <f t="shared" si="102"/>
        <v>41561.599016203698</v>
      </c>
      <c r="T2229" s="9">
        <f t="shared" si="103"/>
        <v>2013</v>
      </c>
      <c r="U2229" s="11">
        <f t="shared" si="104"/>
        <v>41591.640682870369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">
        <v>8333</v>
      </c>
      <c r="R2230" t="s">
        <v>8351</v>
      </c>
      <c r="S2230" s="11">
        <f t="shared" si="102"/>
        <v>42202.069861111107</v>
      </c>
      <c r="T2230" s="9">
        <f t="shared" si="103"/>
        <v>2015</v>
      </c>
      <c r="U2230" s="11">
        <f t="shared" si="104"/>
        <v>42232.069861111107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">
        <v>8333</v>
      </c>
      <c r="R2231" t="s">
        <v>8351</v>
      </c>
      <c r="S2231" s="11">
        <f t="shared" si="102"/>
        <v>41484.455914351849</v>
      </c>
      <c r="T2231" s="9">
        <f t="shared" si="103"/>
        <v>2013</v>
      </c>
      <c r="U2231" s="11">
        <f t="shared" si="104"/>
        <v>41519.958333333328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">
        <v>8333</v>
      </c>
      <c r="R2232" t="s">
        <v>8351</v>
      </c>
      <c r="S2232" s="11">
        <f t="shared" si="102"/>
        <v>41724.672766203701</v>
      </c>
      <c r="T2232" s="9">
        <f t="shared" si="103"/>
        <v>2014</v>
      </c>
      <c r="U2232" s="11">
        <f t="shared" si="104"/>
        <v>41754.672766203701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">
        <v>8333</v>
      </c>
      <c r="R2233" t="s">
        <v>8351</v>
      </c>
      <c r="S2233" s="11">
        <f t="shared" si="102"/>
        <v>41423.702557870369</v>
      </c>
      <c r="T2233" s="9">
        <f t="shared" si="103"/>
        <v>2013</v>
      </c>
      <c r="U2233" s="11">
        <f t="shared" si="104"/>
        <v>41450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">
        <v>8333</v>
      </c>
      <c r="R2234" t="s">
        <v>8351</v>
      </c>
      <c r="S2234" s="11">
        <f t="shared" si="102"/>
        <v>41806.585740740738</v>
      </c>
      <c r="T2234" s="9">
        <f t="shared" si="103"/>
        <v>2014</v>
      </c>
      <c r="U2234" s="11">
        <f t="shared" si="104"/>
        <v>41838.916666666664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">
        <v>8333</v>
      </c>
      <c r="R2235" t="s">
        <v>8351</v>
      </c>
      <c r="S2235" s="11">
        <f t="shared" si="102"/>
        <v>42331.170590277776</v>
      </c>
      <c r="T2235" s="9">
        <f t="shared" si="103"/>
        <v>2015</v>
      </c>
      <c r="U2235" s="11">
        <f t="shared" si="104"/>
        <v>42351.791666666664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">
        <v>8333</v>
      </c>
      <c r="R2236" t="s">
        <v>8351</v>
      </c>
      <c r="S2236" s="11">
        <f t="shared" si="102"/>
        <v>42710.616284722222</v>
      </c>
      <c r="T2236" s="9">
        <f t="shared" si="103"/>
        <v>2016</v>
      </c>
      <c r="U2236" s="11">
        <f t="shared" si="104"/>
        <v>42740.616284722222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">
        <v>8333</v>
      </c>
      <c r="R2237" t="s">
        <v>8351</v>
      </c>
      <c r="S2237" s="11">
        <f t="shared" si="102"/>
        <v>42061.813784722217</v>
      </c>
      <c r="T2237" s="9">
        <f t="shared" si="103"/>
        <v>2015</v>
      </c>
      <c r="U2237" s="11">
        <f t="shared" si="104"/>
        <v>42091.772118055553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">
        <v>8333</v>
      </c>
      <c r="R2238" t="s">
        <v>8351</v>
      </c>
      <c r="S2238" s="11">
        <f t="shared" si="102"/>
        <v>42371.408831018511</v>
      </c>
      <c r="T2238" s="9">
        <f t="shared" si="103"/>
        <v>2016</v>
      </c>
      <c r="U2238" s="11">
        <f t="shared" si="104"/>
        <v>42401.408831018511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">
        <v>8333</v>
      </c>
      <c r="R2239" t="s">
        <v>8351</v>
      </c>
      <c r="S2239" s="11">
        <f t="shared" si="102"/>
        <v>41914.794942129629</v>
      </c>
      <c r="T2239" s="9">
        <f t="shared" si="103"/>
        <v>2014</v>
      </c>
      <c r="U2239" s="11">
        <f t="shared" si="104"/>
        <v>41955.124305555553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">
        <v>8333</v>
      </c>
      <c r="R2240" t="s">
        <v>8351</v>
      </c>
      <c r="S2240" s="11">
        <f t="shared" si="102"/>
        <v>42774.41337962963</v>
      </c>
      <c r="T2240" s="9">
        <f t="shared" si="103"/>
        <v>2017</v>
      </c>
      <c r="U2240" s="11">
        <f t="shared" si="104"/>
        <v>42804.41337962963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">
        <v>8333</v>
      </c>
      <c r="R2241" t="s">
        <v>8351</v>
      </c>
      <c r="S2241" s="11">
        <f t="shared" si="102"/>
        <v>41572.750162037039</v>
      </c>
      <c r="T2241" s="9">
        <f t="shared" si="103"/>
        <v>2013</v>
      </c>
      <c r="U2241" s="11">
        <f t="shared" si="104"/>
        <v>41608.959722222222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">
        <v>8333</v>
      </c>
      <c r="R2242" t="s">
        <v>8351</v>
      </c>
      <c r="S2242" s="11">
        <f t="shared" si="102"/>
        <v>42452.617407407401</v>
      </c>
      <c r="T2242" s="9">
        <f t="shared" si="103"/>
        <v>2016</v>
      </c>
      <c r="U2242" s="11">
        <f t="shared" si="104"/>
        <v>42482.617407407401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">
        <v>8333</v>
      </c>
      <c r="R2243" t="s">
        <v>8351</v>
      </c>
      <c r="S2243" s="11">
        <f t="shared" ref="S2243:S2306" si="105">(J2243/86400)+25569+(-5/24)</f>
        <v>42766.619212962956</v>
      </c>
      <c r="T2243" s="9">
        <f t="shared" ref="T2243:T2306" si="106">YEAR(S2243)</f>
        <v>2017</v>
      </c>
      <c r="U2243" s="11">
        <f t="shared" ref="U2243:U2306" si="107">(I2243/86400)+25569+(-5/24)</f>
        <v>42796.619212962956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">
        <v>8333</v>
      </c>
      <c r="R2244" t="s">
        <v>8351</v>
      </c>
      <c r="S2244" s="11">
        <f t="shared" si="105"/>
        <v>41569.367280092592</v>
      </c>
      <c r="T2244" s="9">
        <f t="shared" si="106"/>
        <v>2013</v>
      </c>
      <c r="U2244" s="11">
        <f t="shared" si="107"/>
        <v>41604.918055555558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">
        <v>8333</v>
      </c>
      <c r="R2245" t="s">
        <v>8351</v>
      </c>
      <c r="S2245" s="11">
        <f t="shared" si="105"/>
        <v>42800.542708333327</v>
      </c>
      <c r="T2245" s="9">
        <f t="shared" si="106"/>
        <v>2017</v>
      </c>
      <c r="U2245" s="11">
        <f t="shared" si="107"/>
        <v>42806.916666666664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">
        <v>8333</v>
      </c>
      <c r="R2246" t="s">
        <v>8351</v>
      </c>
      <c r="S2246" s="11">
        <f t="shared" si="105"/>
        <v>42647.610486111109</v>
      </c>
      <c r="T2246" s="9">
        <f t="shared" si="106"/>
        <v>2016</v>
      </c>
      <c r="U2246" s="11">
        <f t="shared" si="107"/>
        <v>42659.645833333336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">
        <v>8333</v>
      </c>
      <c r="R2247" t="s">
        <v>8351</v>
      </c>
      <c r="S2247" s="11">
        <f t="shared" si="105"/>
        <v>41660.500196759254</v>
      </c>
      <c r="T2247" s="9">
        <f t="shared" si="106"/>
        <v>2014</v>
      </c>
      <c r="U2247" s="11">
        <f t="shared" si="107"/>
        <v>41691.541666666664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">
        <v>8333</v>
      </c>
      <c r="R2248" t="s">
        <v>8351</v>
      </c>
      <c r="S2248" s="11">
        <f t="shared" si="105"/>
        <v>42221.583449074074</v>
      </c>
      <c r="T2248" s="9">
        <f t="shared" si="106"/>
        <v>2015</v>
      </c>
      <c r="U2248" s="11">
        <f t="shared" si="107"/>
        <v>42251.583449074074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">
        <v>8333</v>
      </c>
      <c r="R2249" t="s">
        <v>8351</v>
      </c>
      <c r="S2249" s="11">
        <f t="shared" si="105"/>
        <v>42200.457928240743</v>
      </c>
      <c r="T2249" s="9">
        <f t="shared" si="106"/>
        <v>2015</v>
      </c>
      <c r="U2249" s="11">
        <f t="shared" si="107"/>
        <v>42214.457928240743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">
        <v>8333</v>
      </c>
      <c r="R2250" t="s">
        <v>8351</v>
      </c>
      <c r="S2250" s="11">
        <f t="shared" si="105"/>
        <v>42688.667569444442</v>
      </c>
      <c r="T2250" s="9">
        <f t="shared" si="106"/>
        <v>2016</v>
      </c>
      <c r="U2250" s="11">
        <f t="shared" si="107"/>
        <v>42718.667569444442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">
        <v>8333</v>
      </c>
      <c r="R2251" t="s">
        <v>8351</v>
      </c>
      <c r="S2251" s="11">
        <f t="shared" si="105"/>
        <v>41336.49496527778</v>
      </c>
      <c r="T2251" s="9">
        <f t="shared" si="106"/>
        <v>2013</v>
      </c>
      <c r="U2251" s="11">
        <f t="shared" si="107"/>
        <v>41366.453298611108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">
        <v>8333</v>
      </c>
      <c r="R2252" t="s">
        <v>8351</v>
      </c>
      <c r="S2252" s="11">
        <f t="shared" si="105"/>
        <v>42676.7971412037</v>
      </c>
      <c r="T2252" s="9">
        <f t="shared" si="106"/>
        <v>2016</v>
      </c>
      <c r="U2252" s="11">
        <f t="shared" si="107"/>
        <v>42706.838807870365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">
        <v>8333</v>
      </c>
      <c r="R2253" t="s">
        <v>8351</v>
      </c>
      <c r="S2253" s="11">
        <f t="shared" si="105"/>
        <v>41846.137465277774</v>
      </c>
      <c r="T2253" s="9">
        <f t="shared" si="106"/>
        <v>2014</v>
      </c>
      <c r="U2253" s="11">
        <f t="shared" si="107"/>
        <v>41867.137465277774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">
        <v>8333</v>
      </c>
      <c r="R2254" t="s">
        <v>8351</v>
      </c>
      <c r="S2254" s="11">
        <f t="shared" si="105"/>
        <v>42573.119652777772</v>
      </c>
      <c r="T2254" s="9">
        <f t="shared" si="106"/>
        <v>2016</v>
      </c>
      <c r="U2254" s="11">
        <f t="shared" si="107"/>
        <v>42588.119652777772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">
        <v>8333</v>
      </c>
      <c r="R2255" t="s">
        <v>8351</v>
      </c>
      <c r="S2255" s="11">
        <f t="shared" si="105"/>
        <v>42296.422997685186</v>
      </c>
      <c r="T2255" s="9">
        <f t="shared" si="106"/>
        <v>2015</v>
      </c>
      <c r="U2255" s="11">
        <f t="shared" si="107"/>
        <v>42326.46466435185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">
        <v>8333</v>
      </c>
      <c r="R2256" t="s">
        <v>8351</v>
      </c>
      <c r="S2256" s="11">
        <f t="shared" si="105"/>
        <v>42752.439444444441</v>
      </c>
      <c r="T2256" s="9">
        <f t="shared" si="106"/>
        <v>2017</v>
      </c>
      <c r="U2256" s="11">
        <f t="shared" si="107"/>
        <v>42759.439444444441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">
        <v>8333</v>
      </c>
      <c r="R2257" t="s">
        <v>8351</v>
      </c>
      <c r="S2257" s="11">
        <f t="shared" si="105"/>
        <v>42467.743645833332</v>
      </c>
      <c r="T2257" s="9">
        <f t="shared" si="106"/>
        <v>2016</v>
      </c>
      <c r="U2257" s="11">
        <f t="shared" si="107"/>
        <v>42497.743645833332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">
        <v>8333</v>
      </c>
      <c r="R2258" t="s">
        <v>8351</v>
      </c>
      <c r="S2258" s="11">
        <f t="shared" si="105"/>
        <v>42682.243587962956</v>
      </c>
      <c r="T2258" s="9">
        <f t="shared" si="106"/>
        <v>2016</v>
      </c>
      <c r="U2258" s="11">
        <f t="shared" si="107"/>
        <v>42696.243587962956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">
        <v>8333</v>
      </c>
      <c r="R2259" t="s">
        <v>8351</v>
      </c>
      <c r="S2259" s="11">
        <f t="shared" si="105"/>
        <v>42505.728344907409</v>
      </c>
      <c r="T2259" s="9">
        <f t="shared" si="106"/>
        <v>2016</v>
      </c>
      <c r="U2259" s="11">
        <f t="shared" si="107"/>
        <v>42540.749999999993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">
        <v>8333</v>
      </c>
      <c r="R2260" t="s">
        <v>8351</v>
      </c>
      <c r="S2260" s="11">
        <f t="shared" si="105"/>
        <v>42136.542673611104</v>
      </c>
      <c r="T2260" s="9">
        <f t="shared" si="106"/>
        <v>2015</v>
      </c>
      <c r="U2260" s="11">
        <f t="shared" si="107"/>
        <v>42166.542673611104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">
        <v>8333</v>
      </c>
      <c r="R2261" t="s">
        <v>8351</v>
      </c>
      <c r="S2261" s="11">
        <f t="shared" si="105"/>
        <v>42702.59648148148</v>
      </c>
      <c r="T2261" s="9">
        <f t="shared" si="106"/>
        <v>2016</v>
      </c>
      <c r="U2261" s="11">
        <f t="shared" si="107"/>
        <v>42712.59648148148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">
        <v>8333</v>
      </c>
      <c r="R2262" t="s">
        <v>8351</v>
      </c>
      <c r="S2262" s="11">
        <f t="shared" si="105"/>
        <v>41694.808449074073</v>
      </c>
      <c r="T2262" s="9">
        <f t="shared" si="106"/>
        <v>2014</v>
      </c>
      <c r="U2262" s="11">
        <f t="shared" si="107"/>
        <v>41724.766782407409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">
        <v>8333</v>
      </c>
      <c r="R2263" t="s">
        <v>8351</v>
      </c>
      <c r="S2263" s="11">
        <f t="shared" si="105"/>
        <v>42759.516435185178</v>
      </c>
      <c r="T2263" s="9">
        <f t="shared" si="106"/>
        <v>2017</v>
      </c>
      <c r="U2263" s="11">
        <f t="shared" si="107"/>
        <v>42780.516435185178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">
        <v>8333</v>
      </c>
      <c r="R2264" t="s">
        <v>8351</v>
      </c>
      <c r="S2264" s="11">
        <f t="shared" si="105"/>
        <v>41926.376828703702</v>
      </c>
      <c r="T2264" s="9">
        <f t="shared" si="106"/>
        <v>2014</v>
      </c>
      <c r="U2264" s="11">
        <f t="shared" si="107"/>
        <v>41960.791666666664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">
        <v>8333</v>
      </c>
      <c r="R2265" t="s">
        <v>8351</v>
      </c>
      <c r="S2265" s="11">
        <f t="shared" si="105"/>
        <v>42014.623993055553</v>
      </c>
      <c r="T2265" s="9">
        <f t="shared" si="106"/>
        <v>2015</v>
      </c>
      <c r="U2265" s="11">
        <f t="shared" si="107"/>
        <v>42035.623993055553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">
        <v>8333</v>
      </c>
      <c r="R2266" t="s">
        <v>8351</v>
      </c>
      <c r="S2266" s="11">
        <f t="shared" si="105"/>
        <v>42496.374004629623</v>
      </c>
      <c r="T2266" s="9">
        <f t="shared" si="106"/>
        <v>2016</v>
      </c>
      <c r="U2266" s="11">
        <f t="shared" si="107"/>
        <v>42512.916666666664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">
        <v>8333</v>
      </c>
      <c r="R2267" t="s">
        <v>8351</v>
      </c>
      <c r="S2267" s="11">
        <f t="shared" si="105"/>
        <v>42689.644756944443</v>
      </c>
      <c r="T2267" s="9">
        <f t="shared" si="106"/>
        <v>2016</v>
      </c>
      <c r="U2267" s="11">
        <f t="shared" si="107"/>
        <v>42696.644756944443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">
        <v>8333</v>
      </c>
      <c r="R2268" t="s">
        <v>8351</v>
      </c>
      <c r="S2268" s="11">
        <f t="shared" si="105"/>
        <v>42469.666574074072</v>
      </c>
      <c r="T2268" s="9">
        <f t="shared" si="106"/>
        <v>2016</v>
      </c>
      <c r="U2268" s="11">
        <f t="shared" si="107"/>
        <v>42486.874999999993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">
        <v>8333</v>
      </c>
      <c r="R2269" t="s">
        <v>8351</v>
      </c>
      <c r="S2269" s="11">
        <f t="shared" si="105"/>
        <v>41968.621493055551</v>
      </c>
      <c r="T2269" s="9">
        <f t="shared" si="106"/>
        <v>2014</v>
      </c>
      <c r="U2269" s="11">
        <f t="shared" si="107"/>
        <v>41993.833333333336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">
        <v>8333</v>
      </c>
      <c r="R2270" t="s">
        <v>8351</v>
      </c>
      <c r="S2270" s="11">
        <f t="shared" si="105"/>
        <v>42775.874016203707</v>
      </c>
      <c r="T2270" s="9">
        <f t="shared" si="106"/>
        <v>2017</v>
      </c>
      <c r="U2270" s="11">
        <f t="shared" si="107"/>
        <v>42805.874016203707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">
        <v>8333</v>
      </c>
      <c r="R2271" t="s">
        <v>8351</v>
      </c>
      <c r="S2271" s="11">
        <f t="shared" si="105"/>
        <v>42776.496099537035</v>
      </c>
      <c r="T2271" s="9">
        <f t="shared" si="106"/>
        <v>2017</v>
      </c>
      <c r="U2271" s="11">
        <f t="shared" si="107"/>
        <v>42800.999999999993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">
        <v>8333</v>
      </c>
      <c r="R2272" t="s">
        <v>8351</v>
      </c>
      <c r="S2272" s="11">
        <f t="shared" si="105"/>
        <v>42725.661030092589</v>
      </c>
      <c r="T2272" s="9">
        <f t="shared" si="106"/>
        <v>2016</v>
      </c>
      <c r="U2272" s="11">
        <f t="shared" si="107"/>
        <v>42745.707638888889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">
        <v>8333</v>
      </c>
      <c r="R2273" t="s">
        <v>8351</v>
      </c>
      <c r="S2273" s="11">
        <f t="shared" si="105"/>
        <v>42683.791712962957</v>
      </c>
      <c r="T2273" s="9">
        <f t="shared" si="106"/>
        <v>2016</v>
      </c>
      <c r="U2273" s="11">
        <f t="shared" si="107"/>
        <v>42713.791712962957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">
        <v>8333</v>
      </c>
      <c r="R2274" t="s">
        <v>8351</v>
      </c>
      <c r="S2274" s="11">
        <f t="shared" si="105"/>
        <v>42315.491157407407</v>
      </c>
      <c r="T2274" s="9">
        <f t="shared" si="106"/>
        <v>2015</v>
      </c>
      <c r="U2274" s="11">
        <f t="shared" si="107"/>
        <v>42345.491157407407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">
        <v>8333</v>
      </c>
      <c r="R2275" t="s">
        <v>8351</v>
      </c>
      <c r="S2275" s="11">
        <f t="shared" si="105"/>
        <v>42781.340763888882</v>
      </c>
      <c r="T2275" s="9">
        <f t="shared" si="106"/>
        <v>2017</v>
      </c>
      <c r="U2275" s="11">
        <f t="shared" si="107"/>
        <v>42806.299097222225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">
        <v>8333</v>
      </c>
      <c r="R2276" t="s">
        <v>8351</v>
      </c>
      <c r="S2276" s="11">
        <f t="shared" si="105"/>
        <v>41663.292326388888</v>
      </c>
      <c r="T2276" s="9">
        <f t="shared" si="106"/>
        <v>2014</v>
      </c>
      <c r="U2276" s="11">
        <f t="shared" si="107"/>
        <v>41693.292326388888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">
        <v>8333</v>
      </c>
      <c r="R2277" t="s">
        <v>8351</v>
      </c>
      <c r="S2277" s="11">
        <f t="shared" si="105"/>
        <v>41965.408321759256</v>
      </c>
      <c r="T2277" s="9">
        <f t="shared" si="106"/>
        <v>2014</v>
      </c>
      <c r="U2277" s="11">
        <f t="shared" si="107"/>
        <v>41995.408321759256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">
        <v>8333</v>
      </c>
      <c r="R2278" t="s">
        <v>8351</v>
      </c>
      <c r="S2278" s="11">
        <f t="shared" si="105"/>
        <v>41614.443159722221</v>
      </c>
      <c r="T2278" s="9">
        <f t="shared" si="106"/>
        <v>2013</v>
      </c>
      <c r="U2278" s="11">
        <f t="shared" si="107"/>
        <v>41644.443159722221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">
        <v>8333</v>
      </c>
      <c r="R2279" t="s">
        <v>8351</v>
      </c>
      <c r="S2279" s="11">
        <f t="shared" si="105"/>
        <v>40936.470173611109</v>
      </c>
      <c r="T2279" s="9">
        <f t="shared" si="106"/>
        <v>2012</v>
      </c>
      <c r="U2279" s="11">
        <f t="shared" si="107"/>
        <v>40966.470173611109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">
        <v>8333</v>
      </c>
      <c r="R2280" t="s">
        <v>8351</v>
      </c>
      <c r="S2280" s="11">
        <f t="shared" si="105"/>
        <v>42338.500775462962</v>
      </c>
      <c r="T2280" s="9">
        <f t="shared" si="106"/>
        <v>2015</v>
      </c>
      <c r="U2280" s="11">
        <f t="shared" si="107"/>
        <v>42372.749305555553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">
        <v>8333</v>
      </c>
      <c r="R2281" t="s">
        <v>8351</v>
      </c>
      <c r="S2281" s="11">
        <f t="shared" si="105"/>
        <v>42020.598368055558</v>
      </c>
      <c r="T2281" s="9">
        <f t="shared" si="106"/>
        <v>2015</v>
      </c>
      <c r="U2281" s="11">
        <f t="shared" si="107"/>
        <v>42038.958333333336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">
        <v>8333</v>
      </c>
      <c r="R2282" t="s">
        <v>8351</v>
      </c>
      <c r="S2282" s="11">
        <f t="shared" si="105"/>
        <v>42234.416562499995</v>
      </c>
      <c r="T2282" s="9">
        <f t="shared" si="106"/>
        <v>2015</v>
      </c>
      <c r="U2282" s="11">
        <f t="shared" si="107"/>
        <v>42264.416562499995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">
        <v>8325</v>
      </c>
      <c r="R2283" t="s">
        <v>8326</v>
      </c>
      <c r="S2283" s="11">
        <f t="shared" si="105"/>
        <v>40687.077511574069</v>
      </c>
      <c r="T2283" s="9">
        <f t="shared" si="106"/>
        <v>2011</v>
      </c>
      <c r="U2283" s="11">
        <f t="shared" si="107"/>
        <v>40749.076388888883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">
        <v>8325</v>
      </c>
      <c r="R2284" t="s">
        <v>8326</v>
      </c>
      <c r="S2284" s="11">
        <f t="shared" si="105"/>
        <v>42322.966273148144</v>
      </c>
      <c r="T2284" s="9">
        <f t="shared" si="106"/>
        <v>2015</v>
      </c>
      <c r="U2284" s="11">
        <f t="shared" si="107"/>
        <v>42382.966273148144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">
        <v>8325</v>
      </c>
      <c r="R2285" t="s">
        <v>8326</v>
      </c>
      <c r="S2285" s="11">
        <f t="shared" si="105"/>
        <v>40977.916712962957</v>
      </c>
      <c r="T2285" s="9">
        <f t="shared" si="106"/>
        <v>2012</v>
      </c>
      <c r="U2285" s="11">
        <f t="shared" si="107"/>
        <v>41037.875046296293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">
        <v>8325</v>
      </c>
      <c r="R2286" t="s">
        <v>8326</v>
      </c>
      <c r="S2286" s="11">
        <f t="shared" si="105"/>
        <v>40585.588483796295</v>
      </c>
      <c r="T2286" s="9">
        <f t="shared" si="106"/>
        <v>2011</v>
      </c>
      <c r="U2286" s="11">
        <f t="shared" si="107"/>
        <v>40613.958333333328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">
        <v>8325</v>
      </c>
      <c r="R2287" t="s">
        <v>8326</v>
      </c>
      <c r="S2287" s="11">
        <f t="shared" si="105"/>
        <v>41058.977349537039</v>
      </c>
      <c r="T2287" s="9">
        <f t="shared" si="106"/>
        <v>2012</v>
      </c>
      <c r="U2287" s="11">
        <f t="shared" si="107"/>
        <v>41088.977349537039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">
        <v>8325</v>
      </c>
      <c r="R2288" t="s">
        <v>8326</v>
      </c>
      <c r="S2288" s="11">
        <f t="shared" si="105"/>
        <v>41494.755254629628</v>
      </c>
      <c r="T2288" s="9">
        <f t="shared" si="106"/>
        <v>2013</v>
      </c>
      <c r="U2288" s="11">
        <f t="shared" si="107"/>
        <v>41522.957638888889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">
        <v>8325</v>
      </c>
      <c r="R2289" t="s">
        <v>8326</v>
      </c>
      <c r="S2289" s="11">
        <f t="shared" si="105"/>
        <v>41792.459027777775</v>
      </c>
      <c r="T2289" s="9">
        <f t="shared" si="106"/>
        <v>2014</v>
      </c>
      <c r="U2289" s="11">
        <f t="shared" si="107"/>
        <v>41813.459027777775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">
        <v>8325</v>
      </c>
      <c r="R2290" t="s">
        <v>8326</v>
      </c>
      <c r="S2290" s="11">
        <f t="shared" si="105"/>
        <v>41067.619085648148</v>
      </c>
      <c r="T2290" s="9">
        <f t="shared" si="106"/>
        <v>2012</v>
      </c>
      <c r="U2290" s="11">
        <f t="shared" si="107"/>
        <v>41086.541666666664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">
        <v>8325</v>
      </c>
      <c r="R2291" t="s">
        <v>8326</v>
      </c>
      <c r="S2291" s="11">
        <f t="shared" si="105"/>
        <v>41571.790046296293</v>
      </c>
      <c r="T2291" s="9">
        <f t="shared" si="106"/>
        <v>2013</v>
      </c>
      <c r="U2291" s="11">
        <f t="shared" si="107"/>
        <v>41614.765277777777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">
        <v>8325</v>
      </c>
      <c r="R2292" t="s">
        <v>8326</v>
      </c>
      <c r="S2292" s="11">
        <f t="shared" si="105"/>
        <v>40070.045486111107</v>
      </c>
      <c r="T2292" s="9">
        <f t="shared" si="106"/>
        <v>2009</v>
      </c>
      <c r="U2292" s="11">
        <f t="shared" si="107"/>
        <v>40148.5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">
        <v>8325</v>
      </c>
      <c r="R2293" t="s">
        <v>8326</v>
      </c>
      <c r="S2293" s="11">
        <f t="shared" si="105"/>
        <v>40987.768726851849</v>
      </c>
      <c r="T2293" s="9">
        <f t="shared" si="106"/>
        <v>2012</v>
      </c>
      <c r="U2293" s="11">
        <f t="shared" si="107"/>
        <v>41021.958333333328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">
        <v>8325</v>
      </c>
      <c r="R2294" t="s">
        <v>8326</v>
      </c>
      <c r="S2294" s="11">
        <f t="shared" si="105"/>
        <v>40987.489305555551</v>
      </c>
      <c r="T2294" s="9">
        <f t="shared" si="106"/>
        <v>2012</v>
      </c>
      <c r="U2294" s="11">
        <f t="shared" si="107"/>
        <v>41017.489305555551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">
        <v>8325</v>
      </c>
      <c r="R2295" t="s">
        <v>8326</v>
      </c>
      <c r="S2295" s="11">
        <f t="shared" si="105"/>
        <v>41151.499988425923</v>
      </c>
      <c r="T2295" s="9">
        <f t="shared" si="106"/>
        <v>2012</v>
      </c>
      <c r="U2295" s="11">
        <f t="shared" si="107"/>
        <v>41176.957638888889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">
        <v>8325</v>
      </c>
      <c r="R2296" t="s">
        <v>8326</v>
      </c>
      <c r="S2296" s="11">
        <f t="shared" si="105"/>
        <v>41264.514814814815</v>
      </c>
      <c r="T2296" s="9">
        <f t="shared" si="106"/>
        <v>2012</v>
      </c>
      <c r="U2296" s="11">
        <f t="shared" si="107"/>
        <v>41294.514814814815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">
        <v>8325</v>
      </c>
      <c r="R2297" t="s">
        <v>8326</v>
      </c>
      <c r="S2297" s="11">
        <f t="shared" si="105"/>
        <v>41270.746018518512</v>
      </c>
      <c r="T2297" s="9">
        <f t="shared" si="106"/>
        <v>2012</v>
      </c>
      <c r="U2297" s="11">
        <f t="shared" si="107"/>
        <v>41300.746018518512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">
        <v>8325</v>
      </c>
      <c r="R2298" t="s">
        <v>8326</v>
      </c>
      <c r="S2298" s="11">
        <f t="shared" si="105"/>
        <v>40927.52344907407</v>
      </c>
      <c r="T2298" s="9">
        <f t="shared" si="106"/>
        <v>2012</v>
      </c>
      <c r="U2298" s="11">
        <f t="shared" si="107"/>
        <v>40962.52344907407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">
        <v>8325</v>
      </c>
      <c r="R2299" t="s">
        <v>8326</v>
      </c>
      <c r="S2299" s="11">
        <f t="shared" si="105"/>
        <v>40947.83390046296</v>
      </c>
      <c r="T2299" s="9">
        <f t="shared" si="106"/>
        <v>2012</v>
      </c>
      <c r="U2299" s="11">
        <f t="shared" si="107"/>
        <v>40981.957638888889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">
        <v>8325</v>
      </c>
      <c r="R2300" t="s">
        <v>8326</v>
      </c>
      <c r="S2300" s="11">
        <f t="shared" si="105"/>
        <v>41694.632326388884</v>
      </c>
      <c r="T2300" s="9">
        <f t="shared" si="106"/>
        <v>2014</v>
      </c>
      <c r="U2300" s="11">
        <f t="shared" si="107"/>
        <v>41724.59065972222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">
        <v>8325</v>
      </c>
      <c r="R2301" t="s">
        <v>8326</v>
      </c>
      <c r="S2301" s="11">
        <f t="shared" si="105"/>
        <v>40564.824178240735</v>
      </c>
      <c r="T2301" s="9">
        <f t="shared" si="106"/>
        <v>2011</v>
      </c>
      <c r="U2301" s="11">
        <f t="shared" si="107"/>
        <v>40579.824178240735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">
        <v>8325</v>
      </c>
      <c r="R2302" t="s">
        <v>8326</v>
      </c>
      <c r="S2302" s="11">
        <f t="shared" si="105"/>
        <v>41074.518703703703</v>
      </c>
      <c r="T2302" s="9">
        <f t="shared" si="106"/>
        <v>2012</v>
      </c>
      <c r="U2302" s="11">
        <f t="shared" si="107"/>
        <v>41088.518703703703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">
        <v>8325</v>
      </c>
      <c r="R2303" t="s">
        <v>8329</v>
      </c>
      <c r="S2303" s="11">
        <f t="shared" si="105"/>
        <v>41415.938611111109</v>
      </c>
      <c r="T2303" s="9">
        <f t="shared" si="106"/>
        <v>2013</v>
      </c>
      <c r="U2303" s="11">
        <f t="shared" si="107"/>
        <v>41445.938611111109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">
        <v>8325</v>
      </c>
      <c r="R2304" t="s">
        <v>8329</v>
      </c>
      <c r="S2304" s="11">
        <f t="shared" si="105"/>
        <v>41605.660115740735</v>
      </c>
      <c r="T2304" s="9">
        <f t="shared" si="106"/>
        <v>2013</v>
      </c>
      <c r="U2304" s="11">
        <f t="shared" si="107"/>
        <v>41639.083333333328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">
        <v>8325</v>
      </c>
      <c r="R2305" t="s">
        <v>8329</v>
      </c>
      <c r="S2305" s="11">
        <f t="shared" si="105"/>
        <v>40849.902731481481</v>
      </c>
      <c r="T2305" s="9">
        <f t="shared" si="106"/>
        <v>2011</v>
      </c>
      <c r="U2305" s="11">
        <f t="shared" si="107"/>
        <v>40889.944398148145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">
        <v>8325</v>
      </c>
      <c r="R2306" t="s">
        <v>8329</v>
      </c>
      <c r="S2306" s="11">
        <f t="shared" si="105"/>
        <v>40502.607534722221</v>
      </c>
      <c r="T2306" s="9">
        <f t="shared" si="106"/>
        <v>2010</v>
      </c>
      <c r="U2306" s="11">
        <f t="shared" si="107"/>
        <v>40543.999305555553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">
        <v>8325</v>
      </c>
      <c r="R2307" t="s">
        <v>8329</v>
      </c>
      <c r="S2307" s="11">
        <f t="shared" ref="S2307:S2370" si="108">(J2307/86400)+25569+(-5/24)</f>
        <v>41834.486944444441</v>
      </c>
      <c r="T2307" s="9">
        <f t="shared" ref="T2307:T2370" si="109">YEAR(S2307)</f>
        <v>2014</v>
      </c>
      <c r="U2307" s="11">
        <f t="shared" ref="U2307:U2370" si="110">(I2307/86400)+25569+(-5/24)</f>
        <v>41859.541666666664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">
        <v>8325</v>
      </c>
      <c r="R2308" t="s">
        <v>8329</v>
      </c>
      <c r="S2308" s="11">
        <f t="shared" si="108"/>
        <v>40947.959826388884</v>
      </c>
      <c r="T2308" s="9">
        <f t="shared" si="109"/>
        <v>2012</v>
      </c>
      <c r="U2308" s="11">
        <f t="shared" si="110"/>
        <v>40977.959826388884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">
        <v>8325</v>
      </c>
      <c r="R2309" t="s">
        <v>8329</v>
      </c>
      <c r="S2309" s="11">
        <f t="shared" si="108"/>
        <v>41004.594131944446</v>
      </c>
      <c r="T2309" s="9">
        <f t="shared" si="109"/>
        <v>2012</v>
      </c>
      <c r="U2309" s="11">
        <f t="shared" si="110"/>
        <v>41034.59407407407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">
        <v>8325</v>
      </c>
      <c r="R2310" t="s">
        <v>8329</v>
      </c>
      <c r="S2310" s="11">
        <f t="shared" si="108"/>
        <v>41851.754583333335</v>
      </c>
      <c r="T2310" s="9">
        <f t="shared" si="109"/>
        <v>2014</v>
      </c>
      <c r="U2310" s="11">
        <f t="shared" si="110"/>
        <v>41879.833333333328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">
        <v>8325</v>
      </c>
      <c r="R2311" t="s">
        <v>8329</v>
      </c>
      <c r="S2311" s="11">
        <f t="shared" si="108"/>
        <v>41307.779363425921</v>
      </c>
      <c r="T2311" s="9">
        <f t="shared" si="109"/>
        <v>2013</v>
      </c>
      <c r="U2311" s="11">
        <f t="shared" si="110"/>
        <v>41342.779363425921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">
        <v>8325</v>
      </c>
      <c r="R2312" t="s">
        <v>8329</v>
      </c>
      <c r="S2312" s="11">
        <f t="shared" si="108"/>
        <v>41324.585821759254</v>
      </c>
      <c r="T2312" s="9">
        <f t="shared" si="109"/>
        <v>2013</v>
      </c>
      <c r="U2312" s="11">
        <f t="shared" si="110"/>
        <v>41354.54415509259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">
        <v>8325</v>
      </c>
      <c r="R2313" t="s">
        <v>8329</v>
      </c>
      <c r="S2313" s="11">
        <f t="shared" si="108"/>
        <v>41735.796168981477</v>
      </c>
      <c r="T2313" s="9">
        <f t="shared" si="109"/>
        <v>2014</v>
      </c>
      <c r="U2313" s="11">
        <f t="shared" si="110"/>
        <v>41765.796168981477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">
        <v>8325</v>
      </c>
      <c r="R2314" t="s">
        <v>8329</v>
      </c>
      <c r="S2314" s="11">
        <f t="shared" si="108"/>
        <v>41716.424513888887</v>
      </c>
      <c r="T2314" s="9">
        <f t="shared" si="109"/>
        <v>2014</v>
      </c>
      <c r="U2314" s="11">
        <f t="shared" si="110"/>
        <v>41747.75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">
        <v>8325</v>
      </c>
      <c r="R2315" t="s">
        <v>8329</v>
      </c>
      <c r="S2315" s="11">
        <f t="shared" si="108"/>
        <v>41002.750300925924</v>
      </c>
      <c r="T2315" s="9">
        <f t="shared" si="109"/>
        <v>2012</v>
      </c>
      <c r="U2315" s="11">
        <f t="shared" si="110"/>
        <v>41032.750300925924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">
        <v>8325</v>
      </c>
      <c r="R2316" t="s">
        <v>8329</v>
      </c>
      <c r="S2316" s="11">
        <f t="shared" si="108"/>
        <v>41037.343252314815</v>
      </c>
      <c r="T2316" s="9">
        <f t="shared" si="109"/>
        <v>2012</v>
      </c>
      <c r="U2316" s="11">
        <f t="shared" si="110"/>
        <v>41067.343252314815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">
        <v>8325</v>
      </c>
      <c r="R2317" t="s">
        <v>8329</v>
      </c>
      <c r="S2317" s="11">
        <f t="shared" si="108"/>
        <v>41004.517858796295</v>
      </c>
      <c r="T2317" s="9">
        <f t="shared" si="109"/>
        <v>2012</v>
      </c>
      <c r="U2317" s="11">
        <f t="shared" si="110"/>
        <v>41034.517858796295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">
        <v>8325</v>
      </c>
      <c r="R2318" t="s">
        <v>8329</v>
      </c>
      <c r="S2318" s="11">
        <f t="shared" si="108"/>
        <v>40079.516782407409</v>
      </c>
      <c r="T2318" s="9">
        <f t="shared" si="109"/>
        <v>2009</v>
      </c>
      <c r="U2318" s="11">
        <f t="shared" si="110"/>
        <v>40156.558333333327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">
        <v>8325</v>
      </c>
      <c r="R2319" t="s">
        <v>8329</v>
      </c>
      <c r="S2319" s="11">
        <f t="shared" si="108"/>
        <v>40192.33390046296</v>
      </c>
      <c r="T2319" s="9">
        <f t="shared" si="109"/>
        <v>2010</v>
      </c>
      <c r="U2319" s="11">
        <f t="shared" si="110"/>
        <v>40224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">
        <v>8325</v>
      </c>
      <c r="R2320" t="s">
        <v>8329</v>
      </c>
      <c r="S2320" s="11">
        <f t="shared" si="108"/>
        <v>40050.435347222221</v>
      </c>
      <c r="T2320" s="9">
        <f t="shared" si="109"/>
        <v>2009</v>
      </c>
      <c r="U2320" s="11">
        <f t="shared" si="110"/>
        <v>40081.957638888889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">
        <v>8325</v>
      </c>
      <c r="R2321" t="s">
        <v>8329</v>
      </c>
      <c r="S2321" s="11">
        <f t="shared" si="108"/>
        <v>41592.873668981476</v>
      </c>
      <c r="T2321" s="9">
        <f t="shared" si="109"/>
        <v>2013</v>
      </c>
      <c r="U2321" s="11">
        <f t="shared" si="110"/>
        <v>41622.873668981476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">
        <v>8325</v>
      </c>
      <c r="R2322" t="s">
        <v>8329</v>
      </c>
      <c r="S2322" s="11">
        <f t="shared" si="108"/>
        <v>41696.608796296292</v>
      </c>
      <c r="T2322" s="9">
        <f t="shared" si="109"/>
        <v>2014</v>
      </c>
      <c r="U2322" s="11">
        <f t="shared" si="110"/>
        <v>41731.567129629628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">
        <v>8336</v>
      </c>
      <c r="R2323" t="s">
        <v>8352</v>
      </c>
      <c r="S2323" s="11">
        <f t="shared" si="108"/>
        <v>42799.052094907405</v>
      </c>
      <c r="T2323" s="9">
        <f t="shared" si="109"/>
        <v>2017</v>
      </c>
      <c r="U2323" s="11">
        <f t="shared" si="110"/>
        <v>42829.010428240734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">
        <v>8336</v>
      </c>
      <c r="R2324" t="s">
        <v>8352</v>
      </c>
      <c r="S2324" s="11">
        <f t="shared" si="108"/>
        <v>42804.6871412037</v>
      </c>
      <c r="T2324" s="9">
        <f t="shared" si="109"/>
        <v>2017</v>
      </c>
      <c r="U2324" s="11">
        <f t="shared" si="110"/>
        <v>42834.645474537036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">
        <v>8336</v>
      </c>
      <c r="R2325" t="s">
        <v>8352</v>
      </c>
      <c r="S2325" s="11">
        <f t="shared" si="108"/>
        <v>42807.546840277777</v>
      </c>
      <c r="T2325" s="9">
        <f t="shared" si="109"/>
        <v>2017</v>
      </c>
      <c r="U2325" s="11">
        <f t="shared" si="110"/>
        <v>42814.546840277777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">
        <v>8336</v>
      </c>
      <c r="R2326" t="s">
        <v>8352</v>
      </c>
      <c r="S2326" s="11">
        <f t="shared" si="108"/>
        <v>42790.67690972222</v>
      </c>
      <c r="T2326" s="9">
        <f t="shared" si="109"/>
        <v>2017</v>
      </c>
      <c r="U2326" s="11">
        <f t="shared" si="110"/>
        <v>42820.635243055549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">
        <v>8336</v>
      </c>
      <c r="R2327" t="s">
        <v>8352</v>
      </c>
      <c r="S2327" s="11">
        <f t="shared" si="108"/>
        <v>42793.814016203702</v>
      </c>
      <c r="T2327" s="9">
        <f t="shared" si="109"/>
        <v>2017</v>
      </c>
      <c r="U2327" s="11">
        <f t="shared" si="110"/>
        <v>42823.772349537037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">
        <v>8336</v>
      </c>
      <c r="R2328" t="s">
        <v>8352</v>
      </c>
      <c r="S2328" s="11">
        <f t="shared" si="108"/>
        <v>42803.825787037036</v>
      </c>
      <c r="T2328" s="9">
        <f t="shared" si="109"/>
        <v>2017</v>
      </c>
      <c r="U2328" s="11">
        <f t="shared" si="110"/>
        <v>42855.499999999993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">
        <v>8336</v>
      </c>
      <c r="R2329" t="s">
        <v>8352</v>
      </c>
      <c r="S2329" s="11">
        <f t="shared" si="108"/>
        <v>41842.708796296291</v>
      </c>
      <c r="T2329" s="9">
        <f t="shared" si="109"/>
        <v>2014</v>
      </c>
      <c r="U2329" s="11">
        <f t="shared" si="110"/>
        <v>41877.708796296291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">
        <v>8336</v>
      </c>
      <c r="R2330" t="s">
        <v>8352</v>
      </c>
      <c r="S2330" s="11">
        <f t="shared" si="108"/>
        <v>42139.573344907403</v>
      </c>
      <c r="T2330" s="9">
        <f t="shared" si="109"/>
        <v>2015</v>
      </c>
      <c r="U2330" s="11">
        <f t="shared" si="110"/>
        <v>42169.573344907403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">
        <v>8336</v>
      </c>
      <c r="R2331" t="s">
        <v>8352</v>
      </c>
      <c r="S2331" s="11">
        <f t="shared" si="108"/>
        <v>41807.416041666664</v>
      </c>
      <c r="T2331" s="9">
        <f t="shared" si="109"/>
        <v>2014</v>
      </c>
      <c r="U2331" s="11">
        <f t="shared" si="110"/>
        <v>41837.416041666664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">
        <v>8336</v>
      </c>
      <c r="R2332" t="s">
        <v>8352</v>
      </c>
      <c r="S2332" s="11">
        <f t="shared" si="108"/>
        <v>42332.691469907404</v>
      </c>
      <c r="T2332" s="9">
        <f t="shared" si="109"/>
        <v>2015</v>
      </c>
      <c r="U2332" s="11">
        <f t="shared" si="110"/>
        <v>42362.791666666664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">
        <v>8336</v>
      </c>
      <c r="R2333" t="s">
        <v>8352</v>
      </c>
      <c r="S2333" s="11">
        <f t="shared" si="108"/>
        <v>41838.797337962962</v>
      </c>
      <c r="T2333" s="9">
        <f t="shared" si="109"/>
        <v>2014</v>
      </c>
      <c r="U2333" s="11">
        <f t="shared" si="110"/>
        <v>41868.797337962962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">
        <v>8336</v>
      </c>
      <c r="R2334" t="s">
        <v>8352</v>
      </c>
      <c r="S2334" s="11">
        <f t="shared" si="108"/>
        <v>42011.419803240737</v>
      </c>
      <c r="T2334" s="9">
        <f t="shared" si="109"/>
        <v>2015</v>
      </c>
      <c r="U2334" s="11">
        <f t="shared" si="110"/>
        <v>42041.419803240737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">
        <v>8336</v>
      </c>
      <c r="R2335" t="s">
        <v>8352</v>
      </c>
      <c r="S2335" s="11">
        <f t="shared" si="108"/>
        <v>41767.442013888889</v>
      </c>
      <c r="T2335" s="9">
        <f t="shared" si="109"/>
        <v>2014</v>
      </c>
      <c r="U2335" s="11">
        <f t="shared" si="110"/>
        <v>41788.534722222219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">
        <v>8336</v>
      </c>
      <c r="R2336" t="s">
        <v>8352</v>
      </c>
      <c r="S2336" s="11">
        <f t="shared" si="108"/>
        <v>41918.461782407401</v>
      </c>
      <c r="T2336" s="9">
        <f t="shared" si="109"/>
        <v>2014</v>
      </c>
      <c r="U2336" s="11">
        <f t="shared" si="110"/>
        <v>41948.523611111108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">
        <v>8336</v>
      </c>
      <c r="R2337" t="s">
        <v>8352</v>
      </c>
      <c r="S2337" s="11">
        <f t="shared" si="108"/>
        <v>41771.363923611112</v>
      </c>
      <c r="T2337" s="9">
        <f t="shared" si="109"/>
        <v>2014</v>
      </c>
      <c r="U2337" s="11">
        <f t="shared" si="110"/>
        <v>41801.363923611112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">
        <v>8336</v>
      </c>
      <c r="R2338" t="s">
        <v>8352</v>
      </c>
      <c r="S2338" s="11">
        <f t="shared" si="108"/>
        <v>41666.716377314813</v>
      </c>
      <c r="T2338" s="9">
        <f t="shared" si="109"/>
        <v>2014</v>
      </c>
      <c r="U2338" s="11">
        <f t="shared" si="110"/>
        <v>41706.716377314813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">
        <v>8336</v>
      </c>
      <c r="R2339" t="s">
        <v>8352</v>
      </c>
      <c r="S2339" s="11">
        <f t="shared" si="108"/>
        <v>41786.432210648149</v>
      </c>
      <c r="T2339" s="9">
        <f t="shared" si="109"/>
        <v>2014</v>
      </c>
      <c r="U2339" s="11">
        <f t="shared" si="110"/>
        <v>41816.432210648149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">
        <v>8336</v>
      </c>
      <c r="R2340" t="s">
        <v>8352</v>
      </c>
      <c r="S2340" s="11">
        <f t="shared" si="108"/>
        <v>41789.688472222224</v>
      </c>
      <c r="T2340" s="9">
        <f t="shared" si="109"/>
        <v>2014</v>
      </c>
      <c r="U2340" s="11">
        <f t="shared" si="110"/>
        <v>41819.688472222224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">
        <v>8336</v>
      </c>
      <c r="R2341" t="s">
        <v>8352</v>
      </c>
      <c r="S2341" s="11">
        <f t="shared" si="108"/>
        <v>42692.591539351844</v>
      </c>
      <c r="T2341" s="9">
        <f t="shared" si="109"/>
        <v>2016</v>
      </c>
      <c r="U2341" s="11">
        <f t="shared" si="110"/>
        <v>42723.124305555553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">
        <v>8336</v>
      </c>
      <c r="R2342" t="s">
        <v>8352</v>
      </c>
      <c r="S2342" s="11">
        <f t="shared" si="108"/>
        <v>42643.434467592589</v>
      </c>
      <c r="T2342" s="9">
        <f t="shared" si="109"/>
        <v>2016</v>
      </c>
      <c r="U2342" s="11">
        <f t="shared" si="110"/>
        <v>42673.434467592589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">
        <v>8319</v>
      </c>
      <c r="R2343" t="s">
        <v>8320</v>
      </c>
      <c r="S2343" s="11">
        <f t="shared" si="108"/>
        <v>42167.605370370373</v>
      </c>
      <c r="T2343" s="9">
        <f t="shared" si="109"/>
        <v>2015</v>
      </c>
      <c r="U2343" s="11">
        <f t="shared" si="110"/>
        <v>42197.605370370373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">
        <v>8319</v>
      </c>
      <c r="R2344" t="s">
        <v>8320</v>
      </c>
      <c r="S2344" s="11">
        <f t="shared" si="108"/>
        <v>41897.49386574074</v>
      </c>
      <c r="T2344" s="9">
        <f t="shared" si="109"/>
        <v>2014</v>
      </c>
      <c r="U2344" s="11">
        <f t="shared" si="110"/>
        <v>41918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">
        <v>8319</v>
      </c>
      <c r="R2345" t="s">
        <v>8320</v>
      </c>
      <c r="S2345" s="11">
        <f t="shared" si="108"/>
        <v>42327.616956018515</v>
      </c>
      <c r="T2345" s="9">
        <f t="shared" si="109"/>
        <v>2015</v>
      </c>
      <c r="U2345" s="11">
        <f t="shared" si="110"/>
        <v>42377.615972222215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">
        <v>8319</v>
      </c>
      <c r="R2346" t="s">
        <v>8320</v>
      </c>
      <c r="S2346" s="11">
        <f t="shared" si="108"/>
        <v>42515.519317129627</v>
      </c>
      <c r="T2346" s="9">
        <f t="shared" si="109"/>
        <v>2016</v>
      </c>
      <c r="U2346" s="11">
        <f t="shared" si="110"/>
        <v>42545.519317129627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">
        <v>8319</v>
      </c>
      <c r="R2347" t="s">
        <v>8320</v>
      </c>
      <c r="S2347" s="11">
        <f t="shared" si="108"/>
        <v>42059.79347222222</v>
      </c>
      <c r="T2347" s="9">
        <f t="shared" si="109"/>
        <v>2015</v>
      </c>
      <c r="U2347" s="11">
        <f t="shared" si="110"/>
        <v>42094.777083333327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">
        <v>8319</v>
      </c>
      <c r="R2348" t="s">
        <v>8320</v>
      </c>
      <c r="S2348" s="11">
        <f t="shared" si="108"/>
        <v>42615.590636574074</v>
      </c>
      <c r="T2348" s="9">
        <f t="shared" si="109"/>
        <v>2016</v>
      </c>
      <c r="U2348" s="11">
        <f t="shared" si="110"/>
        <v>42660.590636574074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">
        <v>8319</v>
      </c>
      <c r="R2349" t="s">
        <v>8320</v>
      </c>
      <c r="S2349" s="11">
        <f t="shared" si="108"/>
        <v>42577.39902777777</v>
      </c>
      <c r="T2349" s="9">
        <f t="shared" si="109"/>
        <v>2016</v>
      </c>
      <c r="U2349" s="11">
        <f t="shared" si="110"/>
        <v>42607.39902777777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">
        <v>8319</v>
      </c>
      <c r="R2350" t="s">
        <v>8320</v>
      </c>
      <c r="S2350" s="11">
        <f t="shared" si="108"/>
        <v>42360.723819444444</v>
      </c>
      <c r="T2350" s="9">
        <f t="shared" si="109"/>
        <v>2015</v>
      </c>
      <c r="U2350" s="11">
        <f t="shared" si="110"/>
        <v>42420.723819444444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">
        <v>8319</v>
      </c>
      <c r="R2351" t="s">
        <v>8320</v>
      </c>
      <c r="S2351" s="11">
        <f t="shared" si="108"/>
        <v>42198.567453703705</v>
      </c>
      <c r="T2351" s="9">
        <f t="shared" si="109"/>
        <v>2015</v>
      </c>
      <c r="U2351" s="11">
        <f t="shared" si="110"/>
        <v>42227.567453703705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">
        <v>8319</v>
      </c>
      <c r="R2352" t="s">
        <v>8320</v>
      </c>
      <c r="S2352" s="11">
        <f t="shared" si="108"/>
        <v>42708.633912037032</v>
      </c>
      <c r="T2352" s="9">
        <f t="shared" si="109"/>
        <v>2016</v>
      </c>
      <c r="U2352" s="11">
        <f t="shared" si="110"/>
        <v>42738.633912037032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">
        <v>8319</v>
      </c>
      <c r="R2353" t="s">
        <v>8320</v>
      </c>
      <c r="S2353" s="11">
        <f t="shared" si="108"/>
        <v>42093.892812500002</v>
      </c>
      <c r="T2353" s="9">
        <f t="shared" si="109"/>
        <v>2015</v>
      </c>
      <c r="U2353" s="11">
        <f t="shared" si="110"/>
        <v>42123.892812500002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">
        <v>8319</v>
      </c>
      <c r="R2354" t="s">
        <v>8320</v>
      </c>
      <c r="S2354" s="11">
        <f t="shared" si="108"/>
        <v>42101.425370370365</v>
      </c>
      <c r="T2354" s="9">
        <f t="shared" si="109"/>
        <v>2015</v>
      </c>
      <c r="U2354" s="11">
        <f t="shared" si="110"/>
        <v>42161.425370370365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">
        <v>8319</v>
      </c>
      <c r="R2355" t="s">
        <v>8320</v>
      </c>
      <c r="S2355" s="11">
        <f t="shared" si="108"/>
        <v>42103.467847222222</v>
      </c>
      <c r="T2355" s="9">
        <f t="shared" si="109"/>
        <v>2015</v>
      </c>
      <c r="U2355" s="11">
        <f t="shared" si="110"/>
        <v>42115.467847222222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">
        <v>8319</v>
      </c>
      <c r="R2356" t="s">
        <v>8320</v>
      </c>
      <c r="S2356" s="11">
        <f t="shared" si="108"/>
        <v>41954.51458333333</v>
      </c>
      <c r="T2356" s="9">
        <f t="shared" si="109"/>
        <v>2014</v>
      </c>
      <c r="U2356" s="11">
        <f t="shared" si="110"/>
        <v>42014.51458333333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">
        <v>8319</v>
      </c>
      <c r="R2357" t="s">
        <v>8320</v>
      </c>
      <c r="S2357" s="11">
        <f t="shared" si="108"/>
        <v>42096.709907407407</v>
      </c>
      <c r="T2357" s="9">
        <f t="shared" si="109"/>
        <v>2015</v>
      </c>
      <c r="U2357" s="11">
        <f t="shared" si="110"/>
        <v>42126.709907407407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">
        <v>8319</v>
      </c>
      <c r="R2358" t="s">
        <v>8320</v>
      </c>
      <c r="S2358" s="11">
        <f t="shared" si="108"/>
        <v>42130.575277777774</v>
      </c>
      <c r="T2358" s="9">
        <f t="shared" si="109"/>
        <v>2015</v>
      </c>
      <c r="U2358" s="11">
        <f t="shared" si="110"/>
        <v>42160.575277777774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">
        <v>8319</v>
      </c>
      <c r="R2359" t="s">
        <v>8320</v>
      </c>
      <c r="S2359" s="11">
        <f t="shared" si="108"/>
        <v>42264.411782407406</v>
      </c>
      <c r="T2359" s="9">
        <f t="shared" si="109"/>
        <v>2015</v>
      </c>
      <c r="U2359" s="11">
        <f t="shared" si="110"/>
        <v>42294.411782407406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">
        <v>8319</v>
      </c>
      <c r="R2360" t="s">
        <v>8320</v>
      </c>
      <c r="S2360" s="11">
        <f t="shared" si="108"/>
        <v>41978.722638888888</v>
      </c>
      <c r="T2360" s="9">
        <f t="shared" si="109"/>
        <v>2014</v>
      </c>
      <c r="U2360" s="11">
        <f t="shared" si="110"/>
        <v>42034.818749999999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">
        <v>8319</v>
      </c>
      <c r="R2361" t="s">
        <v>8320</v>
      </c>
      <c r="S2361" s="11">
        <f t="shared" si="108"/>
        <v>42159.441249999996</v>
      </c>
      <c r="T2361" s="9">
        <f t="shared" si="109"/>
        <v>2015</v>
      </c>
      <c r="U2361" s="11">
        <f t="shared" si="110"/>
        <v>42219.441249999996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">
        <v>8319</v>
      </c>
      <c r="R2362" t="s">
        <v>8320</v>
      </c>
      <c r="S2362" s="11">
        <f t="shared" si="108"/>
        <v>42377.498611111114</v>
      </c>
      <c r="T2362" s="9">
        <f t="shared" si="109"/>
        <v>2016</v>
      </c>
      <c r="U2362" s="11">
        <f t="shared" si="110"/>
        <v>42407.498611111114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">
        <v>8319</v>
      </c>
      <c r="R2363" t="s">
        <v>8320</v>
      </c>
      <c r="S2363" s="11">
        <f t="shared" si="108"/>
        <v>42466.650555555556</v>
      </c>
      <c r="T2363" s="9">
        <f t="shared" si="109"/>
        <v>2016</v>
      </c>
      <c r="U2363" s="11">
        <f t="shared" si="110"/>
        <v>42490.708333333336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">
        <v>8319</v>
      </c>
      <c r="R2364" t="s">
        <v>8320</v>
      </c>
      <c r="S2364" s="11">
        <f t="shared" si="108"/>
        <v>41954.47997685185</v>
      </c>
      <c r="T2364" s="9">
        <f t="shared" si="109"/>
        <v>2014</v>
      </c>
      <c r="U2364" s="11">
        <f t="shared" si="110"/>
        <v>41984.47997685185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">
        <v>8319</v>
      </c>
      <c r="R2365" t="s">
        <v>8320</v>
      </c>
      <c r="S2365" s="11">
        <f t="shared" si="108"/>
        <v>42321.803240740737</v>
      </c>
      <c r="T2365" s="9">
        <f t="shared" si="109"/>
        <v>2015</v>
      </c>
      <c r="U2365" s="11">
        <f t="shared" si="110"/>
        <v>42366.803240740737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">
        <v>8319</v>
      </c>
      <c r="R2366" t="s">
        <v>8320</v>
      </c>
      <c r="S2366" s="11">
        <f t="shared" si="108"/>
        <v>42248.726342592585</v>
      </c>
      <c r="T2366" s="9">
        <f t="shared" si="109"/>
        <v>2015</v>
      </c>
      <c r="U2366" s="11">
        <f t="shared" si="110"/>
        <v>42303.726342592585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">
        <v>8319</v>
      </c>
      <c r="R2367" t="s">
        <v>8320</v>
      </c>
      <c r="S2367" s="11">
        <f t="shared" si="108"/>
        <v>42346.528067129628</v>
      </c>
      <c r="T2367" s="9">
        <f t="shared" si="109"/>
        <v>2015</v>
      </c>
      <c r="U2367" s="11">
        <f t="shared" si="110"/>
        <v>42386.749999999993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">
        <v>8319</v>
      </c>
      <c r="R2368" t="s">
        <v>8320</v>
      </c>
      <c r="S2368" s="11">
        <f t="shared" si="108"/>
        <v>42268.323298611103</v>
      </c>
      <c r="T2368" s="9">
        <f t="shared" si="109"/>
        <v>2015</v>
      </c>
      <c r="U2368" s="11">
        <f t="shared" si="110"/>
        <v>42298.323298611103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">
        <v>8319</v>
      </c>
      <c r="R2369" t="s">
        <v>8320</v>
      </c>
      <c r="S2369" s="11">
        <f t="shared" si="108"/>
        <v>42425.761759259258</v>
      </c>
      <c r="T2369" s="9">
        <f t="shared" si="109"/>
        <v>2016</v>
      </c>
      <c r="U2369" s="11">
        <f t="shared" si="110"/>
        <v>42485.720092592594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">
        <v>8319</v>
      </c>
      <c r="R2370" t="s">
        <v>8320</v>
      </c>
      <c r="S2370" s="11">
        <f t="shared" si="108"/>
        <v>42063.513483796291</v>
      </c>
      <c r="T2370" s="9">
        <f t="shared" si="109"/>
        <v>2015</v>
      </c>
      <c r="U2370" s="11">
        <f t="shared" si="110"/>
        <v>42108.471817129626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">
        <v>8319</v>
      </c>
      <c r="R2371" t="s">
        <v>8320</v>
      </c>
      <c r="S2371" s="11">
        <f t="shared" ref="S2371:S2434" si="111">(J2371/86400)+25569+(-5/24)</f>
        <v>42380.60429398148</v>
      </c>
      <c r="T2371" s="9">
        <f t="shared" ref="T2371:T2434" si="112">YEAR(S2371)</f>
        <v>2016</v>
      </c>
      <c r="U2371" s="11">
        <f t="shared" ref="U2371:U2434" si="113">(I2371/86400)+25569+(-5/24)</f>
        <v>42410.60429398148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">
        <v>8319</v>
      </c>
      <c r="R2372" t="s">
        <v>8320</v>
      </c>
      <c r="S2372" s="11">
        <f t="shared" si="111"/>
        <v>41960.980798611105</v>
      </c>
      <c r="T2372" s="9">
        <f t="shared" si="112"/>
        <v>2014</v>
      </c>
      <c r="U2372" s="11">
        <f t="shared" si="113"/>
        <v>41990.980798611105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">
        <v>8319</v>
      </c>
      <c r="R2373" t="s">
        <v>8320</v>
      </c>
      <c r="S2373" s="11">
        <f t="shared" si="111"/>
        <v>42150.569398148145</v>
      </c>
      <c r="T2373" s="9">
        <f t="shared" si="112"/>
        <v>2015</v>
      </c>
      <c r="U2373" s="11">
        <f t="shared" si="113"/>
        <v>42180.569398148145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">
        <v>8319</v>
      </c>
      <c r="R2374" t="s">
        <v>8320</v>
      </c>
      <c r="S2374" s="11">
        <f t="shared" si="111"/>
        <v>42087.860775462956</v>
      </c>
      <c r="T2374" s="9">
        <f t="shared" si="112"/>
        <v>2015</v>
      </c>
      <c r="U2374" s="11">
        <f t="shared" si="113"/>
        <v>42117.860775462956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">
        <v>8319</v>
      </c>
      <c r="R2375" t="s">
        <v>8320</v>
      </c>
      <c r="S2375" s="11">
        <f t="shared" si="111"/>
        <v>42215.453981481478</v>
      </c>
      <c r="T2375" s="9">
        <f t="shared" si="112"/>
        <v>2015</v>
      </c>
      <c r="U2375" s="11">
        <f t="shared" si="113"/>
        <v>42245.453981481478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">
        <v>8319</v>
      </c>
      <c r="R2376" t="s">
        <v>8320</v>
      </c>
      <c r="S2376" s="11">
        <f t="shared" si="111"/>
        <v>42017.634953703702</v>
      </c>
      <c r="T2376" s="9">
        <f t="shared" si="112"/>
        <v>2015</v>
      </c>
      <c r="U2376" s="11">
        <f t="shared" si="113"/>
        <v>42047.634953703702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">
        <v>8319</v>
      </c>
      <c r="R2377" t="s">
        <v>8320</v>
      </c>
      <c r="S2377" s="11">
        <f t="shared" si="111"/>
        <v>42592.627743055556</v>
      </c>
      <c r="T2377" s="9">
        <f t="shared" si="112"/>
        <v>2016</v>
      </c>
      <c r="U2377" s="11">
        <f t="shared" si="113"/>
        <v>42622.627743055556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">
        <v>8319</v>
      </c>
      <c r="R2378" t="s">
        <v>8320</v>
      </c>
      <c r="S2378" s="11">
        <f t="shared" si="111"/>
        <v>42318.717199074068</v>
      </c>
      <c r="T2378" s="9">
        <f t="shared" si="112"/>
        <v>2015</v>
      </c>
      <c r="U2378" s="11">
        <f t="shared" si="113"/>
        <v>42348.717199074068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">
        <v>8319</v>
      </c>
      <c r="R2379" t="s">
        <v>8320</v>
      </c>
      <c r="S2379" s="11">
        <f t="shared" si="111"/>
        <v>42669.661840277775</v>
      </c>
      <c r="T2379" s="9">
        <f t="shared" si="112"/>
        <v>2016</v>
      </c>
      <c r="U2379" s="11">
        <f t="shared" si="113"/>
        <v>42699.703506944446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">
        <v>8319</v>
      </c>
      <c r="R2380" t="s">
        <v>8320</v>
      </c>
      <c r="S2380" s="11">
        <f t="shared" si="111"/>
        <v>42212.804745370369</v>
      </c>
      <c r="T2380" s="9">
        <f t="shared" si="112"/>
        <v>2015</v>
      </c>
      <c r="U2380" s="11">
        <f t="shared" si="113"/>
        <v>42241.804745370369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">
        <v>8319</v>
      </c>
      <c r="R2381" t="s">
        <v>8320</v>
      </c>
      <c r="S2381" s="11">
        <f t="shared" si="111"/>
        <v>42236.808055555557</v>
      </c>
      <c r="T2381" s="9">
        <f t="shared" si="112"/>
        <v>2015</v>
      </c>
      <c r="U2381" s="11">
        <f t="shared" si="113"/>
        <v>42281.808055555557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">
        <v>8319</v>
      </c>
      <c r="R2382" t="s">
        <v>8320</v>
      </c>
      <c r="S2382" s="11">
        <f t="shared" si="111"/>
        <v>42248.584976851846</v>
      </c>
      <c r="T2382" s="9">
        <f t="shared" si="112"/>
        <v>2015</v>
      </c>
      <c r="U2382" s="11">
        <f t="shared" si="113"/>
        <v>42278.584976851846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">
        <v>8319</v>
      </c>
      <c r="R2383" t="s">
        <v>8320</v>
      </c>
      <c r="S2383" s="11">
        <f t="shared" si="111"/>
        <v>42074.727407407401</v>
      </c>
      <c r="T2383" s="9">
        <f t="shared" si="112"/>
        <v>2015</v>
      </c>
      <c r="U2383" s="11">
        <f t="shared" si="113"/>
        <v>42104.727407407401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">
        <v>8319</v>
      </c>
      <c r="R2384" t="s">
        <v>8320</v>
      </c>
      <c r="S2384" s="11">
        <f t="shared" si="111"/>
        <v>42194.979201388887</v>
      </c>
      <c r="T2384" s="9">
        <f t="shared" si="112"/>
        <v>2015</v>
      </c>
      <c r="U2384" s="11">
        <f t="shared" si="113"/>
        <v>42219.979201388887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">
        <v>8319</v>
      </c>
      <c r="R2385" t="s">
        <v>8320</v>
      </c>
      <c r="S2385" s="11">
        <f t="shared" si="111"/>
        <v>42026.848460648143</v>
      </c>
      <c r="T2385" s="9">
        <f t="shared" si="112"/>
        <v>2015</v>
      </c>
      <c r="U2385" s="11">
        <f t="shared" si="113"/>
        <v>42056.848460648143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">
        <v>8319</v>
      </c>
      <c r="R2386" t="s">
        <v>8320</v>
      </c>
      <c r="S2386" s="11">
        <f t="shared" si="111"/>
        <v>41926.859293981477</v>
      </c>
      <c r="T2386" s="9">
        <f t="shared" si="112"/>
        <v>2014</v>
      </c>
      <c r="U2386" s="11">
        <f t="shared" si="113"/>
        <v>41956.900960648149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">
        <v>8319</v>
      </c>
      <c r="R2387" t="s">
        <v>8320</v>
      </c>
      <c r="S2387" s="11">
        <f t="shared" si="111"/>
        <v>42191.493425925924</v>
      </c>
      <c r="T2387" s="9">
        <f t="shared" si="112"/>
        <v>2015</v>
      </c>
      <c r="U2387" s="11">
        <f t="shared" si="113"/>
        <v>42221.493425925924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">
        <v>8319</v>
      </c>
      <c r="R2388" t="s">
        <v>8320</v>
      </c>
      <c r="S2388" s="11">
        <f t="shared" si="111"/>
        <v>41954.629907407405</v>
      </c>
      <c r="T2388" s="9">
        <f t="shared" si="112"/>
        <v>2014</v>
      </c>
      <c r="U2388" s="11">
        <f t="shared" si="113"/>
        <v>42014.629907407405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">
        <v>8319</v>
      </c>
      <c r="R2389" t="s">
        <v>8320</v>
      </c>
      <c r="S2389" s="11">
        <f t="shared" si="111"/>
        <v>42528.418287037035</v>
      </c>
      <c r="T2389" s="9">
        <f t="shared" si="112"/>
        <v>2016</v>
      </c>
      <c r="U2389" s="11">
        <f t="shared" si="113"/>
        <v>42573.418287037035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">
        <v>8319</v>
      </c>
      <c r="R2390" t="s">
        <v>8320</v>
      </c>
      <c r="S2390" s="11">
        <f t="shared" si="111"/>
        <v>41989.645358796297</v>
      </c>
      <c r="T2390" s="9">
        <f t="shared" si="112"/>
        <v>2014</v>
      </c>
      <c r="U2390" s="11">
        <f t="shared" si="113"/>
        <v>42019.603472222218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">
        <v>8319</v>
      </c>
      <c r="R2391" t="s">
        <v>8320</v>
      </c>
      <c r="S2391" s="11">
        <f t="shared" si="111"/>
        <v>42179.445046296292</v>
      </c>
      <c r="T2391" s="9">
        <f t="shared" si="112"/>
        <v>2015</v>
      </c>
      <c r="U2391" s="11">
        <f t="shared" si="113"/>
        <v>42210.707638888889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">
        <v>8319</v>
      </c>
      <c r="R2392" t="s">
        <v>8320</v>
      </c>
      <c r="S2392" s="11">
        <f t="shared" si="111"/>
        <v>41968.053981481477</v>
      </c>
      <c r="T2392" s="9">
        <f t="shared" si="112"/>
        <v>2014</v>
      </c>
      <c r="U2392" s="11">
        <f t="shared" si="113"/>
        <v>42008.053981481477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">
        <v>8319</v>
      </c>
      <c r="R2393" t="s">
        <v>8320</v>
      </c>
      <c r="S2393" s="11">
        <f t="shared" si="111"/>
        <v>42064.586157407401</v>
      </c>
      <c r="T2393" s="9">
        <f t="shared" si="112"/>
        <v>2015</v>
      </c>
      <c r="U2393" s="11">
        <f t="shared" si="113"/>
        <v>42094.544490740744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">
        <v>8319</v>
      </c>
      <c r="R2394" t="s">
        <v>8320</v>
      </c>
      <c r="S2394" s="11">
        <f t="shared" si="111"/>
        <v>42275.912303240737</v>
      </c>
      <c r="T2394" s="9">
        <f t="shared" si="112"/>
        <v>2015</v>
      </c>
      <c r="U2394" s="11">
        <f t="shared" si="113"/>
        <v>42305.912303240737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">
        <v>8319</v>
      </c>
      <c r="R2395" t="s">
        <v>8320</v>
      </c>
      <c r="S2395" s="11">
        <f t="shared" si="111"/>
        <v>42194.440011574072</v>
      </c>
      <c r="T2395" s="9">
        <f t="shared" si="112"/>
        <v>2015</v>
      </c>
      <c r="U2395" s="11">
        <f t="shared" si="113"/>
        <v>42224.440011574072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">
        <v>8319</v>
      </c>
      <c r="R2396" t="s">
        <v>8320</v>
      </c>
      <c r="S2396" s="11">
        <f t="shared" si="111"/>
        <v>42031.15385416666</v>
      </c>
      <c r="T2396" s="9">
        <f t="shared" si="112"/>
        <v>2015</v>
      </c>
      <c r="U2396" s="11">
        <f t="shared" si="113"/>
        <v>42061.15385416666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">
        <v>8319</v>
      </c>
      <c r="R2397" t="s">
        <v>8320</v>
      </c>
      <c r="S2397" s="11">
        <f t="shared" si="111"/>
        <v>42716.913043981483</v>
      </c>
      <c r="T2397" s="9">
        <f t="shared" si="112"/>
        <v>2016</v>
      </c>
      <c r="U2397" s="11">
        <f t="shared" si="113"/>
        <v>42745.164583333331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">
        <v>8319</v>
      </c>
      <c r="R2398" t="s">
        <v>8320</v>
      </c>
      <c r="S2398" s="11">
        <f t="shared" si="111"/>
        <v>42262.640717592592</v>
      </c>
      <c r="T2398" s="9">
        <f t="shared" si="112"/>
        <v>2015</v>
      </c>
      <c r="U2398" s="11">
        <f t="shared" si="113"/>
        <v>42292.640717592592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">
        <v>8319</v>
      </c>
      <c r="R2399" t="s">
        <v>8320</v>
      </c>
      <c r="S2399" s="11">
        <f t="shared" si="111"/>
        <v>41976.676574074074</v>
      </c>
      <c r="T2399" s="9">
        <f t="shared" si="112"/>
        <v>2014</v>
      </c>
      <c r="U2399" s="11">
        <f t="shared" si="113"/>
        <v>42006.676574074074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">
        <v>8319</v>
      </c>
      <c r="R2400" t="s">
        <v>8320</v>
      </c>
      <c r="S2400" s="11">
        <f t="shared" si="111"/>
        <v>42157.708148148151</v>
      </c>
      <c r="T2400" s="9">
        <f t="shared" si="112"/>
        <v>2015</v>
      </c>
      <c r="U2400" s="11">
        <f t="shared" si="113"/>
        <v>42187.708148148151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">
        <v>8319</v>
      </c>
      <c r="R2401" t="s">
        <v>8320</v>
      </c>
      <c r="S2401" s="11">
        <f t="shared" si="111"/>
        <v>41956.644745370366</v>
      </c>
      <c r="T2401" s="9">
        <f t="shared" si="112"/>
        <v>2014</v>
      </c>
      <c r="U2401" s="11">
        <f t="shared" si="113"/>
        <v>41991.644745370366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">
        <v>8319</v>
      </c>
      <c r="R2402" t="s">
        <v>8320</v>
      </c>
      <c r="S2402" s="11">
        <f t="shared" si="111"/>
        <v>42444.059768518513</v>
      </c>
      <c r="T2402" s="9">
        <f t="shared" si="112"/>
        <v>2016</v>
      </c>
      <c r="U2402" s="11">
        <f t="shared" si="113"/>
        <v>42474.059768518513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">
        <v>8336</v>
      </c>
      <c r="R2403" t="s">
        <v>8337</v>
      </c>
      <c r="S2403" s="11">
        <f t="shared" si="111"/>
        <v>42374.614537037036</v>
      </c>
      <c r="T2403" s="9">
        <f t="shared" si="112"/>
        <v>2016</v>
      </c>
      <c r="U2403" s="11">
        <f t="shared" si="113"/>
        <v>42434.614537037036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">
        <v>8336</v>
      </c>
      <c r="R2404" t="s">
        <v>8337</v>
      </c>
      <c r="S2404" s="11">
        <f t="shared" si="111"/>
        <v>42107.47142361111</v>
      </c>
      <c r="T2404" s="9">
        <f t="shared" si="112"/>
        <v>2015</v>
      </c>
      <c r="U2404" s="11">
        <f t="shared" si="113"/>
        <v>42137.47142361111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">
        <v>8336</v>
      </c>
      <c r="R2405" t="s">
        <v>8337</v>
      </c>
      <c r="S2405" s="11">
        <f t="shared" si="111"/>
        <v>42399.67428240741</v>
      </c>
      <c r="T2405" s="9">
        <f t="shared" si="112"/>
        <v>2016</v>
      </c>
      <c r="U2405" s="11">
        <f t="shared" si="113"/>
        <v>42459.632615740738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">
        <v>8336</v>
      </c>
      <c r="R2406" t="s">
        <v>8337</v>
      </c>
      <c r="S2406" s="11">
        <f t="shared" si="111"/>
        <v>42341.831099537034</v>
      </c>
      <c r="T2406" s="9">
        <f t="shared" si="112"/>
        <v>2015</v>
      </c>
      <c r="U2406" s="11">
        <f t="shared" si="113"/>
        <v>42371.831099537034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">
        <v>8336</v>
      </c>
      <c r="R2407" t="s">
        <v>8337</v>
      </c>
      <c r="S2407" s="11">
        <f t="shared" si="111"/>
        <v>42595.377025462956</v>
      </c>
      <c r="T2407" s="9">
        <f t="shared" si="112"/>
        <v>2016</v>
      </c>
      <c r="U2407" s="11">
        <f t="shared" si="113"/>
        <v>42616.377025462956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">
        <v>8336</v>
      </c>
      <c r="R2408" t="s">
        <v>8337</v>
      </c>
      <c r="S2408" s="11">
        <f t="shared" si="111"/>
        <v>41982.902662037035</v>
      </c>
      <c r="T2408" s="9">
        <f t="shared" si="112"/>
        <v>2014</v>
      </c>
      <c r="U2408" s="11">
        <f t="shared" si="113"/>
        <v>42022.902662037035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">
        <v>8336</v>
      </c>
      <c r="R2409" t="s">
        <v>8337</v>
      </c>
      <c r="S2409" s="11">
        <f t="shared" si="111"/>
        <v>42082.367222222216</v>
      </c>
      <c r="T2409" s="9">
        <f t="shared" si="112"/>
        <v>2015</v>
      </c>
      <c r="U2409" s="11">
        <f t="shared" si="113"/>
        <v>42105.041666666664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">
        <v>8336</v>
      </c>
      <c r="R2410" t="s">
        <v>8337</v>
      </c>
      <c r="S2410" s="11">
        <f t="shared" si="111"/>
        <v>41918.93237268518</v>
      </c>
      <c r="T2410" s="9">
        <f t="shared" si="112"/>
        <v>2014</v>
      </c>
      <c r="U2410" s="11">
        <f t="shared" si="113"/>
        <v>41948.974039351851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">
        <v>8336</v>
      </c>
      <c r="R2411" t="s">
        <v>8337</v>
      </c>
      <c r="S2411" s="11">
        <f t="shared" si="111"/>
        <v>42204.667534722219</v>
      </c>
      <c r="T2411" s="9">
        <f t="shared" si="112"/>
        <v>2015</v>
      </c>
      <c r="U2411" s="11">
        <f t="shared" si="113"/>
        <v>42234.667534722219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">
        <v>8336</v>
      </c>
      <c r="R2412" t="s">
        <v>8337</v>
      </c>
      <c r="S2412" s="11">
        <f t="shared" si="111"/>
        <v>42224.199942129628</v>
      </c>
      <c r="T2412" s="9">
        <f t="shared" si="112"/>
        <v>2015</v>
      </c>
      <c r="U2412" s="11">
        <f t="shared" si="113"/>
        <v>42254.199942129628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">
        <v>8336</v>
      </c>
      <c r="R2413" t="s">
        <v>8337</v>
      </c>
      <c r="S2413" s="11">
        <f t="shared" si="111"/>
        <v>42211.524097222216</v>
      </c>
      <c r="T2413" s="9">
        <f t="shared" si="112"/>
        <v>2015</v>
      </c>
      <c r="U2413" s="11">
        <f t="shared" si="113"/>
        <v>42241.524097222216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">
        <v>8336</v>
      </c>
      <c r="R2414" t="s">
        <v>8337</v>
      </c>
      <c r="S2414" s="11">
        <f t="shared" si="111"/>
        <v>42655.528622685182</v>
      </c>
      <c r="T2414" s="9">
        <f t="shared" si="112"/>
        <v>2016</v>
      </c>
      <c r="U2414" s="11">
        <f t="shared" si="113"/>
        <v>42700.570289351854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">
        <v>8336</v>
      </c>
      <c r="R2415" t="s">
        <v>8337</v>
      </c>
      <c r="S2415" s="11">
        <f t="shared" si="111"/>
        <v>41759.901412037034</v>
      </c>
      <c r="T2415" s="9">
        <f t="shared" si="112"/>
        <v>2014</v>
      </c>
      <c r="U2415" s="11">
        <f t="shared" si="113"/>
        <v>41790.770833333328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">
        <v>8336</v>
      </c>
      <c r="R2416" t="s">
        <v>8337</v>
      </c>
      <c r="S2416" s="11">
        <f t="shared" si="111"/>
        <v>42198.486805555549</v>
      </c>
      <c r="T2416" s="9">
        <f t="shared" si="112"/>
        <v>2015</v>
      </c>
      <c r="U2416" s="11">
        <f t="shared" si="113"/>
        <v>42237.957638888889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">
        <v>8336</v>
      </c>
      <c r="R2417" t="s">
        <v>8337</v>
      </c>
      <c r="S2417" s="11">
        <f t="shared" si="111"/>
        <v>42536.654467592591</v>
      </c>
      <c r="T2417" s="9">
        <f t="shared" si="112"/>
        <v>2016</v>
      </c>
      <c r="U2417" s="11">
        <f t="shared" si="113"/>
        <v>42566.654467592591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">
        <v>8336</v>
      </c>
      <c r="R2418" t="s">
        <v>8337</v>
      </c>
      <c r="S2418" s="11">
        <f t="shared" si="111"/>
        <v>42019.529432870368</v>
      </c>
      <c r="T2418" s="9">
        <f t="shared" si="112"/>
        <v>2015</v>
      </c>
      <c r="U2418" s="11">
        <f t="shared" si="113"/>
        <v>42077.416666666664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">
        <v>8336</v>
      </c>
      <c r="R2419" t="s">
        <v>8337</v>
      </c>
      <c r="S2419" s="11">
        <f t="shared" si="111"/>
        <v>41831.675775462958</v>
      </c>
      <c r="T2419" s="9">
        <f t="shared" si="112"/>
        <v>2014</v>
      </c>
      <c r="U2419" s="11">
        <f t="shared" si="113"/>
        <v>41861.675775462958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">
        <v>8336</v>
      </c>
      <c r="R2420" t="s">
        <v>8337</v>
      </c>
      <c r="S2420" s="11">
        <f t="shared" si="111"/>
        <v>42027.648657407401</v>
      </c>
      <c r="T2420" s="9">
        <f t="shared" si="112"/>
        <v>2015</v>
      </c>
      <c r="U2420" s="11">
        <f t="shared" si="113"/>
        <v>42087.606990740744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">
        <v>8336</v>
      </c>
      <c r="R2421" t="s">
        <v>8337</v>
      </c>
      <c r="S2421" s="11">
        <f t="shared" si="111"/>
        <v>41993.529965277776</v>
      </c>
      <c r="T2421" s="9">
        <f t="shared" si="112"/>
        <v>2014</v>
      </c>
      <c r="U2421" s="11">
        <f t="shared" si="113"/>
        <v>42053.529965277776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">
        <v>8336</v>
      </c>
      <c r="R2422" t="s">
        <v>8337</v>
      </c>
      <c r="S2422" s="11">
        <f t="shared" si="111"/>
        <v>41892.820543981477</v>
      </c>
      <c r="T2422" s="9">
        <f t="shared" si="112"/>
        <v>2014</v>
      </c>
      <c r="U2422" s="11">
        <f t="shared" si="113"/>
        <v>41952.862210648142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">
        <v>8336</v>
      </c>
      <c r="R2423" t="s">
        <v>8337</v>
      </c>
      <c r="S2423" s="11">
        <f t="shared" si="111"/>
        <v>42026.479120370372</v>
      </c>
      <c r="T2423" s="9">
        <f t="shared" si="112"/>
        <v>2015</v>
      </c>
      <c r="U2423" s="11">
        <f t="shared" si="113"/>
        <v>42056.479120370372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">
        <v>8336</v>
      </c>
      <c r="R2424" t="s">
        <v>8337</v>
      </c>
      <c r="S2424" s="11">
        <f t="shared" si="111"/>
        <v>42044.516620370363</v>
      </c>
      <c r="T2424" s="9">
        <f t="shared" si="112"/>
        <v>2015</v>
      </c>
      <c r="U2424" s="11">
        <f t="shared" si="113"/>
        <v>42074.474953703706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">
        <v>8336</v>
      </c>
      <c r="R2425" t="s">
        <v>8337</v>
      </c>
      <c r="S2425" s="11">
        <f t="shared" si="111"/>
        <v>41974.496412037035</v>
      </c>
      <c r="T2425" s="9">
        <f t="shared" si="112"/>
        <v>2014</v>
      </c>
      <c r="U2425" s="11">
        <f t="shared" si="113"/>
        <v>42004.496412037035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">
        <v>8336</v>
      </c>
      <c r="R2426" t="s">
        <v>8337</v>
      </c>
      <c r="S2426" s="11">
        <f t="shared" si="111"/>
        <v>41909.684120370366</v>
      </c>
      <c r="T2426" s="9">
        <f t="shared" si="112"/>
        <v>2014</v>
      </c>
      <c r="U2426" s="11">
        <f t="shared" si="113"/>
        <v>41939.684120370366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">
        <v>8336</v>
      </c>
      <c r="R2427" t="s">
        <v>8337</v>
      </c>
      <c r="S2427" s="11">
        <f t="shared" si="111"/>
        <v>42502.705428240741</v>
      </c>
      <c r="T2427" s="9">
        <f t="shared" si="112"/>
        <v>2016</v>
      </c>
      <c r="U2427" s="11">
        <f t="shared" si="113"/>
        <v>42517.711111111108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">
        <v>8336</v>
      </c>
      <c r="R2428" t="s">
        <v>8337</v>
      </c>
      <c r="S2428" s="11">
        <f t="shared" si="111"/>
        <v>42163.961712962962</v>
      </c>
      <c r="T2428" s="9">
        <f t="shared" si="112"/>
        <v>2015</v>
      </c>
      <c r="U2428" s="11">
        <f t="shared" si="113"/>
        <v>42223.961712962962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">
        <v>8336</v>
      </c>
      <c r="R2429" t="s">
        <v>8337</v>
      </c>
      <c r="S2429" s="11">
        <f t="shared" si="111"/>
        <v>42412.110335648147</v>
      </c>
      <c r="T2429" s="9">
        <f t="shared" si="112"/>
        <v>2016</v>
      </c>
      <c r="U2429" s="11">
        <f t="shared" si="113"/>
        <v>42452.068668981483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">
        <v>8336</v>
      </c>
      <c r="R2430" t="s">
        <v>8337</v>
      </c>
      <c r="S2430" s="11">
        <f t="shared" si="111"/>
        <v>42045.575821759259</v>
      </c>
      <c r="T2430" s="9">
        <f t="shared" si="112"/>
        <v>2015</v>
      </c>
      <c r="U2430" s="11">
        <f t="shared" si="113"/>
        <v>42075.534155092588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">
        <v>8336</v>
      </c>
      <c r="R2431" t="s">
        <v>8337</v>
      </c>
      <c r="S2431" s="11">
        <f t="shared" si="111"/>
        <v>42734.670902777776</v>
      </c>
      <c r="T2431" s="9">
        <f t="shared" si="112"/>
        <v>2016</v>
      </c>
      <c r="U2431" s="11">
        <f t="shared" si="113"/>
        <v>42771.488888888889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">
        <v>8336</v>
      </c>
      <c r="R2432" t="s">
        <v>8337</v>
      </c>
      <c r="S2432" s="11">
        <f t="shared" si="111"/>
        <v>42381.922499999993</v>
      </c>
      <c r="T2432" s="9">
        <f t="shared" si="112"/>
        <v>2016</v>
      </c>
      <c r="U2432" s="11">
        <f t="shared" si="113"/>
        <v>42411.922499999993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">
        <v>8336</v>
      </c>
      <c r="R2433" t="s">
        <v>8337</v>
      </c>
      <c r="S2433" s="11">
        <f t="shared" si="111"/>
        <v>42488.891354166662</v>
      </c>
      <c r="T2433" s="9">
        <f t="shared" si="112"/>
        <v>2016</v>
      </c>
      <c r="U2433" s="11">
        <f t="shared" si="113"/>
        <v>42548.891354166662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">
        <v>8336</v>
      </c>
      <c r="R2434" t="s">
        <v>8337</v>
      </c>
      <c r="S2434" s="11">
        <f t="shared" si="111"/>
        <v>42041.010381944441</v>
      </c>
      <c r="T2434" s="9">
        <f t="shared" si="112"/>
        <v>2015</v>
      </c>
      <c r="U2434" s="11">
        <f t="shared" si="113"/>
        <v>42071.010381944441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">
        <v>8336</v>
      </c>
      <c r="R2435" t="s">
        <v>8337</v>
      </c>
      <c r="S2435" s="11">
        <f t="shared" ref="S2435:S2498" si="114">(J2435/86400)+25569+(-5/24)</f>
        <v>42397.691469907404</v>
      </c>
      <c r="T2435" s="9">
        <f t="shared" ref="T2435:T2498" si="115">YEAR(S2435)</f>
        <v>2016</v>
      </c>
      <c r="U2435" s="11">
        <f t="shared" ref="U2435:U2498" si="116">(I2435/86400)+25569+(-5/24)</f>
        <v>42427.691469907404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">
        <v>8336</v>
      </c>
      <c r="R2436" t="s">
        <v>8337</v>
      </c>
      <c r="S2436" s="11">
        <f t="shared" si="114"/>
        <v>42179.977708333332</v>
      </c>
      <c r="T2436" s="9">
        <f t="shared" si="115"/>
        <v>2015</v>
      </c>
      <c r="U2436" s="11">
        <f t="shared" si="116"/>
        <v>42219.977708333332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">
        <v>8336</v>
      </c>
      <c r="R2437" t="s">
        <v>8337</v>
      </c>
      <c r="S2437" s="11">
        <f t="shared" si="114"/>
        <v>42252.069282407407</v>
      </c>
      <c r="T2437" s="9">
        <f t="shared" si="115"/>
        <v>2015</v>
      </c>
      <c r="U2437" s="11">
        <f t="shared" si="116"/>
        <v>42282.069282407407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">
        <v>8336</v>
      </c>
      <c r="R2438" t="s">
        <v>8337</v>
      </c>
      <c r="S2438" s="11">
        <f t="shared" si="114"/>
        <v>42338.407060185178</v>
      </c>
      <c r="T2438" s="9">
        <f t="shared" si="115"/>
        <v>2015</v>
      </c>
      <c r="U2438" s="11">
        <f t="shared" si="116"/>
        <v>42398.407060185178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">
        <v>8336</v>
      </c>
      <c r="R2439" t="s">
        <v>8337</v>
      </c>
      <c r="S2439" s="11">
        <f t="shared" si="114"/>
        <v>42031.756805555553</v>
      </c>
      <c r="T2439" s="9">
        <f t="shared" si="115"/>
        <v>2015</v>
      </c>
      <c r="U2439" s="11">
        <f t="shared" si="116"/>
        <v>42080.541666666664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">
        <v>8336</v>
      </c>
      <c r="R2440" t="s">
        <v>8337</v>
      </c>
      <c r="S2440" s="11">
        <f t="shared" si="114"/>
        <v>42285.706736111104</v>
      </c>
      <c r="T2440" s="9">
        <f t="shared" si="115"/>
        <v>2015</v>
      </c>
      <c r="U2440" s="11">
        <f t="shared" si="116"/>
        <v>42345.748402777775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">
        <v>8336</v>
      </c>
      <c r="R2441" t="s">
        <v>8337</v>
      </c>
      <c r="S2441" s="11">
        <f t="shared" si="114"/>
        <v>42265.610289351847</v>
      </c>
      <c r="T2441" s="9">
        <f t="shared" si="115"/>
        <v>2015</v>
      </c>
      <c r="U2441" s="11">
        <f t="shared" si="116"/>
        <v>42295.610289351847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">
        <v>8336</v>
      </c>
      <c r="R2442" t="s">
        <v>8337</v>
      </c>
      <c r="S2442" s="11">
        <f t="shared" si="114"/>
        <v>42383.691122685188</v>
      </c>
      <c r="T2442" s="9">
        <f t="shared" si="115"/>
        <v>2016</v>
      </c>
      <c r="U2442" s="11">
        <f t="shared" si="116"/>
        <v>42413.691122685188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">
        <v>8336</v>
      </c>
      <c r="R2443" t="s">
        <v>8352</v>
      </c>
      <c r="S2443" s="11">
        <f t="shared" si="114"/>
        <v>42186.917291666665</v>
      </c>
      <c r="T2443" s="9">
        <f t="shared" si="115"/>
        <v>2015</v>
      </c>
      <c r="U2443" s="11">
        <f t="shared" si="116"/>
        <v>42207.999305555553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">
        <v>8336</v>
      </c>
      <c r="R2444" t="s">
        <v>8352</v>
      </c>
      <c r="S2444" s="11">
        <f t="shared" si="114"/>
        <v>42052.458657407406</v>
      </c>
      <c r="T2444" s="9">
        <f t="shared" si="115"/>
        <v>2015</v>
      </c>
      <c r="U2444" s="11">
        <f t="shared" si="116"/>
        <v>42082.416990740741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">
        <v>8336</v>
      </c>
      <c r="R2445" t="s">
        <v>8352</v>
      </c>
      <c r="S2445" s="11">
        <f t="shared" si="114"/>
        <v>41836.416921296295</v>
      </c>
      <c r="T2445" s="9">
        <f t="shared" si="115"/>
        <v>2014</v>
      </c>
      <c r="U2445" s="11">
        <f t="shared" si="116"/>
        <v>41866.416921296295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">
        <v>8336</v>
      </c>
      <c r="R2446" t="s">
        <v>8352</v>
      </c>
      <c r="S2446" s="11">
        <f t="shared" si="114"/>
        <v>42485.54619212963</v>
      </c>
      <c r="T2446" s="9">
        <f t="shared" si="115"/>
        <v>2016</v>
      </c>
      <c r="U2446" s="11">
        <f t="shared" si="116"/>
        <v>42515.54619212963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">
        <v>8336</v>
      </c>
      <c r="R2447" t="s">
        <v>8352</v>
      </c>
      <c r="S2447" s="11">
        <f t="shared" si="114"/>
        <v>42242.981724537036</v>
      </c>
      <c r="T2447" s="9">
        <f t="shared" si="115"/>
        <v>2015</v>
      </c>
      <c r="U2447" s="11">
        <f t="shared" si="116"/>
        <v>42272.981724537036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">
        <v>8336</v>
      </c>
      <c r="R2448" t="s">
        <v>8352</v>
      </c>
      <c r="S2448" s="11">
        <f t="shared" si="114"/>
        <v>42670.394340277773</v>
      </c>
      <c r="T2448" s="9">
        <f t="shared" si="115"/>
        <v>2016</v>
      </c>
      <c r="U2448" s="11">
        <f t="shared" si="116"/>
        <v>42700.436006944445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">
        <v>8336</v>
      </c>
      <c r="R2449" t="s">
        <v>8352</v>
      </c>
      <c r="S2449" s="11">
        <f t="shared" si="114"/>
        <v>42654.26149305555</v>
      </c>
      <c r="T2449" s="9">
        <f t="shared" si="115"/>
        <v>2016</v>
      </c>
      <c r="U2449" s="11">
        <f t="shared" si="116"/>
        <v>42685.958333333336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">
        <v>8336</v>
      </c>
      <c r="R2450" t="s">
        <v>8352</v>
      </c>
      <c r="S2450" s="11">
        <f t="shared" si="114"/>
        <v>42607.107789351845</v>
      </c>
      <c r="T2450" s="9">
        <f t="shared" si="115"/>
        <v>2016</v>
      </c>
      <c r="U2450" s="11">
        <f t="shared" si="116"/>
        <v>42613.025000000001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">
        <v>8336</v>
      </c>
      <c r="R2451" t="s">
        <v>8352</v>
      </c>
      <c r="S2451" s="11">
        <f t="shared" si="114"/>
        <v>41942.934201388889</v>
      </c>
      <c r="T2451" s="9">
        <f t="shared" si="115"/>
        <v>2014</v>
      </c>
      <c r="U2451" s="11">
        <f t="shared" si="116"/>
        <v>41972.975868055553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">
        <v>8336</v>
      </c>
      <c r="R2452" t="s">
        <v>8352</v>
      </c>
      <c r="S2452" s="11">
        <f t="shared" si="114"/>
        <v>41901.864074074074</v>
      </c>
      <c r="T2452" s="9">
        <f t="shared" si="115"/>
        <v>2014</v>
      </c>
      <c r="U2452" s="11">
        <f t="shared" si="116"/>
        <v>41939.924305555549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">
        <v>8336</v>
      </c>
      <c r="R2453" t="s">
        <v>8352</v>
      </c>
      <c r="S2453" s="11">
        <f t="shared" si="114"/>
        <v>42779.700115740743</v>
      </c>
      <c r="T2453" s="9">
        <f t="shared" si="115"/>
        <v>2017</v>
      </c>
      <c r="U2453" s="11">
        <f t="shared" si="116"/>
        <v>42799.700115740743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">
        <v>8336</v>
      </c>
      <c r="R2454" t="s">
        <v>8352</v>
      </c>
      <c r="S2454" s="11">
        <f t="shared" si="114"/>
        <v>42338.635416666664</v>
      </c>
      <c r="T2454" s="9">
        <f t="shared" si="115"/>
        <v>2015</v>
      </c>
      <c r="U2454" s="11">
        <f t="shared" si="116"/>
        <v>42367.749999999993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">
        <v>8336</v>
      </c>
      <c r="R2455" t="s">
        <v>8352</v>
      </c>
      <c r="S2455" s="11">
        <f t="shared" si="114"/>
        <v>42738.483900462961</v>
      </c>
      <c r="T2455" s="9">
        <f t="shared" si="115"/>
        <v>2017</v>
      </c>
      <c r="U2455" s="11">
        <f t="shared" si="116"/>
        <v>42768.483900462961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">
        <v>8336</v>
      </c>
      <c r="R2456" t="s">
        <v>8352</v>
      </c>
      <c r="S2456" s="11">
        <f t="shared" si="114"/>
        <v>42769.993148148147</v>
      </c>
      <c r="T2456" s="9">
        <f t="shared" si="115"/>
        <v>2017</v>
      </c>
      <c r="U2456" s="11">
        <f t="shared" si="116"/>
        <v>42804.993148148147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">
        <v>8336</v>
      </c>
      <c r="R2457" t="s">
        <v>8352</v>
      </c>
      <c r="S2457" s="11">
        <f t="shared" si="114"/>
        <v>42452.573495370372</v>
      </c>
      <c r="T2457" s="9">
        <f t="shared" si="115"/>
        <v>2016</v>
      </c>
      <c r="U2457" s="11">
        <f t="shared" si="116"/>
        <v>42480.573495370372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">
        <v>8336</v>
      </c>
      <c r="R2458" t="s">
        <v>8352</v>
      </c>
      <c r="S2458" s="11">
        <f t="shared" si="114"/>
        <v>42761.752766203703</v>
      </c>
      <c r="T2458" s="9">
        <f t="shared" si="115"/>
        <v>2017</v>
      </c>
      <c r="U2458" s="11">
        <f t="shared" si="116"/>
        <v>42791.752766203703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">
        <v>8336</v>
      </c>
      <c r="R2459" t="s">
        <v>8352</v>
      </c>
      <c r="S2459" s="11">
        <f t="shared" si="114"/>
        <v>42423.394166666665</v>
      </c>
      <c r="T2459" s="9">
        <f t="shared" si="115"/>
        <v>2016</v>
      </c>
      <c r="U2459" s="11">
        <f t="shared" si="116"/>
        <v>42453.352500000001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">
        <v>8336</v>
      </c>
      <c r="R2460" t="s">
        <v>8352</v>
      </c>
      <c r="S2460" s="11">
        <f t="shared" si="114"/>
        <v>42495.663402777776</v>
      </c>
      <c r="T2460" s="9">
        <f t="shared" si="115"/>
        <v>2016</v>
      </c>
      <c r="U2460" s="11">
        <f t="shared" si="116"/>
        <v>42530.583333333336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">
        <v>8336</v>
      </c>
      <c r="R2461" t="s">
        <v>8352</v>
      </c>
      <c r="S2461" s="11">
        <f t="shared" si="114"/>
        <v>42407.429224537038</v>
      </c>
      <c r="T2461" s="9">
        <f t="shared" si="115"/>
        <v>2016</v>
      </c>
      <c r="U2461" s="11">
        <f t="shared" si="116"/>
        <v>42452.387557870366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">
        <v>8336</v>
      </c>
      <c r="R2462" t="s">
        <v>8352</v>
      </c>
      <c r="S2462" s="11">
        <f t="shared" si="114"/>
        <v>42703.978784722225</v>
      </c>
      <c r="T2462" s="9">
        <f t="shared" si="115"/>
        <v>2016</v>
      </c>
      <c r="U2462" s="11">
        <f t="shared" si="116"/>
        <v>42737.970138888886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">
        <v>8325</v>
      </c>
      <c r="R2463" t="s">
        <v>8329</v>
      </c>
      <c r="S2463" s="11">
        <f t="shared" si="114"/>
        <v>40783.804363425923</v>
      </c>
      <c r="T2463" s="9">
        <f t="shared" si="115"/>
        <v>2011</v>
      </c>
      <c r="U2463" s="11">
        <f t="shared" si="116"/>
        <v>40816.916666666664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">
        <v>8325</v>
      </c>
      <c r="R2464" t="s">
        <v>8329</v>
      </c>
      <c r="S2464" s="11">
        <f t="shared" si="114"/>
        <v>41088.977962962963</v>
      </c>
      <c r="T2464" s="9">
        <f t="shared" si="115"/>
        <v>2012</v>
      </c>
      <c r="U2464" s="11">
        <f t="shared" si="116"/>
        <v>41108.977962962963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">
        <v>8325</v>
      </c>
      <c r="R2465" t="s">
        <v>8329</v>
      </c>
      <c r="S2465" s="11">
        <f t="shared" si="114"/>
        <v>41340.903067129628</v>
      </c>
      <c r="T2465" s="9">
        <f t="shared" si="115"/>
        <v>2013</v>
      </c>
      <c r="U2465" s="11">
        <f t="shared" si="116"/>
        <v>41380.583333333328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">
        <v>8325</v>
      </c>
      <c r="R2466" t="s">
        <v>8329</v>
      </c>
      <c r="S2466" s="11">
        <f t="shared" si="114"/>
        <v>42248.692094907405</v>
      </c>
      <c r="T2466" s="9">
        <f t="shared" si="115"/>
        <v>2015</v>
      </c>
      <c r="U2466" s="11">
        <f t="shared" si="116"/>
        <v>42277.603472222218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">
        <v>8325</v>
      </c>
      <c r="R2467" t="s">
        <v>8329</v>
      </c>
      <c r="S2467" s="11">
        <f t="shared" si="114"/>
        <v>41145.510972222219</v>
      </c>
      <c r="T2467" s="9">
        <f t="shared" si="115"/>
        <v>2012</v>
      </c>
      <c r="U2467" s="11">
        <f t="shared" si="116"/>
        <v>41175.510972222219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">
        <v>8325</v>
      </c>
      <c r="R2468" t="s">
        <v>8329</v>
      </c>
      <c r="S2468" s="11">
        <f t="shared" si="114"/>
        <v>41372.894131944442</v>
      </c>
      <c r="T2468" s="9">
        <f t="shared" si="115"/>
        <v>2013</v>
      </c>
      <c r="U2468" s="11">
        <f t="shared" si="116"/>
        <v>41402.894131944442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">
        <v>8325</v>
      </c>
      <c r="R2469" t="s">
        <v>8329</v>
      </c>
      <c r="S2469" s="11">
        <f t="shared" si="114"/>
        <v>41025.665868055556</v>
      </c>
      <c r="T2469" s="9">
        <f t="shared" si="115"/>
        <v>2012</v>
      </c>
      <c r="U2469" s="11">
        <f t="shared" si="116"/>
        <v>41039.5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">
        <v>8325</v>
      </c>
      <c r="R2470" t="s">
        <v>8329</v>
      </c>
      <c r="S2470" s="11">
        <f t="shared" si="114"/>
        <v>41173.945844907408</v>
      </c>
      <c r="T2470" s="9">
        <f t="shared" si="115"/>
        <v>2012</v>
      </c>
      <c r="U2470" s="11">
        <f t="shared" si="116"/>
        <v>41210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">
        <v>8325</v>
      </c>
      <c r="R2471" t="s">
        <v>8329</v>
      </c>
      <c r="S2471" s="11">
        <f t="shared" si="114"/>
        <v>40557.221400462957</v>
      </c>
      <c r="T2471" s="9">
        <f t="shared" si="115"/>
        <v>2011</v>
      </c>
      <c r="U2471" s="11">
        <f t="shared" si="116"/>
        <v>40582.221400462957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">
        <v>8325</v>
      </c>
      <c r="R2472" t="s">
        <v>8329</v>
      </c>
      <c r="S2472" s="11">
        <f t="shared" si="114"/>
        <v>41022.866377314815</v>
      </c>
      <c r="T2472" s="9">
        <f t="shared" si="115"/>
        <v>2012</v>
      </c>
      <c r="U2472" s="11">
        <f t="shared" si="116"/>
        <v>41052.866377314815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">
        <v>8325</v>
      </c>
      <c r="R2473" t="s">
        <v>8329</v>
      </c>
      <c r="S2473" s="11">
        <f t="shared" si="114"/>
        <v>40893.784629629627</v>
      </c>
      <c r="T2473" s="9">
        <f t="shared" si="115"/>
        <v>2011</v>
      </c>
      <c r="U2473" s="11">
        <f t="shared" si="116"/>
        <v>40933.784629629627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">
        <v>8325</v>
      </c>
      <c r="R2474" t="s">
        <v>8329</v>
      </c>
      <c r="S2474" s="11">
        <f t="shared" si="114"/>
        <v>40353.907175925924</v>
      </c>
      <c r="T2474" s="9">
        <f t="shared" si="115"/>
        <v>2010</v>
      </c>
      <c r="U2474" s="11">
        <f t="shared" si="116"/>
        <v>40424.835416666661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">
        <v>8325</v>
      </c>
      <c r="R2475" t="s">
        <v>8329</v>
      </c>
      <c r="S2475" s="11">
        <f t="shared" si="114"/>
        <v>41193.540150462963</v>
      </c>
      <c r="T2475" s="9">
        <f t="shared" si="115"/>
        <v>2012</v>
      </c>
      <c r="U2475" s="11">
        <f t="shared" si="116"/>
        <v>41223.581817129627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">
        <v>8325</v>
      </c>
      <c r="R2476" t="s">
        <v>8329</v>
      </c>
      <c r="S2476" s="11">
        <f t="shared" si="114"/>
        <v>40416.80296296296</v>
      </c>
      <c r="T2476" s="9">
        <f t="shared" si="115"/>
        <v>2010</v>
      </c>
      <c r="U2476" s="11">
        <f t="shared" si="116"/>
        <v>40461.80296296296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">
        <v>8325</v>
      </c>
      <c r="R2477" t="s">
        <v>8329</v>
      </c>
      <c r="S2477" s="11">
        <f t="shared" si="114"/>
        <v>40310.079340277771</v>
      </c>
      <c r="T2477" s="9">
        <f t="shared" si="115"/>
        <v>2010</v>
      </c>
      <c r="U2477" s="11">
        <f t="shared" si="116"/>
        <v>40369.708333333328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">
        <v>8325</v>
      </c>
      <c r="R2478" t="s">
        <v>8329</v>
      </c>
      <c r="S2478" s="11">
        <f t="shared" si="114"/>
        <v>41913.120023148142</v>
      </c>
      <c r="T2478" s="9">
        <f t="shared" si="115"/>
        <v>2014</v>
      </c>
      <c r="U2478" s="11">
        <f t="shared" si="116"/>
        <v>41946.161689814813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">
        <v>8325</v>
      </c>
      <c r="R2479" t="s">
        <v>8329</v>
      </c>
      <c r="S2479" s="11">
        <f t="shared" si="114"/>
        <v>41088.483159722222</v>
      </c>
      <c r="T2479" s="9">
        <f t="shared" si="115"/>
        <v>2012</v>
      </c>
      <c r="U2479" s="11">
        <f t="shared" si="116"/>
        <v>41133.483159722222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">
        <v>8325</v>
      </c>
      <c r="R2480" t="s">
        <v>8329</v>
      </c>
      <c r="S2480" s="11">
        <f t="shared" si="114"/>
        <v>41257.742048611108</v>
      </c>
      <c r="T2480" s="9">
        <f t="shared" si="115"/>
        <v>2012</v>
      </c>
      <c r="U2480" s="11">
        <f t="shared" si="116"/>
        <v>41287.742048611108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">
        <v>8325</v>
      </c>
      <c r="R2481" t="s">
        <v>8329</v>
      </c>
      <c r="S2481" s="11">
        <f t="shared" si="114"/>
        <v>41107.518449074072</v>
      </c>
      <c r="T2481" s="9">
        <f t="shared" si="115"/>
        <v>2012</v>
      </c>
      <c r="U2481" s="11">
        <f t="shared" si="116"/>
        <v>41117.875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">
        <v>8325</v>
      </c>
      <c r="R2482" t="s">
        <v>8329</v>
      </c>
      <c r="S2482" s="11">
        <f t="shared" si="114"/>
        <v>42227.727824074071</v>
      </c>
      <c r="T2482" s="9">
        <f t="shared" si="115"/>
        <v>2015</v>
      </c>
      <c r="U2482" s="11">
        <f t="shared" si="116"/>
        <v>42287.727824074071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">
        <v>8325</v>
      </c>
      <c r="R2483" t="s">
        <v>8329</v>
      </c>
      <c r="S2483" s="11">
        <f t="shared" si="114"/>
        <v>40999.437592592592</v>
      </c>
      <c r="T2483" s="9">
        <f t="shared" si="115"/>
        <v>2012</v>
      </c>
      <c r="U2483" s="11">
        <f t="shared" si="116"/>
        <v>41029.437592592592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">
        <v>8325</v>
      </c>
      <c r="R2484" t="s">
        <v>8329</v>
      </c>
      <c r="S2484" s="11">
        <f t="shared" si="114"/>
        <v>40711.573877314811</v>
      </c>
      <c r="T2484" s="9">
        <f t="shared" si="115"/>
        <v>2011</v>
      </c>
      <c r="U2484" s="11">
        <f t="shared" si="116"/>
        <v>40756.573877314811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">
        <v>8325</v>
      </c>
      <c r="R2485" t="s">
        <v>8329</v>
      </c>
      <c r="S2485" s="11">
        <f t="shared" si="114"/>
        <v>40970.541701388887</v>
      </c>
      <c r="T2485" s="9">
        <f t="shared" si="115"/>
        <v>2012</v>
      </c>
      <c r="U2485" s="11">
        <f t="shared" si="116"/>
        <v>41030.500034722216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">
        <v>8325</v>
      </c>
      <c r="R2486" t="s">
        <v>8329</v>
      </c>
      <c r="S2486" s="11">
        <f t="shared" si="114"/>
        <v>40771.708368055552</v>
      </c>
      <c r="T2486" s="9">
        <f t="shared" si="115"/>
        <v>2011</v>
      </c>
      <c r="U2486" s="11">
        <f t="shared" si="116"/>
        <v>40801.708368055552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">
        <v>8325</v>
      </c>
      <c r="R2487" t="s">
        <v>8329</v>
      </c>
      <c r="S2487" s="11">
        <f t="shared" si="114"/>
        <v>40793.790266203701</v>
      </c>
      <c r="T2487" s="9">
        <f t="shared" si="115"/>
        <v>2011</v>
      </c>
      <c r="U2487" s="11">
        <f t="shared" si="116"/>
        <v>40828.790266203701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">
        <v>8325</v>
      </c>
      <c r="R2488" t="s">
        <v>8329</v>
      </c>
      <c r="S2488" s="11">
        <f t="shared" si="114"/>
        <v>40991.499722222223</v>
      </c>
      <c r="T2488" s="9">
        <f t="shared" si="115"/>
        <v>2012</v>
      </c>
      <c r="U2488" s="11">
        <f t="shared" si="116"/>
        <v>41021.499722222223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">
        <v>8325</v>
      </c>
      <c r="R2489" t="s">
        <v>8329</v>
      </c>
      <c r="S2489" s="11">
        <f t="shared" si="114"/>
        <v>41025.874965277777</v>
      </c>
      <c r="T2489" s="9">
        <f t="shared" si="115"/>
        <v>2012</v>
      </c>
      <c r="U2489" s="11">
        <f t="shared" si="116"/>
        <v>41055.874965277777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">
        <v>8325</v>
      </c>
      <c r="R2490" t="s">
        <v>8329</v>
      </c>
      <c r="S2490" s="11">
        <f t="shared" si="114"/>
        <v>40833.424861111111</v>
      </c>
      <c r="T2490" s="9">
        <f t="shared" si="115"/>
        <v>2011</v>
      </c>
      <c r="U2490" s="11">
        <f t="shared" si="116"/>
        <v>40863.466527777775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">
        <v>8325</v>
      </c>
      <c r="R2491" t="s">
        <v>8329</v>
      </c>
      <c r="S2491" s="11">
        <f t="shared" si="114"/>
        <v>41373.481932870367</v>
      </c>
      <c r="T2491" s="9">
        <f t="shared" si="115"/>
        <v>2013</v>
      </c>
      <c r="U2491" s="11">
        <f t="shared" si="116"/>
        <v>41403.481932870367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">
        <v>8325</v>
      </c>
      <c r="R2492" t="s">
        <v>8329</v>
      </c>
      <c r="S2492" s="11">
        <f t="shared" si="114"/>
        <v>41023.01939814815</v>
      </c>
      <c r="T2492" s="9">
        <f t="shared" si="115"/>
        <v>2012</v>
      </c>
      <c r="U2492" s="11">
        <f t="shared" si="116"/>
        <v>41083.01939814815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">
        <v>8325</v>
      </c>
      <c r="R2493" t="s">
        <v>8329</v>
      </c>
      <c r="S2493" s="11">
        <f t="shared" si="114"/>
        <v>40542.630949074075</v>
      </c>
      <c r="T2493" s="9">
        <f t="shared" si="115"/>
        <v>2010</v>
      </c>
      <c r="U2493" s="11">
        <f t="shared" si="116"/>
        <v>40558.868750000001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">
        <v>8325</v>
      </c>
      <c r="R2494" t="s">
        <v>8329</v>
      </c>
      <c r="S2494" s="11">
        <f t="shared" si="114"/>
        <v>41024.777638888889</v>
      </c>
      <c r="T2494" s="9">
        <f t="shared" si="115"/>
        <v>2012</v>
      </c>
      <c r="U2494" s="11">
        <f t="shared" si="116"/>
        <v>41076.207638888889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">
        <v>8325</v>
      </c>
      <c r="R2495" t="s">
        <v>8329</v>
      </c>
      <c r="S2495" s="11">
        <f t="shared" si="114"/>
        <v>41347.959953703699</v>
      </c>
      <c r="T2495" s="9">
        <f t="shared" si="115"/>
        <v>2013</v>
      </c>
      <c r="U2495" s="11">
        <f t="shared" si="116"/>
        <v>41392.959953703699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">
        <v>8325</v>
      </c>
      <c r="R2496" t="s">
        <v>8329</v>
      </c>
      <c r="S2496" s="11">
        <f t="shared" si="114"/>
        <v>41022.436851851853</v>
      </c>
      <c r="T2496" s="9">
        <f t="shared" si="115"/>
        <v>2012</v>
      </c>
      <c r="U2496" s="11">
        <f t="shared" si="116"/>
        <v>41052.436851851853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">
        <v>8325</v>
      </c>
      <c r="R2497" t="s">
        <v>8329</v>
      </c>
      <c r="S2497" s="11">
        <f t="shared" si="114"/>
        <v>41036.738136574073</v>
      </c>
      <c r="T2497" s="9">
        <f t="shared" si="115"/>
        <v>2012</v>
      </c>
      <c r="U2497" s="11">
        <f t="shared" si="116"/>
        <v>41066.738136574073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">
        <v>8325</v>
      </c>
      <c r="R2498" t="s">
        <v>8329</v>
      </c>
      <c r="S2498" s="11">
        <f t="shared" si="114"/>
        <v>41327.788101851846</v>
      </c>
      <c r="T2498" s="9">
        <f t="shared" si="115"/>
        <v>2013</v>
      </c>
      <c r="U2498" s="11">
        <f t="shared" si="116"/>
        <v>41362.746435185181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">
        <v>8325</v>
      </c>
      <c r="R2499" t="s">
        <v>8329</v>
      </c>
      <c r="S2499" s="11">
        <f t="shared" ref="S2499:S2562" si="117">(J2499/86400)+25569+(-5/24)</f>
        <v>40730.670578703699</v>
      </c>
      <c r="T2499" s="9">
        <f t="shared" ref="T2499:T2562" si="118">YEAR(S2499)</f>
        <v>2011</v>
      </c>
      <c r="U2499" s="11">
        <f t="shared" ref="U2499:U2562" si="119">(I2499/86400)+25569+(-5/24)</f>
        <v>40760.670578703699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">
        <v>8325</v>
      </c>
      <c r="R2500" t="s">
        <v>8329</v>
      </c>
      <c r="S2500" s="11">
        <f t="shared" si="117"/>
        <v>42017.759108796294</v>
      </c>
      <c r="T2500" s="9">
        <f t="shared" si="118"/>
        <v>2015</v>
      </c>
      <c r="U2500" s="11">
        <f t="shared" si="119"/>
        <v>42031.759108796294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">
        <v>8325</v>
      </c>
      <c r="R2501" t="s">
        <v>8329</v>
      </c>
      <c r="S2501" s="11">
        <f t="shared" si="117"/>
        <v>41226.440243055556</v>
      </c>
      <c r="T2501" s="9">
        <f t="shared" si="118"/>
        <v>2012</v>
      </c>
      <c r="U2501" s="11">
        <f t="shared" si="119"/>
        <v>41274.541666666664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">
        <v>8325</v>
      </c>
      <c r="R2502" t="s">
        <v>8329</v>
      </c>
      <c r="S2502" s="11">
        <f t="shared" si="117"/>
        <v>41053.564525462956</v>
      </c>
      <c r="T2502" s="9">
        <f t="shared" si="118"/>
        <v>2012</v>
      </c>
      <c r="U2502" s="11">
        <f t="shared" si="119"/>
        <v>41083.564525462956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">
        <v>8336</v>
      </c>
      <c r="R2503" t="s">
        <v>8353</v>
      </c>
      <c r="S2503" s="11">
        <f t="shared" si="117"/>
        <v>42244.568333333336</v>
      </c>
      <c r="T2503" s="9">
        <f t="shared" si="118"/>
        <v>2015</v>
      </c>
      <c r="U2503" s="11">
        <f t="shared" si="119"/>
        <v>42274.568333333336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">
        <v>8336</v>
      </c>
      <c r="R2504" t="s">
        <v>8353</v>
      </c>
      <c r="S2504" s="11">
        <f t="shared" si="117"/>
        <v>41858.617106481477</v>
      </c>
      <c r="T2504" s="9">
        <f t="shared" si="118"/>
        <v>2014</v>
      </c>
      <c r="U2504" s="11">
        <f t="shared" si="119"/>
        <v>41903.617106481477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">
        <v>8336</v>
      </c>
      <c r="R2505" t="s">
        <v>8353</v>
      </c>
      <c r="S2505" s="11">
        <f t="shared" si="117"/>
        <v>42498.691064814811</v>
      </c>
      <c r="T2505" s="9">
        <f t="shared" si="118"/>
        <v>2016</v>
      </c>
      <c r="U2505" s="11">
        <f t="shared" si="119"/>
        <v>42528.67083333333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">
        <v>8336</v>
      </c>
      <c r="R2506" t="s">
        <v>8353</v>
      </c>
      <c r="S2506" s="11">
        <f t="shared" si="117"/>
        <v>41927.807106481479</v>
      </c>
      <c r="T2506" s="9">
        <f t="shared" si="118"/>
        <v>2014</v>
      </c>
      <c r="U2506" s="11">
        <f t="shared" si="119"/>
        <v>41957.848773148151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">
        <v>8336</v>
      </c>
      <c r="R2507" t="s">
        <v>8353</v>
      </c>
      <c r="S2507" s="11">
        <f t="shared" si="117"/>
        <v>42046.847407407404</v>
      </c>
      <c r="T2507" s="9">
        <f t="shared" si="118"/>
        <v>2015</v>
      </c>
      <c r="U2507" s="11">
        <f t="shared" si="119"/>
        <v>42076.80574074074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">
        <v>8336</v>
      </c>
      <c r="R2508" t="s">
        <v>8353</v>
      </c>
      <c r="S2508" s="11">
        <f t="shared" si="117"/>
        <v>42258.088761574072</v>
      </c>
      <c r="T2508" s="9">
        <f t="shared" si="118"/>
        <v>2015</v>
      </c>
      <c r="U2508" s="11">
        <f t="shared" si="119"/>
        <v>42280.666666666664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">
        <v>8336</v>
      </c>
      <c r="R2509" t="s">
        <v>8353</v>
      </c>
      <c r="S2509" s="11">
        <f t="shared" si="117"/>
        <v>42104.864629629628</v>
      </c>
      <c r="T2509" s="9">
        <f t="shared" si="118"/>
        <v>2015</v>
      </c>
      <c r="U2509" s="11">
        <f t="shared" si="119"/>
        <v>42134.864629629628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">
        <v>8336</v>
      </c>
      <c r="R2510" t="s">
        <v>8353</v>
      </c>
      <c r="S2510" s="11">
        <f t="shared" si="117"/>
        <v>41835.743449074071</v>
      </c>
      <c r="T2510" s="9">
        <f t="shared" si="118"/>
        <v>2014</v>
      </c>
      <c r="U2510" s="11">
        <f t="shared" si="119"/>
        <v>41865.743449074071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">
        <v>8336</v>
      </c>
      <c r="R2511" t="s">
        <v>8353</v>
      </c>
      <c r="S2511" s="11">
        <f t="shared" si="117"/>
        <v>42058.601261574069</v>
      </c>
      <c r="T2511" s="9">
        <f t="shared" si="118"/>
        <v>2015</v>
      </c>
      <c r="U2511" s="11">
        <f t="shared" si="119"/>
        <v>42114.559594907405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">
        <v>8336</v>
      </c>
      <c r="R2512" t="s">
        <v>8353</v>
      </c>
      <c r="S2512" s="11">
        <f t="shared" si="117"/>
        <v>42078.789027777777</v>
      </c>
      <c r="T2512" s="9">
        <f t="shared" si="118"/>
        <v>2015</v>
      </c>
      <c r="U2512" s="11">
        <f t="shared" si="119"/>
        <v>42138.789027777777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">
        <v>8336</v>
      </c>
      <c r="R2513" t="s">
        <v>8353</v>
      </c>
      <c r="S2513" s="11">
        <f t="shared" si="117"/>
        <v>42371.238576388881</v>
      </c>
      <c r="T2513" s="9">
        <f t="shared" si="118"/>
        <v>2016</v>
      </c>
      <c r="U2513" s="11">
        <f t="shared" si="119"/>
        <v>42401.238576388881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">
        <v>8336</v>
      </c>
      <c r="R2514" t="s">
        <v>8353</v>
      </c>
      <c r="S2514" s="11">
        <f t="shared" si="117"/>
        <v>41971.668530092589</v>
      </c>
      <c r="T2514" s="9">
        <f t="shared" si="118"/>
        <v>2014</v>
      </c>
      <c r="U2514" s="11">
        <f t="shared" si="119"/>
        <v>41986.668530092589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">
        <v>8336</v>
      </c>
      <c r="R2515" t="s">
        <v>8353</v>
      </c>
      <c r="S2515" s="11">
        <f t="shared" si="117"/>
        <v>42731.798483796294</v>
      </c>
      <c r="T2515" s="9">
        <f t="shared" si="118"/>
        <v>2016</v>
      </c>
      <c r="U2515" s="11">
        <f t="shared" si="119"/>
        <v>42791.798483796294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">
        <v>8336</v>
      </c>
      <c r="R2516" t="s">
        <v>8353</v>
      </c>
      <c r="S2516" s="11">
        <f t="shared" si="117"/>
        <v>41854.181446759256</v>
      </c>
      <c r="T2516" s="9">
        <f t="shared" si="118"/>
        <v>2014</v>
      </c>
      <c r="U2516" s="11">
        <f t="shared" si="119"/>
        <v>41871.181446759256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">
        <v>8336</v>
      </c>
      <c r="R2517" t="s">
        <v>8353</v>
      </c>
      <c r="S2517" s="11">
        <f t="shared" si="117"/>
        <v>42027.63140046296</v>
      </c>
      <c r="T2517" s="9">
        <f t="shared" si="118"/>
        <v>2015</v>
      </c>
      <c r="U2517" s="11">
        <f t="shared" si="119"/>
        <v>42057.63140046296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">
        <v>8336</v>
      </c>
      <c r="R2518" t="s">
        <v>8353</v>
      </c>
      <c r="S2518" s="11">
        <f t="shared" si="117"/>
        <v>41942.445046296292</v>
      </c>
      <c r="T2518" s="9">
        <f t="shared" si="118"/>
        <v>2014</v>
      </c>
      <c r="U2518" s="11">
        <f t="shared" si="119"/>
        <v>41972.486712962964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">
        <v>8336</v>
      </c>
      <c r="R2519" t="s">
        <v>8353</v>
      </c>
      <c r="S2519" s="11">
        <f t="shared" si="117"/>
        <v>42052.594097222223</v>
      </c>
      <c r="T2519" s="9">
        <f t="shared" si="118"/>
        <v>2015</v>
      </c>
      <c r="U2519" s="11">
        <f t="shared" si="119"/>
        <v>42082.552430555552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">
        <v>8336</v>
      </c>
      <c r="R2520" t="s">
        <v>8353</v>
      </c>
      <c r="S2520" s="11">
        <f t="shared" si="117"/>
        <v>41926.472546296296</v>
      </c>
      <c r="T2520" s="9">
        <f t="shared" si="118"/>
        <v>2014</v>
      </c>
      <c r="U2520" s="11">
        <f t="shared" si="119"/>
        <v>41956.51421296296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">
        <v>8336</v>
      </c>
      <c r="R2521" t="s">
        <v>8353</v>
      </c>
      <c r="S2521" s="11">
        <f t="shared" si="117"/>
        <v>41808.946805555555</v>
      </c>
      <c r="T2521" s="9">
        <f t="shared" si="118"/>
        <v>2014</v>
      </c>
      <c r="U2521" s="11">
        <f t="shared" si="119"/>
        <v>41838.946805555555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">
        <v>8336</v>
      </c>
      <c r="R2522" t="s">
        <v>8353</v>
      </c>
      <c r="S2522" s="11">
        <f t="shared" si="117"/>
        <v>42612.392187500001</v>
      </c>
      <c r="T2522" s="9">
        <f t="shared" si="118"/>
        <v>2016</v>
      </c>
      <c r="U2522" s="11">
        <f t="shared" si="119"/>
        <v>42658.597916666666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">
        <v>8325</v>
      </c>
      <c r="R2523" t="s">
        <v>8354</v>
      </c>
      <c r="S2523" s="11">
        <f t="shared" si="117"/>
        <v>42269.75950231481</v>
      </c>
      <c r="T2523" s="9">
        <f t="shared" si="118"/>
        <v>2015</v>
      </c>
      <c r="U2523" s="11">
        <f t="shared" si="119"/>
        <v>42290.75950231481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">
        <v>8325</v>
      </c>
      <c r="R2524" t="s">
        <v>8354</v>
      </c>
      <c r="S2524" s="11">
        <f t="shared" si="117"/>
        <v>42460.365277777775</v>
      </c>
      <c r="T2524" s="9">
        <f t="shared" si="118"/>
        <v>2016</v>
      </c>
      <c r="U2524" s="11">
        <f t="shared" si="119"/>
        <v>42482.411111111105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">
        <v>8325</v>
      </c>
      <c r="R2525" t="s">
        <v>8354</v>
      </c>
      <c r="S2525" s="11">
        <f t="shared" si="117"/>
        <v>41930.767268518517</v>
      </c>
      <c r="T2525" s="9">
        <f t="shared" si="118"/>
        <v>2014</v>
      </c>
      <c r="U2525" s="11">
        <f t="shared" si="119"/>
        <v>41960.808935185181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">
        <v>8325</v>
      </c>
      <c r="R2526" t="s">
        <v>8354</v>
      </c>
      <c r="S2526" s="11">
        <f t="shared" si="117"/>
        <v>41961.599039351851</v>
      </c>
      <c r="T2526" s="9">
        <f t="shared" si="118"/>
        <v>2014</v>
      </c>
      <c r="U2526" s="11">
        <f t="shared" si="119"/>
        <v>41993.979166666664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">
        <v>8325</v>
      </c>
      <c r="R2527" t="s">
        <v>8354</v>
      </c>
      <c r="S2527" s="11">
        <f t="shared" si="117"/>
        <v>41058.636238425919</v>
      </c>
      <c r="T2527" s="9">
        <f t="shared" si="118"/>
        <v>2012</v>
      </c>
      <c r="U2527" s="11">
        <f t="shared" si="119"/>
        <v>41088.636238425919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">
        <v>8325</v>
      </c>
      <c r="R2528" t="s">
        <v>8354</v>
      </c>
      <c r="S2528" s="11">
        <f t="shared" si="117"/>
        <v>41952.882800925923</v>
      </c>
      <c r="T2528" s="9">
        <f t="shared" si="118"/>
        <v>2014</v>
      </c>
      <c r="U2528" s="11">
        <f t="shared" si="119"/>
        <v>41980.999305555553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">
        <v>8325</v>
      </c>
      <c r="R2529" t="s">
        <v>8354</v>
      </c>
      <c r="S2529" s="11">
        <f t="shared" si="117"/>
        <v>41546.542719907404</v>
      </c>
      <c r="T2529" s="9">
        <f t="shared" si="118"/>
        <v>2013</v>
      </c>
      <c r="U2529" s="11">
        <f t="shared" si="119"/>
        <v>41564.957638888889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">
        <v>8325</v>
      </c>
      <c r="R2530" t="s">
        <v>8354</v>
      </c>
      <c r="S2530" s="11">
        <f t="shared" si="117"/>
        <v>42217.626192129632</v>
      </c>
      <c r="T2530" s="9">
        <f t="shared" si="118"/>
        <v>2015</v>
      </c>
      <c r="U2530" s="11">
        <f t="shared" si="119"/>
        <v>42236.249999999993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">
        <v>8325</v>
      </c>
      <c r="R2531" t="s">
        <v>8354</v>
      </c>
      <c r="S2531" s="11">
        <f t="shared" si="117"/>
        <v>40947.872395833328</v>
      </c>
      <c r="T2531" s="9">
        <f t="shared" si="118"/>
        <v>2012</v>
      </c>
      <c r="U2531" s="11">
        <f t="shared" si="119"/>
        <v>40992.830729166664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">
        <v>8325</v>
      </c>
      <c r="R2532" t="s">
        <v>8354</v>
      </c>
      <c r="S2532" s="11">
        <f t="shared" si="117"/>
        <v>42081.656307870369</v>
      </c>
      <c r="T2532" s="9">
        <f t="shared" si="118"/>
        <v>2015</v>
      </c>
      <c r="U2532" s="11">
        <f t="shared" si="119"/>
        <v>42113.993055555555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">
        <v>8325</v>
      </c>
      <c r="R2533" t="s">
        <v>8354</v>
      </c>
      <c r="S2533" s="11">
        <f t="shared" si="117"/>
        <v>42208.471689814811</v>
      </c>
      <c r="T2533" s="9">
        <f t="shared" si="118"/>
        <v>2015</v>
      </c>
      <c r="U2533" s="11">
        <f t="shared" si="119"/>
        <v>42230.957638888889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">
        <v>8325</v>
      </c>
      <c r="R2534" t="s">
        <v>8354</v>
      </c>
      <c r="S2534" s="11">
        <f t="shared" si="117"/>
        <v>41107.640810185185</v>
      </c>
      <c r="T2534" s="9">
        <f t="shared" si="118"/>
        <v>2012</v>
      </c>
      <c r="U2534" s="11">
        <f t="shared" si="119"/>
        <v>41137.640810185185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">
        <v>8325</v>
      </c>
      <c r="R2535" t="s">
        <v>8354</v>
      </c>
      <c r="S2535" s="11">
        <f t="shared" si="117"/>
        <v>41304.542951388888</v>
      </c>
      <c r="T2535" s="9">
        <f t="shared" si="118"/>
        <v>2013</v>
      </c>
      <c r="U2535" s="11">
        <f t="shared" si="119"/>
        <v>41334.542453703703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">
        <v>8325</v>
      </c>
      <c r="R2536" t="s">
        <v>8354</v>
      </c>
      <c r="S2536" s="11">
        <f t="shared" si="117"/>
        <v>40127.492037037031</v>
      </c>
      <c r="T2536" s="9">
        <f t="shared" si="118"/>
        <v>2009</v>
      </c>
      <c r="U2536" s="11">
        <f t="shared" si="119"/>
        <v>40179.041666666664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">
        <v>8325</v>
      </c>
      <c r="R2537" t="s">
        <v>8354</v>
      </c>
      <c r="S2537" s="11">
        <f t="shared" si="117"/>
        <v>41943.582696759258</v>
      </c>
      <c r="T2537" s="9">
        <f t="shared" si="118"/>
        <v>2014</v>
      </c>
      <c r="U2537" s="11">
        <f t="shared" si="119"/>
        <v>41974.624363425923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">
        <v>8325</v>
      </c>
      <c r="R2538" t="s">
        <v>8354</v>
      </c>
      <c r="S2538" s="11">
        <f t="shared" si="117"/>
        <v>41463.89775462963</v>
      </c>
      <c r="T2538" s="9">
        <f t="shared" si="118"/>
        <v>2013</v>
      </c>
      <c r="U2538" s="11">
        <f t="shared" si="119"/>
        <v>41484.89775462963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">
        <v>8325</v>
      </c>
      <c r="R2539" t="s">
        <v>8354</v>
      </c>
      <c r="S2539" s="11">
        <f t="shared" si="117"/>
        <v>40696.440451388888</v>
      </c>
      <c r="T2539" s="9">
        <f t="shared" si="118"/>
        <v>2011</v>
      </c>
      <c r="U2539" s="11">
        <f t="shared" si="119"/>
        <v>40756.440451388888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">
        <v>8325</v>
      </c>
      <c r="R2540" t="s">
        <v>8354</v>
      </c>
      <c r="S2540" s="11">
        <f t="shared" si="117"/>
        <v>41298.301631944443</v>
      </c>
      <c r="T2540" s="9">
        <f t="shared" si="118"/>
        <v>2013</v>
      </c>
      <c r="U2540" s="11">
        <f t="shared" si="119"/>
        <v>41328.999305555553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">
        <v>8325</v>
      </c>
      <c r="R2541" t="s">
        <v>8354</v>
      </c>
      <c r="S2541" s="11">
        <f t="shared" si="117"/>
        <v>41977.693888888891</v>
      </c>
      <c r="T2541" s="9">
        <f t="shared" si="118"/>
        <v>2014</v>
      </c>
      <c r="U2541" s="11">
        <f t="shared" si="119"/>
        <v>42037.693888888891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">
        <v>8325</v>
      </c>
      <c r="R2542" t="s">
        <v>8354</v>
      </c>
      <c r="S2542" s="11">
        <f t="shared" si="117"/>
        <v>40785.466678240737</v>
      </c>
      <c r="T2542" s="9">
        <f t="shared" si="118"/>
        <v>2011</v>
      </c>
      <c r="U2542" s="11">
        <f t="shared" si="119"/>
        <v>40845.466678240737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">
        <v>8325</v>
      </c>
      <c r="R2543" t="s">
        <v>8354</v>
      </c>
      <c r="S2543" s="11">
        <f t="shared" si="117"/>
        <v>41483.240949074076</v>
      </c>
      <c r="T2543" s="9">
        <f t="shared" si="118"/>
        <v>2013</v>
      </c>
      <c r="U2543" s="11">
        <f t="shared" si="119"/>
        <v>41543.240949074076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">
        <v>8325</v>
      </c>
      <c r="R2544" t="s">
        <v>8354</v>
      </c>
      <c r="S2544" s="11">
        <f t="shared" si="117"/>
        <v>41509.218252314815</v>
      </c>
      <c r="T2544" s="9">
        <f t="shared" si="118"/>
        <v>2013</v>
      </c>
      <c r="U2544" s="11">
        <f t="shared" si="119"/>
        <v>41547.957638888889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">
        <v>8325</v>
      </c>
      <c r="R2545" t="s">
        <v>8354</v>
      </c>
      <c r="S2545" s="11">
        <f t="shared" si="117"/>
        <v>40513.899282407401</v>
      </c>
      <c r="T2545" s="9">
        <f t="shared" si="118"/>
        <v>2010</v>
      </c>
      <c r="U2545" s="11">
        <f t="shared" si="119"/>
        <v>40544.916666666664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">
        <v>8325</v>
      </c>
      <c r="R2546" t="s">
        <v>8354</v>
      </c>
      <c r="S2546" s="11">
        <f t="shared" si="117"/>
        <v>41068.3121412037</v>
      </c>
      <c r="T2546" s="9">
        <f t="shared" si="118"/>
        <v>2012</v>
      </c>
      <c r="U2546" s="11">
        <f t="shared" si="119"/>
        <v>41098.3121412037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">
        <v>8325</v>
      </c>
      <c r="R2547" t="s">
        <v>8354</v>
      </c>
      <c r="S2547" s="11">
        <f t="shared" si="117"/>
        <v>42026.929837962962</v>
      </c>
      <c r="T2547" s="9">
        <f t="shared" si="118"/>
        <v>2015</v>
      </c>
      <c r="U2547" s="11">
        <f t="shared" si="119"/>
        <v>42061.812499999993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">
        <v>8325</v>
      </c>
      <c r="R2548" t="s">
        <v>8354</v>
      </c>
      <c r="S2548" s="11">
        <f t="shared" si="117"/>
        <v>41524.650219907409</v>
      </c>
      <c r="T2548" s="9">
        <f t="shared" si="118"/>
        <v>2013</v>
      </c>
      <c r="U2548" s="11">
        <f t="shared" si="119"/>
        <v>41552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">
        <v>8325</v>
      </c>
      <c r="R2549" t="s">
        <v>8354</v>
      </c>
      <c r="S2549" s="11">
        <f t="shared" si="117"/>
        <v>40973.564849537033</v>
      </c>
      <c r="T2549" s="9">
        <f t="shared" si="118"/>
        <v>2012</v>
      </c>
      <c r="U2549" s="11">
        <f t="shared" si="119"/>
        <v>41003.523182870369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">
        <v>8325</v>
      </c>
      <c r="R2550" t="s">
        <v>8354</v>
      </c>
      <c r="S2550" s="11">
        <f t="shared" si="117"/>
        <v>42618.417094907403</v>
      </c>
      <c r="T2550" s="9">
        <f t="shared" si="118"/>
        <v>2016</v>
      </c>
      <c r="U2550" s="11">
        <f t="shared" si="119"/>
        <v>42642.977083333331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">
        <v>8325</v>
      </c>
      <c r="R2551" t="s">
        <v>8354</v>
      </c>
      <c r="S2551" s="11">
        <f t="shared" si="117"/>
        <v>41390.549421296295</v>
      </c>
      <c r="T2551" s="9">
        <f t="shared" si="118"/>
        <v>2013</v>
      </c>
      <c r="U2551" s="11">
        <f t="shared" si="119"/>
        <v>41425.5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">
        <v>8325</v>
      </c>
      <c r="R2552" t="s">
        <v>8354</v>
      </c>
      <c r="S2552" s="11">
        <f t="shared" si="117"/>
        <v>42228.425995370366</v>
      </c>
      <c r="T2552" s="9">
        <f t="shared" si="118"/>
        <v>2015</v>
      </c>
      <c r="U2552" s="11">
        <f t="shared" si="119"/>
        <v>42284.957638888889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">
        <v>8325</v>
      </c>
      <c r="R2553" t="s">
        <v>8354</v>
      </c>
      <c r="S2553" s="11">
        <f t="shared" si="117"/>
        <v>40961.043807870366</v>
      </c>
      <c r="T2553" s="9">
        <f t="shared" si="118"/>
        <v>2012</v>
      </c>
      <c r="U2553" s="11">
        <f t="shared" si="119"/>
        <v>40989.658333333333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">
        <v>8325</v>
      </c>
      <c r="R2554" t="s">
        <v>8354</v>
      </c>
      <c r="S2554" s="11">
        <f t="shared" si="117"/>
        <v>42769.601631944439</v>
      </c>
      <c r="T2554" s="9">
        <f t="shared" si="118"/>
        <v>2017</v>
      </c>
      <c r="U2554" s="11">
        <f t="shared" si="119"/>
        <v>42799.601631944439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">
        <v>8325</v>
      </c>
      <c r="R2555" t="s">
        <v>8354</v>
      </c>
      <c r="S2555" s="11">
        <f t="shared" si="117"/>
        <v>41112.990821759253</v>
      </c>
      <c r="T2555" s="9">
        <f t="shared" si="118"/>
        <v>2012</v>
      </c>
      <c r="U2555" s="11">
        <f t="shared" si="119"/>
        <v>41172.990821759253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">
        <v>8325</v>
      </c>
      <c r="R2556" t="s">
        <v>8354</v>
      </c>
      <c r="S2556" s="11">
        <f t="shared" si="117"/>
        <v>42124.869942129626</v>
      </c>
      <c r="T2556" s="9">
        <f t="shared" si="118"/>
        <v>2015</v>
      </c>
      <c r="U2556" s="11">
        <f t="shared" si="119"/>
        <v>42155.957638888889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">
        <v>8325</v>
      </c>
      <c r="R2557" t="s">
        <v>8354</v>
      </c>
      <c r="S2557" s="11">
        <f t="shared" si="117"/>
        <v>41026.44667824074</v>
      </c>
      <c r="T2557" s="9">
        <f t="shared" si="118"/>
        <v>2012</v>
      </c>
      <c r="U2557" s="11">
        <f t="shared" si="119"/>
        <v>41057.44667824074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">
        <v>8325</v>
      </c>
      <c r="R2558" t="s">
        <v>8354</v>
      </c>
      <c r="S2558" s="11">
        <f t="shared" si="117"/>
        <v>41222.783067129625</v>
      </c>
      <c r="T2558" s="9">
        <f t="shared" si="118"/>
        <v>2012</v>
      </c>
      <c r="U2558" s="11">
        <f t="shared" si="119"/>
        <v>41267.783067129625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">
        <v>8325</v>
      </c>
      <c r="R2559" t="s">
        <v>8354</v>
      </c>
      <c r="S2559" s="11">
        <f t="shared" si="117"/>
        <v>41744.536874999998</v>
      </c>
      <c r="T2559" s="9">
        <f t="shared" si="118"/>
        <v>2014</v>
      </c>
      <c r="U2559" s="11">
        <f t="shared" si="119"/>
        <v>41774.536874999998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">
        <v>8325</v>
      </c>
      <c r="R2560" t="s">
        <v>8354</v>
      </c>
      <c r="S2560" s="11">
        <f t="shared" si="117"/>
        <v>42093.651689814811</v>
      </c>
      <c r="T2560" s="9">
        <f t="shared" si="118"/>
        <v>2015</v>
      </c>
      <c r="U2560" s="11">
        <f t="shared" si="119"/>
        <v>42125.374305555553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">
        <v>8325</v>
      </c>
      <c r="R2561" t="s">
        <v>8354</v>
      </c>
      <c r="S2561" s="11">
        <f t="shared" si="117"/>
        <v>40829.665324074071</v>
      </c>
      <c r="T2561" s="9">
        <f t="shared" si="118"/>
        <v>2011</v>
      </c>
      <c r="U2561" s="11">
        <f t="shared" si="119"/>
        <v>40862.609027777777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">
        <v>8325</v>
      </c>
      <c r="R2562" t="s">
        <v>8354</v>
      </c>
      <c r="S2562" s="11">
        <f t="shared" si="117"/>
        <v>42039.742754629631</v>
      </c>
      <c r="T2562" s="9">
        <f t="shared" si="118"/>
        <v>2015</v>
      </c>
      <c r="U2562" s="11">
        <f t="shared" si="119"/>
        <v>42069.742754629631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">
        <v>8336</v>
      </c>
      <c r="R2563" t="s">
        <v>8337</v>
      </c>
      <c r="S2563" s="11">
        <f t="shared" ref="S2563:S2626" si="120">(J2563/86400)+25569+(-5/24)</f>
        <v>42260.320474537039</v>
      </c>
      <c r="T2563" s="9">
        <f t="shared" ref="T2563:T2626" si="121">YEAR(S2563)</f>
        <v>2015</v>
      </c>
      <c r="U2563" s="11">
        <f t="shared" ref="U2563:U2626" si="122">(I2563/86400)+25569+(-5/24)</f>
        <v>42290.320474537039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">
        <v>8336</v>
      </c>
      <c r="R2564" t="s">
        <v>8337</v>
      </c>
      <c r="S2564" s="11">
        <f t="shared" si="120"/>
        <v>42594.316423611112</v>
      </c>
      <c r="T2564" s="9">
        <f t="shared" si="121"/>
        <v>2016</v>
      </c>
      <c r="U2564" s="11">
        <f t="shared" si="122"/>
        <v>42654.316423611112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">
        <v>8336</v>
      </c>
      <c r="R2565" t="s">
        <v>8337</v>
      </c>
      <c r="S2565" s="11">
        <f t="shared" si="120"/>
        <v>42154.931145833332</v>
      </c>
      <c r="T2565" s="9">
        <f t="shared" si="121"/>
        <v>2015</v>
      </c>
      <c r="U2565" s="11">
        <f t="shared" si="122"/>
        <v>42214.931145833332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">
        <v>8336</v>
      </c>
      <c r="R2566" t="s">
        <v>8337</v>
      </c>
      <c r="S2566" s="11">
        <f t="shared" si="120"/>
        <v>41821.83216435185</v>
      </c>
      <c r="T2566" s="9">
        <f t="shared" si="121"/>
        <v>2014</v>
      </c>
      <c r="U2566" s="11">
        <f t="shared" si="122"/>
        <v>41851.83216435185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">
        <v>8336</v>
      </c>
      <c r="R2567" t="s">
        <v>8337</v>
      </c>
      <c r="S2567" s="11">
        <f t="shared" si="120"/>
        <v>42440.442002314812</v>
      </c>
      <c r="T2567" s="9">
        <f t="shared" si="121"/>
        <v>2016</v>
      </c>
      <c r="U2567" s="11">
        <f t="shared" si="122"/>
        <v>42499.659722222219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">
        <v>8336</v>
      </c>
      <c r="R2568" t="s">
        <v>8337</v>
      </c>
      <c r="S2568" s="11">
        <f t="shared" si="120"/>
        <v>41842.772546296292</v>
      </c>
      <c r="T2568" s="9">
        <f t="shared" si="121"/>
        <v>2014</v>
      </c>
      <c r="U2568" s="11">
        <f t="shared" si="122"/>
        <v>41872.772546296292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">
        <v>8336</v>
      </c>
      <c r="R2569" t="s">
        <v>8337</v>
      </c>
      <c r="S2569" s="11">
        <f t="shared" si="120"/>
        <v>42087.670578703699</v>
      </c>
      <c r="T2569" s="9">
        <f t="shared" si="121"/>
        <v>2015</v>
      </c>
      <c r="U2569" s="11">
        <f t="shared" si="122"/>
        <v>42117.670578703699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">
        <v>8336</v>
      </c>
      <c r="R2570" t="s">
        <v>8337</v>
      </c>
      <c r="S2570" s="11">
        <f t="shared" si="120"/>
        <v>42584.45826388889</v>
      </c>
      <c r="T2570" s="9">
        <f t="shared" si="121"/>
        <v>2016</v>
      </c>
      <c r="U2570" s="11">
        <f t="shared" si="122"/>
        <v>42614.45826388889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">
        <v>8336</v>
      </c>
      <c r="R2571" t="s">
        <v>8337</v>
      </c>
      <c r="S2571" s="11">
        <f t="shared" si="120"/>
        <v>42233.897129629629</v>
      </c>
      <c r="T2571" s="9">
        <f t="shared" si="121"/>
        <v>2015</v>
      </c>
      <c r="U2571" s="11">
        <f t="shared" si="122"/>
        <v>42263.897129629629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">
        <v>8336</v>
      </c>
      <c r="R2572" t="s">
        <v>8337</v>
      </c>
      <c r="S2572" s="11">
        <f t="shared" si="120"/>
        <v>42744.694849537038</v>
      </c>
      <c r="T2572" s="9">
        <f t="shared" si="121"/>
        <v>2017</v>
      </c>
      <c r="U2572" s="11">
        <f t="shared" si="122"/>
        <v>42774.694849537038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">
        <v>8336</v>
      </c>
      <c r="R2573" t="s">
        <v>8337</v>
      </c>
      <c r="S2573" s="11">
        <f t="shared" si="120"/>
        <v>42449.133344907408</v>
      </c>
      <c r="T2573" s="9">
        <f t="shared" si="121"/>
        <v>2016</v>
      </c>
      <c r="U2573" s="11">
        <f t="shared" si="122"/>
        <v>42509.133344907408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">
        <v>8336</v>
      </c>
      <c r="R2574" t="s">
        <v>8337</v>
      </c>
      <c r="S2574" s="11">
        <f t="shared" si="120"/>
        <v>42076.911076388882</v>
      </c>
      <c r="T2574" s="9">
        <f t="shared" si="121"/>
        <v>2015</v>
      </c>
      <c r="U2574" s="11">
        <f t="shared" si="122"/>
        <v>42106.911076388882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">
        <v>8336</v>
      </c>
      <c r="R2575" t="s">
        <v>8337</v>
      </c>
      <c r="S2575" s="11">
        <f t="shared" si="120"/>
        <v>41829.383668981478</v>
      </c>
      <c r="T2575" s="9">
        <f t="shared" si="121"/>
        <v>2014</v>
      </c>
      <c r="U2575" s="11">
        <f t="shared" si="122"/>
        <v>41874.383668981478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">
        <v>8336</v>
      </c>
      <c r="R2576" t="s">
        <v>8337</v>
      </c>
      <c r="S2576" s="11">
        <f t="shared" si="120"/>
        <v>42487.617418981477</v>
      </c>
      <c r="T2576" s="9">
        <f t="shared" si="121"/>
        <v>2016</v>
      </c>
      <c r="U2576" s="11">
        <f t="shared" si="122"/>
        <v>42508.617418981477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">
        <v>8336</v>
      </c>
      <c r="R2577" t="s">
        <v>8337</v>
      </c>
      <c r="S2577" s="11">
        <f t="shared" si="120"/>
        <v>41985.900393518517</v>
      </c>
      <c r="T2577" s="9">
        <f t="shared" si="121"/>
        <v>2014</v>
      </c>
      <c r="U2577" s="11">
        <f t="shared" si="122"/>
        <v>42015.900393518517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">
        <v>8336</v>
      </c>
      <c r="R2578" t="s">
        <v>8337</v>
      </c>
      <c r="S2578" s="11">
        <f t="shared" si="120"/>
        <v>42059.801469907405</v>
      </c>
      <c r="T2578" s="9">
        <f t="shared" si="121"/>
        <v>2015</v>
      </c>
      <c r="U2578" s="11">
        <f t="shared" si="122"/>
        <v>42104.759803240733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">
        <v>8336</v>
      </c>
      <c r="R2579" t="s">
        <v>8337</v>
      </c>
      <c r="S2579" s="11">
        <f t="shared" si="120"/>
        <v>41830.612233796295</v>
      </c>
      <c r="T2579" s="9">
        <f t="shared" si="121"/>
        <v>2014</v>
      </c>
      <c r="U2579" s="11">
        <f t="shared" si="122"/>
        <v>41855.612233796295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">
        <v>8336</v>
      </c>
      <c r="R2580" t="s">
        <v>8337</v>
      </c>
      <c r="S2580" s="11">
        <f t="shared" si="120"/>
        <v>42237.814571759256</v>
      </c>
      <c r="T2580" s="9">
        <f t="shared" si="121"/>
        <v>2015</v>
      </c>
      <c r="U2580" s="11">
        <f t="shared" si="122"/>
        <v>42286.499999999993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">
        <v>8336</v>
      </c>
      <c r="R2581" t="s">
        <v>8337</v>
      </c>
      <c r="S2581" s="11">
        <f t="shared" si="120"/>
        <v>41837.621562499997</v>
      </c>
      <c r="T2581" s="9">
        <f t="shared" si="121"/>
        <v>2014</v>
      </c>
      <c r="U2581" s="11">
        <f t="shared" si="122"/>
        <v>41897.621562499997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">
        <v>8336</v>
      </c>
      <c r="R2582" t="s">
        <v>8337</v>
      </c>
      <c r="S2582" s="11">
        <f t="shared" si="120"/>
        <v>42110.118090277778</v>
      </c>
      <c r="T2582" s="9">
        <f t="shared" si="121"/>
        <v>2015</v>
      </c>
      <c r="U2582" s="11">
        <f t="shared" si="122"/>
        <v>42139.916666666664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">
        <v>8336</v>
      </c>
      <c r="R2583" t="s">
        <v>8337</v>
      </c>
      <c r="S2583" s="11">
        <f t="shared" si="120"/>
        <v>42294.420115740737</v>
      </c>
      <c r="T2583" s="9">
        <f t="shared" si="121"/>
        <v>2015</v>
      </c>
      <c r="U2583" s="11">
        <f t="shared" si="122"/>
        <v>42324.461782407401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">
        <v>8336</v>
      </c>
      <c r="R2584" t="s">
        <v>8337</v>
      </c>
      <c r="S2584" s="11">
        <f t="shared" si="120"/>
        <v>42642.780486111107</v>
      </c>
      <c r="T2584" s="9">
        <f t="shared" si="121"/>
        <v>2016</v>
      </c>
      <c r="U2584" s="11">
        <f t="shared" si="122"/>
        <v>42672.780486111107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">
        <v>8336</v>
      </c>
      <c r="R2585" t="s">
        <v>8337</v>
      </c>
      <c r="S2585" s="11">
        <f t="shared" si="120"/>
        <v>42019.561111111114</v>
      </c>
      <c r="T2585" s="9">
        <f t="shared" si="121"/>
        <v>2015</v>
      </c>
      <c r="U2585" s="11">
        <f t="shared" si="122"/>
        <v>42079.519444444442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">
        <v>8336</v>
      </c>
      <c r="R2586" t="s">
        <v>8337</v>
      </c>
      <c r="S2586" s="11">
        <f t="shared" si="120"/>
        <v>42139.964918981474</v>
      </c>
      <c r="T2586" s="9">
        <f t="shared" si="121"/>
        <v>2015</v>
      </c>
      <c r="U2586" s="11">
        <f t="shared" si="122"/>
        <v>42169.964918981474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">
        <v>8336</v>
      </c>
      <c r="R2587" t="s">
        <v>8337</v>
      </c>
      <c r="S2587" s="11">
        <f t="shared" si="120"/>
        <v>41795.754999999997</v>
      </c>
      <c r="T2587" s="9">
        <f t="shared" si="121"/>
        <v>2014</v>
      </c>
      <c r="U2587" s="11">
        <f t="shared" si="122"/>
        <v>41825.754999999997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">
        <v>8336</v>
      </c>
      <c r="R2588" t="s">
        <v>8337</v>
      </c>
      <c r="S2588" s="11">
        <f t="shared" si="120"/>
        <v>42333.121944444443</v>
      </c>
      <c r="T2588" s="9">
        <f t="shared" si="121"/>
        <v>2015</v>
      </c>
      <c r="U2588" s="11">
        <f t="shared" si="122"/>
        <v>42363.121944444443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">
        <v>8336</v>
      </c>
      <c r="R2589" t="s">
        <v>8337</v>
      </c>
      <c r="S2589" s="11">
        <f t="shared" si="120"/>
        <v>42338.467048611106</v>
      </c>
      <c r="T2589" s="9">
        <f t="shared" si="121"/>
        <v>2015</v>
      </c>
      <c r="U2589" s="11">
        <f t="shared" si="122"/>
        <v>42368.467048611106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">
        <v>8336</v>
      </c>
      <c r="R2590" t="s">
        <v>8337</v>
      </c>
      <c r="S2590" s="11">
        <f t="shared" si="120"/>
        <v>42042.467893518515</v>
      </c>
      <c r="T2590" s="9">
        <f t="shared" si="121"/>
        <v>2015</v>
      </c>
      <c r="U2590" s="11">
        <f t="shared" si="122"/>
        <v>42094.343055555553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">
        <v>8336</v>
      </c>
      <c r="R2591" t="s">
        <v>8337</v>
      </c>
      <c r="S2591" s="11">
        <f t="shared" si="120"/>
        <v>42422.327858796292</v>
      </c>
      <c r="T2591" s="9">
        <f t="shared" si="121"/>
        <v>2016</v>
      </c>
      <c r="U2591" s="11">
        <f t="shared" si="122"/>
        <v>42452.286192129628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">
        <v>8336</v>
      </c>
      <c r="R2592" t="s">
        <v>8337</v>
      </c>
      <c r="S2592" s="11">
        <f t="shared" si="120"/>
        <v>42388.380752314813</v>
      </c>
      <c r="T2592" s="9">
        <f t="shared" si="121"/>
        <v>2016</v>
      </c>
      <c r="U2592" s="11">
        <f t="shared" si="122"/>
        <v>42395.380752314813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">
        <v>8336</v>
      </c>
      <c r="R2593" t="s">
        <v>8337</v>
      </c>
      <c r="S2593" s="11">
        <f t="shared" si="120"/>
        <v>42382.698194444441</v>
      </c>
      <c r="T2593" s="9">
        <f t="shared" si="121"/>
        <v>2016</v>
      </c>
      <c r="U2593" s="11">
        <f t="shared" si="122"/>
        <v>42442.656527777777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">
        <v>8336</v>
      </c>
      <c r="R2594" t="s">
        <v>8337</v>
      </c>
      <c r="S2594" s="11">
        <f t="shared" si="120"/>
        <v>41887.592835648145</v>
      </c>
      <c r="T2594" s="9">
        <f t="shared" si="121"/>
        <v>2014</v>
      </c>
      <c r="U2594" s="11">
        <f t="shared" si="122"/>
        <v>41917.592835648145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">
        <v>8336</v>
      </c>
      <c r="R2595" t="s">
        <v>8337</v>
      </c>
      <c r="S2595" s="11">
        <f t="shared" si="120"/>
        <v>42089.636874999997</v>
      </c>
      <c r="T2595" s="9">
        <f t="shared" si="121"/>
        <v>2015</v>
      </c>
      <c r="U2595" s="11">
        <f t="shared" si="122"/>
        <v>42119.636874999997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">
        <v>8336</v>
      </c>
      <c r="R2596" t="s">
        <v>8337</v>
      </c>
      <c r="S2596" s="11">
        <f t="shared" si="120"/>
        <v>41828.759583333333</v>
      </c>
      <c r="T2596" s="9">
        <f t="shared" si="121"/>
        <v>2014</v>
      </c>
      <c r="U2596" s="11">
        <f t="shared" si="122"/>
        <v>41858.759583333333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">
        <v>8336</v>
      </c>
      <c r="R2597" t="s">
        <v>8337</v>
      </c>
      <c r="S2597" s="11">
        <f t="shared" si="120"/>
        <v>42760.035879629628</v>
      </c>
      <c r="T2597" s="9">
        <f t="shared" si="121"/>
        <v>2017</v>
      </c>
      <c r="U2597" s="11">
        <f t="shared" si="122"/>
        <v>42790.035879629628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">
        <v>8336</v>
      </c>
      <c r="R2598" t="s">
        <v>8337</v>
      </c>
      <c r="S2598" s="11">
        <f t="shared" si="120"/>
        <v>41828.45612268518</v>
      </c>
      <c r="T2598" s="9">
        <f t="shared" si="121"/>
        <v>2014</v>
      </c>
      <c r="U2598" s="11">
        <f t="shared" si="122"/>
        <v>41858.45612268518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">
        <v>8336</v>
      </c>
      <c r="R2599" t="s">
        <v>8337</v>
      </c>
      <c r="S2599" s="11">
        <f t="shared" si="120"/>
        <v>42510.133298611108</v>
      </c>
      <c r="T2599" s="9">
        <f t="shared" si="121"/>
        <v>2016</v>
      </c>
      <c r="U2599" s="11">
        <f t="shared" si="122"/>
        <v>42540.133298611108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">
        <v>8336</v>
      </c>
      <c r="R2600" t="s">
        <v>8337</v>
      </c>
      <c r="S2600" s="11">
        <f t="shared" si="120"/>
        <v>42240.631956018515</v>
      </c>
      <c r="T2600" s="9">
        <f t="shared" si="121"/>
        <v>2015</v>
      </c>
      <c r="U2600" s="11">
        <f t="shared" si="122"/>
        <v>42270.631956018515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">
        <v>8336</v>
      </c>
      <c r="R2601" t="s">
        <v>8337</v>
      </c>
      <c r="S2601" s="11">
        <f t="shared" si="120"/>
        <v>41809.545682870368</v>
      </c>
      <c r="T2601" s="9">
        <f t="shared" si="121"/>
        <v>2014</v>
      </c>
      <c r="U2601" s="11">
        <f t="shared" si="122"/>
        <v>41854.545682870368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">
        <v>8336</v>
      </c>
      <c r="R2602" t="s">
        <v>8337</v>
      </c>
      <c r="S2602" s="11">
        <f t="shared" si="120"/>
        <v>42394.692129629628</v>
      </c>
      <c r="T2602" s="9">
        <f t="shared" si="121"/>
        <v>2016</v>
      </c>
      <c r="U2602" s="11">
        <f t="shared" si="122"/>
        <v>42454.650462962956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">
        <v>8319</v>
      </c>
      <c r="R2603" t="s">
        <v>8355</v>
      </c>
      <c r="S2603" s="11">
        <f t="shared" si="120"/>
        <v>41150.693854166668</v>
      </c>
      <c r="T2603" s="9">
        <f t="shared" si="121"/>
        <v>2012</v>
      </c>
      <c r="U2603" s="11">
        <f t="shared" si="122"/>
        <v>41164.957638888889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">
        <v>8319</v>
      </c>
      <c r="R2604" t="s">
        <v>8355</v>
      </c>
      <c r="S2604" s="11">
        <f t="shared" si="120"/>
        <v>41915.538981481477</v>
      </c>
      <c r="T2604" s="9">
        <f t="shared" si="121"/>
        <v>2014</v>
      </c>
      <c r="U2604" s="11">
        <f t="shared" si="122"/>
        <v>41955.680555555555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">
        <v>8319</v>
      </c>
      <c r="R2605" t="s">
        <v>8355</v>
      </c>
      <c r="S2605" s="11">
        <f t="shared" si="120"/>
        <v>41617.704328703701</v>
      </c>
      <c r="T2605" s="9">
        <f t="shared" si="121"/>
        <v>2013</v>
      </c>
      <c r="U2605" s="11">
        <f t="shared" si="122"/>
        <v>41631.704328703701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">
        <v>8319</v>
      </c>
      <c r="R2606" t="s">
        <v>8355</v>
      </c>
      <c r="S2606" s="11">
        <f t="shared" si="120"/>
        <v>40997.842858796292</v>
      </c>
      <c r="T2606" s="9">
        <f t="shared" si="121"/>
        <v>2012</v>
      </c>
      <c r="U2606" s="11">
        <f t="shared" si="122"/>
        <v>41027.842858796292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">
        <v>8319</v>
      </c>
      <c r="R2607" t="s">
        <v>8355</v>
      </c>
      <c r="S2607" s="11">
        <f t="shared" si="120"/>
        <v>42508.33321759259</v>
      </c>
      <c r="T2607" s="9">
        <f t="shared" si="121"/>
        <v>2016</v>
      </c>
      <c r="U2607" s="11">
        <f t="shared" si="122"/>
        <v>42538.33321759259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">
        <v>8319</v>
      </c>
      <c r="R2608" t="s">
        <v>8355</v>
      </c>
      <c r="S2608" s="11">
        <f t="shared" si="120"/>
        <v>41726.504421296289</v>
      </c>
      <c r="T2608" s="9">
        <f t="shared" si="121"/>
        <v>2014</v>
      </c>
      <c r="U2608" s="11">
        <f t="shared" si="122"/>
        <v>41758.504421296289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">
        <v>8319</v>
      </c>
      <c r="R2609" t="s">
        <v>8355</v>
      </c>
      <c r="S2609" s="11">
        <f t="shared" si="120"/>
        <v>42184.666342592587</v>
      </c>
      <c r="T2609" s="9">
        <f t="shared" si="121"/>
        <v>2015</v>
      </c>
      <c r="U2609" s="11">
        <f t="shared" si="122"/>
        <v>42227.874999999993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">
        <v>8319</v>
      </c>
      <c r="R2610" t="s">
        <v>8355</v>
      </c>
      <c r="S2610" s="11">
        <f t="shared" si="120"/>
        <v>42767.593379629623</v>
      </c>
      <c r="T2610" s="9">
        <f t="shared" si="121"/>
        <v>2017</v>
      </c>
      <c r="U2610" s="11">
        <f t="shared" si="122"/>
        <v>42808.791666666664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">
        <v>8319</v>
      </c>
      <c r="R2611" t="s">
        <v>8355</v>
      </c>
      <c r="S2611" s="11">
        <f t="shared" si="120"/>
        <v>41075.02952546296</v>
      </c>
      <c r="T2611" s="9">
        <f t="shared" si="121"/>
        <v>2012</v>
      </c>
      <c r="U2611" s="11">
        <f t="shared" si="122"/>
        <v>41105.02952546296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">
        <v>8319</v>
      </c>
      <c r="R2612" t="s">
        <v>8355</v>
      </c>
      <c r="S2612" s="11">
        <f t="shared" si="120"/>
        <v>42564.672743055555</v>
      </c>
      <c r="T2612" s="9">
        <f t="shared" si="121"/>
        <v>2016</v>
      </c>
      <c r="U2612" s="11">
        <f t="shared" si="122"/>
        <v>42604.082638888889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">
        <v>8319</v>
      </c>
      <c r="R2613" t="s">
        <v>8355</v>
      </c>
      <c r="S2613" s="11">
        <f t="shared" si="120"/>
        <v>42704.127476851849</v>
      </c>
      <c r="T2613" s="9">
        <f t="shared" si="121"/>
        <v>2016</v>
      </c>
      <c r="U2613" s="11">
        <f t="shared" si="122"/>
        <v>42737.749305555553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">
        <v>8319</v>
      </c>
      <c r="R2614" t="s">
        <v>8355</v>
      </c>
      <c r="S2614" s="11">
        <f t="shared" si="120"/>
        <v>41981.934837962959</v>
      </c>
      <c r="T2614" s="9">
        <f t="shared" si="121"/>
        <v>2014</v>
      </c>
      <c r="U2614" s="11">
        <f t="shared" si="122"/>
        <v>42012.934837962959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">
        <v>8319</v>
      </c>
      <c r="R2615" t="s">
        <v>8355</v>
      </c>
      <c r="S2615" s="11">
        <f t="shared" si="120"/>
        <v>41143.609884259255</v>
      </c>
      <c r="T2615" s="9">
        <f t="shared" si="121"/>
        <v>2012</v>
      </c>
      <c r="U2615" s="11">
        <f t="shared" si="122"/>
        <v>41173.609884259255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">
        <v>8319</v>
      </c>
      <c r="R2616" t="s">
        <v>8355</v>
      </c>
      <c r="S2616" s="11">
        <f t="shared" si="120"/>
        <v>41730.500138888885</v>
      </c>
      <c r="T2616" s="9">
        <f t="shared" si="121"/>
        <v>2014</v>
      </c>
      <c r="U2616" s="11">
        <f t="shared" si="122"/>
        <v>41759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">
        <v>8319</v>
      </c>
      <c r="R2617" t="s">
        <v>8355</v>
      </c>
      <c r="S2617" s="11">
        <f t="shared" si="120"/>
        <v>42453.288935185185</v>
      </c>
      <c r="T2617" s="9">
        <f t="shared" si="121"/>
        <v>2016</v>
      </c>
      <c r="U2617" s="11">
        <f t="shared" si="122"/>
        <v>42490.291666666664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">
        <v>8319</v>
      </c>
      <c r="R2618" t="s">
        <v>8355</v>
      </c>
      <c r="S2618" s="11">
        <f t="shared" si="120"/>
        <v>42211.786215277774</v>
      </c>
      <c r="T2618" s="9">
        <f t="shared" si="121"/>
        <v>2015</v>
      </c>
      <c r="U2618" s="11">
        <f t="shared" si="122"/>
        <v>42241.786215277774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">
        <v>8319</v>
      </c>
      <c r="R2619" t="s">
        <v>8355</v>
      </c>
      <c r="S2619" s="11">
        <f t="shared" si="120"/>
        <v>41902.666099537033</v>
      </c>
      <c r="T2619" s="9">
        <f t="shared" si="121"/>
        <v>2014</v>
      </c>
      <c r="U2619" s="11">
        <f t="shared" si="122"/>
        <v>41932.666099537033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">
        <v>8319</v>
      </c>
      <c r="R2620" t="s">
        <v>8355</v>
      </c>
      <c r="S2620" s="11">
        <f t="shared" si="120"/>
        <v>42279.584039351852</v>
      </c>
      <c r="T2620" s="9">
        <f t="shared" si="121"/>
        <v>2015</v>
      </c>
      <c r="U2620" s="11">
        <f t="shared" si="122"/>
        <v>42339.625706018516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">
        <v>8319</v>
      </c>
      <c r="R2621" t="s">
        <v>8355</v>
      </c>
      <c r="S2621" s="11">
        <f t="shared" si="120"/>
        <v>42273.67597222222</v>
      </c>
      <c r="T2621" s="9">
        <f t="shared" si="121"/>
        <v>2015</v>
      </c>
      <c r="U2621" s="11">
        <f t="shared" si="122"/>
        <v>42300.249999999993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">
        <v>8319</v>
      </c>
      <c r="R2622" t="s">
        <v>8355</v>
      </c>
      <c r="S2622" s="11">
        <f t="shared" si="120"/>
        <v>42250.958819444444</v>
      </c>
      <c r="T2622" s="9">
        <f t="shared" si="121"/>
        <v>2015</v>
      </c>
      <c r="U2622" s="11">
        <f t="shared" si="122"/>
        <v>42287.833333333336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">
        <v>8319</v>
      </c>
      <c r="R2623" t="s">
        <v>8355</v>
      </c>
      <c r="S2623" s="11">
        <f t="shared" si="120"/>
        <v>42115.539212962962</v>
      </c>
      <c r="T2623" s="9">
        <f t="shared" si="121"/>
        <v>2015</v>
      </c>
      <c r="U2623" s="11">
        <f t="shared" si="122"/>
        <v>42145.539212962962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">
        <v>8319</v>
      </c>
      <c r="R2624" t="s">
        <v>8355</v>
      </c>
      <c r="S2624" s="11">
        <f t="shared" si="120"/>
        <v>42689.534907407404</v>
      </c>
      <c r="T2624" s="9">
        <f t="shared" si="121"/>
        <v>2016</v>
      </c>
      <c r="U2624" s="11">
        <f t="shared" si="122"/>
        <v>42734.534907407404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">
        <v>8319</v>
      </c>
      <c r="R2625" t="s">
        <v>8355</v>
      </c>
      <c r="S2625" s="11">
        <f t="shared" si="120"/>
        <v>42692.048217592594</v>
      </c>
      <c r="T2625" s="9">
        <f t="shared" si="121"/>
        <v>2016</v>
      </c>
      <c r="U2625" s="11">
        <f t="shared" si="122"/>
        <v>42706.048217592594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">
        <v>8319</v>
      </c>
      <c r="R2626" t="s">
        <v>8355</v>
      </c>
      <c r="S2626" s="11">
        <f t="shared" si="120"/>
        <v>41144.213217592587</v>
      </c>
      <c r="T2626" s="9">
        <f t="shared" si="121"/>
        <v>2012</v>
      </c>
      <c r="U2626" s="11">
        <f t="shared" si="122"/>
        <v>41165.213217592587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">
        <v>8319</v>
      </c>
      <c r="R2627" t="s">
        <v>8355</v>
      </c>
      <c r="S2627" s="11">
        <f t="shared" ref="S2627:S2690" si="123">(J2627/86400)+25569+(-5/24)</f>
        <v>42658.601944444446</v>
      </c>
      <c r="T2627" s="9">
        <f t="shared" ref="T2627:T2690" si="124">YEAR(S2627)</f>
        <v>2016</v>
      </c>
      <c r="U2627" s="11">
        <f t="shared" ref="U2627:U2690" si="125">(I2627/86400)+25569+(-5/24)</f>
        <v>42683.643611111103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">
        <v>8319</v>
      </c>
      <c r="R2628" t="s">
        <v>8355</v>
      </c>
      <c r="S2628" s="11">
        <f t="shared" si="123"/>
        <v>42128.41978009259</v>
      </c>
      <c r="T2628" s="9">
        <f t="shared" si="124"/>
        <v>2015</v>
      </c>
      <c r="U2628" s="11">
        <f t="shared" si="125"/>
        <v>42158.41978009259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">
        <v>8319</v>
      </c>
      <c r="R2629" t="s">
        <v>8355</v>
      </c>
      <c r="S2629" s="11">
        <f t="shared" si="123"/>
        <v>42304.621076388888</v>
      </c>
      <c r="T2629" s="9">
        <f t="shared" si="124"/>
        <v>2015</v>
      </c>
      <c r="U2629" s="11">
        <f t="shared" si="125"/>
        <v>42334.662743055553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">
        <v>8319</v>
      </c>
      <c r="R2630" t="s">
        <v>8355</v>
      </c>
      <c r="S2630" s="11">
        <f t="shared" si="123"/>
        <v>41953.757719907408</v>
      </c>
      <c r="T2630" s="9">
        <f t="shared" si="124"/>
        <v>2014</v>
      </c>
      <c r="U2630" s="11">
        <f t="shared" si="125"/>
        <v>41973.757719907408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">
        <v>8319</v>
      </c>
      <c r="R2631" t="s">
        <v>8355</v>
      </c>
      <c r="S2631" s="11">
        <f t="shared" si="123"/>
        <v>42108.330115740733</v>
      </c>
      <c r="T2631" s="9">
        <f t="shared" si="124"/>
        <v>2015</v>
      </c>
      <c r="U2631" s="11">
        <f t="shared" si="125"/>
        <v>42138.330115740733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">
        <v>8319</v>
      </c>
      <c r="R2632" t="s">
        <v>8355</v>
      </c>
      <c r="S2632" s="11">
        <f t="shared" si="123"/>
        <v>42523.897129629629</v>
      </c>
      <c r="T2632" s="9">
        <f t="shared" si="124"/>
        <v>2016</v>
      </c>
      <c r="U2632" s="11">
        <f t="shared" si="125"/>
        <v>42551.208333333336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">
        <v>8319</v>
      </c>
      <c r="R2633" t="s">
        <v>8355</v>
      </c>
      <c r="S2633" s="11">
        <f t="shared" si="123"/>
        <v>42217.960960648146</v>
      </c>
      <c r="T2633" s="9">
        <f t="shared" si="124"/>
        <v>2015</v>
      </c>
      <c r="U2633" s="11">
        <f t="shared" si="125"/>
        <v>42245.960960648146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">
        <v>8319</v>
      </c>
      <c r="R2634" t="s">
        <v>8355</v>
      </c>
      <c r="S2634" s="11">
        <f t="shared" si="123"/>
        <v>42493.853460648148</v>
      </c>
      <c r="T2634" s="9">
        <f t="shared" si="124"/>
        <v>2016</v>
      </c>
      <c r="U2634" s="11">
        <f t="shared" si="125"/>
        <v>42518.853460648148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">
        <v>8319</v>
      </c>
      <c r="R2635" t="s">
        <v>8355</v>
      </c>
      <c r="S2635" s="11">
        <f t="shared" si="123"/>
        <v>41667.614953703705</v>
      </c>
      <c r="T2635" s="9">
        <f t="shared" si="124"/>
        <v>2014</v>
      </c>
      <c r="U2635" s="11">
        <f t="shared" si="125"/>
        <v>41697.75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">
        <v>8319</v>
      </c>
      <c r="R2636" t="s">
        <v>8355</v>
      </c>
      <c r="S2636" s="11">
        <f t="shared" si="123"/>
        <v>42612.448159722218</v>
      </c>
      <c r="T2636" s="9">
        <f t="shared" si="124"/>
        <v>2016</v>
      </c>
      <c r="U2636" s="11">
        <f t="shared" si="125"/>
        <v>42642.448159722218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">
        <v>8319</v>
      </c>
      <c r="R2637" t="s">
        <v>8355</v>
      </c>
      <c r="S2637" s="11">
        <f t="shared" si="123"/>
        <v>42037.742604166669</v>
      </c>
      <c r="T2637" s="9">
        <f t="shared" si="124"/>
        <v>2015</v>
      </c>
      <c r="U2637" s="11">
        <f t="shared" si="125"/>
        <v>42072.700937499998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">
        <v>8319</v>
      </c>
      <c r="R2638" t="s">
        <v>8355</v>
      </c>
      <c r="S2638" s="11">
        <f t="shared" si="123"/>
        <v>42636.406412037039</v>
      </c>
      <c r="T2638" s="9">
        <f t="shared" si="124"/>
        <v>2016</v>
      </c>
      <c r="U2638" s="11">
        <f t="shared" si="125"/>
        <v>42658.833333333336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">
        <v>8319</v>
      </c>
      <c r="R2639" t="s">
        <v>8355</v>
      </c>
      <c r="S2639" s="11">
        <f t="shared" si="123"/>
        <v>42639.341145833336</v>
      </c>
      <c r="T2639" s="9">
        <f t="shared" si="124"/>
        <v>2016</v>
      </c>
      <c r="U2639" s="11">
        <f t="shared" si="125"/>
        <v>42655.341145833336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">
        <v>8319</v>
      </c>
      <c r="R2640" t="s">
        <v>8355</v>
      </c>
      <c r="S2640" s="11">
        <f t="shared" si="123"/>
        <v>41989.70480324074</v>
      </c>
      <c r="T2640" s="9">
        <f t="shared" si="124"/>
        <v>2014</v>
      </c>
      <c r="U2640" s="11">
        <f t="shared" si="125"/>
        <v>42019.70480324074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">
        <v>8319</v>
      </c>
      <c r="R2641" t="s">
        <v>8355</v>
      </c>
      <c r="S2641" s="11">
        <f t="shared" si="123"/>
        <v>42024.656805555554</v>
      </c>
      <c r="T2641" s="9">
        <f t="shared" si="124"/>
        <v>2015</v>
      </c>
      <c r="U2641" s="11">
        <f t="shared" si="125"/>
        <v>42054.656805555554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">
        <v>8319</v>
      </c>
      <c r="R2642" t="s">
        <v>8355</v>
      </c>
      <c r="S2642" s="11">
        <f t="shared" si="123"/>
        <v>42102.952245370368</v>
      </c>
      <c r="T2642" s="9">
        <f t="shared" si="124"/>
        <v>2015</v>
      </c>
      <c r="U2642" s="11">
        <f t="shared" si="125"/>
        <v>42162.952245370368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">
        <v>8319</v>
      </c>
      <c r="R2643" t="s">
        <v>8355</v>
      </c>
      <c r="S2643" s="11">
        <f t="shared" si="123"/>
        <v>41880.618784722217</v>
      </c>
      <c r="T2643" s="9">
        <f t="shared" si="124"/>
        <v>2014</v>
      </c>
      <c r="U2643" s="11">
        <f t="shared" si="125"/>
        <v>41897.631249999999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">
        <v>8319</v>
      </c>
      <c r="R2644" t="s">
        <v>8355</v>
      </c>
      <c r="S2644" s="11">
        <f t="shared" si="123"/>
        <v>42536.03828703703</v>
      </c>
      <c r="T2644" s="9">
        <f t="shared" si="124"/>
        <v>2016</v>
      </c>
      <c r="U2644" s="11">
        <f t="shared" si="125"/>
        <v>42566.081249999996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">
        <v>8319</v>
      </c>
      <c r="R2645" t="s">
        <v>8355</v>
      </c>
      <c r="S2645" s="11">
        <f t="shared" si="123"/>
        <v>42689.374016203707</v>
      </c>
      <c r="T2645" s="9">
        <f t="shared" si="124"/>
        <v>2016</v>
      </c>
      <c r="U2645" s="11">
        <f t="shared" si="125"/>
        <v>42725.124305555553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">
        <v>8319</v>
      </c>
      <c r="R2646" t="s">
        <v>8355</v>
      </c>
      <c r="S2646" s="11">
        <f t="shared" si="123"/>
        <v>42774.583738425928</v>
      </c>
      <c r="T2646" s="9">
        <f t="shared" si="124"/>
        <v>2017</v>
      </c>
      <c r="U2646" s="11">
        <f t="shared" si="125"/>
        <v>42804.583738425928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">
        <v>8319</v>
      </c>
      <c r="R2647" t="s">
        <v>8355</v>
      </c>
      <c r="S2647" s="11">
        <f t="shared" si="123"/>
        <v>41921.634293981479</v>
      </c>
      <c r="T2647" s="9">
        <f t="shared" si="124"/>
        <v>2014</v>
      </c>
      <c r="U2647" s="11">
        <f t="shared" si="125"/>
        <v>41951.675960648143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">
        <v>8319</v>
      </c>
      <c r="R2648" t="s">
        <v>8355</v>
      </c>
      <c r="S2648" s="11">
        <f t="shared" si="123"/>
        <v>42226.10496527778</v>
      </c>
      <c r="T2648" s="9">
        <f t="shared" si="124"/>
        <v>2015</v>
      </c>
      <c r="U2648" s="11">
        <f t="shared" si="125"/>
        <v>42256.10496527778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">
        <v>8319</v>
      </c>
      <c r="R2649" t="s">
        <v>8355</v>
      </c>
      <c r="S2649" s="11">
        <f t="shared" si="123"/>
        <v>42200.053460648145</v>
      </c>
      <c r="T2649" s="9">
        <f t="shared" si="124"/>
        <v>2015</v>
      </c>
      <c r="U2649" s="11">
        <f t="shared" si="125"/>
        <v>42230.053460648145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">
        <v>8319</v>
      </c>
      <c r="R2650" t="s">
        <v>8355</v>
      </c>
      <c r="S2650" s="11">
        <f t="shared" si="123"/>
        <v>42408.506481481476</v>
      </c>
      <c r="T2650" s="9">
        <f t="shared" si="124"/>
        <v>2016</v>
      </c>
      <c r="U2650" s="11">
        <f t="shared" si="125"/>
        <v>42438.506481481476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">
        <v>8319</v>
      </c>
      <c r="R2651" t="s">
        <v>8355</v>
      </c>
      <c r="S2651" s="11">
        <f t="shared" si="123"/>
        <v>42341.788668981484</v>
      </c>
      <c r="T2651" s="9">
        <f t="shared" si="124"/>
        <v>2015</v>
      </c>
      <c r="U2651" s="11">
        <f t="shared" si="125"/>
        <v>42401.788668981484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">
        <v>8319</v>
      </c>
      <c r="R2652" t="s">
        <v>8355</v>
      </c>
      <c r="S2652" s="11">
        <f t="shared" si="123"/>
        <v>42695.416006944441</v>
      </c>
      <c r="T2652" s="9">
        <f t="shared" si="124"/>
        <v>2016</v>
      </c>
      <c r="U2652" s="11">
        <f t="shared" si="125"/>
        <v>42725.416006944441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">
        <v>8319</v>
      </c>
      <c r="R2653" t="s">
        <v>8355</v>
      </c>
      <c r="S2653" s="11">
        <f t="shared" si="123"/>
        <v>42327.597326388888</v>
      </c>
      <c r="T2653" s="9">
        <f t="shared" si="124"/>
        <v>2015</v>
      </c>
      <c r="U2653" s="11">
        <f t="shared" si="125"/>
        <v>42355.597326388888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">
        <v>8319</v>
      </c>
      <c r="R2654" t="s">
        <v>8355</v>
      </c>
      <c r="S2654" s="11">
        <f t="shared" si="123"/>
        <v>41952.950520833336</v>
      </c>
      <c r="T2654" s="9">
        <f t="shared" si="124"/>
        <v>2014</v>
      </c>
      <c r="U2654" s="11">
        <f t="shared" si="125"/>
        <v>41982.950520833336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">
        <v>8319</v>
      </c>
      <c r="R2655" t="s">
        <v>8355</v>
      </c>
      <c r="S2655" s="11">
        <f t="shared" si="123"/>
        <v>41771.443599537037</v>
      </c>
      <c r="T2655" s="9">
        <f t="shared" si="124"/>
        <v>2014</v>
      </c>
      <c r="U2655" s="11">
        <f t="shared" si="125"/>
        <v>41802.958333333328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">
        <v>8319</v>
      </c>
      <c r="R2656" t="s">
        <v>8355</v>
      </c>
      <c r="S2656" s="11">
        <f t="shared" si="123"/>
        <v>42055.392662037033</v>
      </c>
      <c r="T2656" s="9">
        <f t="shared" si="124"/>
        <v>2015</v>
      </c>
      <c r="U2656" s="11">
        <f t="shared" si="125"/>
        <v>42115.350995370369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">
        <v>8319</v>
      </c>
      <c r="R2657" t="s">
        <v>8355</v>
      </c>
      <c r="S2657" s="11">
        <f t="shared" si="123"/>
        <v>42381.657951388886</v>
      </c>
      <c r="T2657" s="9">
        <f t="shared" si="124"/>
        <v>2016</v>
      </c>
      <c r="U2657" s="11">
        <f t="shared" si="125"/>
        <v>42409.624999999993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">
        <v>8319</v>
      </c>
      <c r="R2658" t="s">
        <v>8355</v>
      </c>
      <c r="S2658" s="11">
        <f t="shared" si="123"/>
        <v>42767.480185185188</v>
      </c>
      <c r="T2658" s="9">
        <f t="shared" si="124"/>
        <v>2017</v>
      </c>
      <c r="U2658" s="11">
        <f t="shared" si="125"/>
        <v>42806.583333333336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">
        <v>8319</v>
      </c>
      <c r="R2659" t="s">
        <v>8355</v>
      </c>
      <c r="S2659" s="11">
        <f t="shared" si="123"/>
        <v>42551.720520833333</v>
      </c>
      <c r="T2659" s="9">
        <f t="shared" si="124"/>
        <v>2016</v>
      </c>
      <c r="U2659" s="11">
        <f t="shared" si="125"/>
        <v>42584.854166666664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">
        <v>8319</v>
      </c>
      <c r="R2660" t="s">
        <v>8355</v>
      </c>
      <c r="S2660" s="11">
        <f t="shared" si="123"/>
        <v>42551.675856481474</v>
      </c>
      <c r="T2660" s="9">
        <f t="shared" si="124"/>
        <v>2016</v>
      </c>
      <c r="U2660" s="11">
        <f t="shared" si="125"/>
        <v>42581.675856481474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">
        <v>8319</v>
      </c>
      <c r="R2661" t="s">
        <v>8355</v>
      </c>
      <c r="S2661" s="11">
        <f t="shared" si="123"/>
        <v>42081.861226851848</v>
      </c>
      <c r="T2661" s="9">
        <f t="shared" si="124"/>
        <v>2015</v>
      </c>
      <c r="U2661" s="11">
        <f t="shared" si="125"/>
        <v>42111.861226851848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">
        <v>8319</v>
      </c>
      <c r="R2662" t="s">
        <v>8355</v>
      </c>
      <c r="S2662" s="11">
        <f t="shared" si="123"/>
        <v>42272.504837962959</v>
      </c>
      <c r="T2662" s="9">
        <f t="shared" si="124"/>
        <v>2015</v>
      </c>
      <c r="U2662" s="11">
        <f t="shared" si="125"/>
        <v>42332.546504629623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">
        <v>8319</v>
      </c>
      <c r="R2663" t="s">
        <v>8356</v>
      </c>
      <c r="S2663" s="11">
        <f t="shared" si="123"/>
        <v>41542.750115740739</v>
      </c>
      <c r="T2663" s="9">
        <f t="shared" si="124"/>
        <v>2013</v>
      </c>
      <c r="U2663" s="11">
        <f t="shared" si="125"/>
        <v>41572.750115740739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">
        <v>8319</v>
      </c>
      <c r="R2664" t="s">
        <v>8356</v>
      </c>
      <c r="S2664" s="11">
        <f t="shared" si="123"/>
        <v>42207.538344907407</v>
      </c>
      <c r="T2664" s="9">
        <f t="shared" si="124"/>
        <v>2015</v>
      </c>
      <c r="U2664" s="11">
        <f t="shared" si="125"/>
        <v>42237.538344907407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">
        <v>8319</v>
      </c>
      <c r="R2665" t="s">
        <v>8356</v>
      </c>
      <c r="S2665" s="11">
        <f t="shared" si="123"/>
        <v>42222.41443287037</v>
      </c>
      <c r="T2665" s="9">
        <f t="shared" si="124"/>
        <v>2015</v>
      </c>
      <c r="U2665" s="11">
        <f t="shared" si="125"/>
        <v>42251.416666666664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">
        <v>8319</v>
      </c>
      <c r="R2666" t="s">
        <v>8356</v>
      </c>
      <c r="S2666" s="11">
        <f t="shared" si="123"/>
        <v>42312.817094907405</v>
      </c>
      <c r="T2666" s="9">
        <f t="shared" si="124"/>
        <v>2015</v>
      </c>
      <c r="U2666" s="11">
        <f t="shared" si="125"/>
        <v>42347.082638888889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">
        <v>8319</v>
      </c>
      <c r="R2667" t="s">
        <v>8356</v>
      </c>
      <c r="S2667" s="11">
        <f t="shared" si="123"/>
        <v>42083.687199074069</v>
      </c>
      <c r="T2667" s="9">
        <f t="shared" si="124"/>
        <v>2015</v>
      </c>
      <c r="U2667" s="11">
        <f t="shared" si="125"/>
        <v>42128.687199074069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">
        <v>8319</v>
      </c>
      <c r="R2668" t="s">
        <v>8356</v>
      </c>
      <c r="S2668" s="11">
        <f t="shared" si="123"/>
        <v>42235.55600694444</v>
      </c>
      <c r="T2668" s="9">
        <f t="shared" si="124"/>
        <v>2015</v>
      </c>
      <c r="U2668" s="11">
        <f t="shared" si="125"/>
        <v>42272.666666666664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">
        <v>8319</v>
      </c>
      <c r="R2669" t="s">
        <v>8356</v>
      </c>
      <c r="S2669" s="11">
        <f t="shared" si="123"/>
        <v>42380.717777777776</v>
      </c>
      <c r="T2669" s="9">
        <f t="shared" si="124"/>
        <v>2016</v>
      </c>
      <c r="U2669" s="11">
        <f t="shared" si="125"/>
        <v>42410.717777777776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">
        <v>8319</v>
      </c>
      <c r="R2670" t="s">
        <v>8356</v>
      </c>
      <c r="S2670" s="11">
        <f t="shared" si="123"/>
        <v>42275.380381944444</v>
      </c>
      <c r="T2670" s="9">
        <f t="shared" si="124"/>
        <v>2015</v>
      </c>
      <c r="U2670" s="11">
        <f t="shared" si="125"/>
        <v>42317.397222222215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">
        <v>8319</v>
      </c>
      <c r="R2671" t="s">
        <v>8356</v>
      </c>
      <c r="S2671" s="11">
        <f t="shared" si="123"/>
        <v>42318.827499999992</v>
      </c>
      <c r="T2671" s="9">
        <f t="shared" si="124"/>
        <v>2015</v>
      </c>
      <c r="U2671" s="11">
        <f t="shared" si="125"/>
        <v>42378.827499999992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">
        <v>8319</v>
      </c>
      <c r="R2672" t="s">
        <v>8356</v>
      </c>
      <c r="S2672" s="11">
        <f t="shared" si="123"/>
        <v>41820.812268518515</v>
      </c>
      <c r="T2672" s="9">
        <f t="shared" si="124"/>
        <v>2014</v>
      </c>
      <c r="U2672" s="11">
        <f t="shared" si="125"/>
        <v>41848.812268518515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">
        <v>8319</v>
      </c>
      <c r="R2673" t="s">
        <v>8356</v>
      </c>
      <c r="S2673" s="11">
        <f t="shared" si="123"/>
        <v>41962.54069444444</v>
      </c>
      <c r="T2673" s="9">
        <f t="shared" si="124"/>
        <v>2014</v>
      </c>
      <c r="U2673" s="11">
        <f t="shared" si="125"/>
        <v>41992.609722222223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">
        <v>8319</v>
      </c>
      <c r="R2674" t="s">
        <v>8356</v>
      </c>
      <c r="S2674" s="11">
        <f t="shared" si="123"/>
        <v>42344.675810185181</v>
      </c>
      <c r="T2674" s="9">
        <f t="shared" si="124"/>
        <v>2015</v>
      </c>
      <c r="U2674" s="11">
        <f t="shared" si="125"/>
        <v>42366.041666666664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">
        <v>8319</v>
      </c>
      <c r="R2675" t="s">
        <v>8356</v>
      </c>
      <c r="S2675" s="11">
        <f t="shared" si="123"/>
        <v>41912.333321759259</v>
      </c>
      <c r="T2675" s="9">
        <f t="shared" si="124"/>
        <v>2014</v>
      </c>
      <c r="U2675" s="11">
        <f t="shared" si="125"/>
        <v>41941.739583333328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">
        <v>8319</v>
      </c>
      <c r="R2676" t="s">
        <v>8356</v>
      </c>
      <c r="S2676" s="11">
        <f t="shared" si="123"/>
        <v>42529.424421296295</v>
      </c>
      <c r="T2676" s="9">
        <f t="shared" si="124"/>
        <v>2016</v>
      </c>
      <c r="U2676" s="11">
        <f t="shared" si="125"/>
        <v>42555.999305555553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">
        <v>8319</v>
      </c>
      <c r="R2677" t="s">
        <v>8356</v>
      </c>
      <c r="S2677" s="11">
        <f t="shared" si="123"/>
        <v>41923.649178240739</v>
      </c>
      <c r="T2677" s="9">
        <f t="shared" si="124"/>
        <v>2014</v>
      </c>
      <c r="U2677" s="11">
        <f t="shared" si="125"/>
        <v>41953.690844907404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">
        <v>8319</v>
      </c>
      <c r="R2678" t="s">
        <v>8356</v>
      </c>
      <c r="S2678" s="11">
        <f t="shared" si="123"/>
        <v>42482.416365740741</v>
      </c>
      <c r="T2678" s="9">
        <f t="shared" si="124"/>
        <v>2016</v>
      </c>
      <c r="U2678" s="11">
        <f t="shared" si="125"/>
        <v>42512.416365740741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">
        <v>8319</v>
      </c>
      <c r="R2679" t="s">
        <v>8356</v>
      </c>
      <c r="S2679" s="11">
        <f t="shared" si="123"/>
        <v>41792.821099537039</v>
      </c>
      <c r="T2679" s="9">
        <f t="shared" si="124"/>
        <v>2014</v>
      </c>
      <c r="U2679" s="11">
        <f t="shared" si="125"/>
        <v>41822.821099537039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">
        <v>8319</v>
      </c>
      <c r="R2680" t="s">
        <v>8356</v>
      </c>
      <c r="S2680" s="11">
        <f t="shared" si="123"/>
        <v>42241.589872685181</v>
      </c>
      <c r="T2680" s="9">
        <f t="shared" si="124"/>
        <v>2015</v>
      </c>
      <c r="U2680" s="11">
        <f t="shared" si="125"/>
        <v>42271.589872685181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">
        <v>8319</v>
      </c>
      <c r="R2681" t="s">
        <v>8356</v>
      </c>
      <c r="S2681" s="11">
        <f t="shared" si="123"/>
        <v>42032.792754629627</v>
      </c>
      <c r="T2681" s="9">
        <f t="shared" si="124"/>
        <v>2015</v>
      </c>
      <c r="U2681" s="11">
        <f t="shared" si="125"/>
        <v>42062.792754629627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">
        <v>8319</v>
      </c>
      <c r="R2682" t="s">
        <v>8356</v>
      </c>
      <c r="S2682" s="11">
        <f t="shared" si="123"/>
        <v>42436.003368055557</v>
      </c>
      <c r="T2682" s="9">
        <f t="shared" si="124"/>
        <v>2016</v>
      </c>
      <c r="U2682" s="11">
        <f t="shared" si="125"/>
        <v>42465.961701388886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">
        <v>8336</v>
      </c>
      <c r="R2683" t="s">
        <v>8337</v>
      </c>
      <c r="S2683" s="11">
        <f t="shared" si="123"/>
        <v>41805.686921296292</v>
      </c>
      <c r="T2683" s="9">
        <f t="shared" si="124"/>
        <v>2014</v>
      </c>
      <c r="U2683" s="11">
        <f t="shared" si="125"/>
        <v>41830.686921296292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">
        <v>8336</v>
      </c>
      <c r="R2684" t="s">
        <v>8337</v>
      </c>
      <c r="S2684" s="11">
        <f t="shared" si="123"/>
        <v>41932.663657407407</v>
      </c>
      <c r="T2684" s="9">
        <f t="shared" si="124"/>
        <v>2014</v>
      </c>
      <c r="U2684" s="11">
        <f t="shared" si="125"/>
        <v>41965.040972222218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">
        <v>8336</v>
      </c>
      <c r="R2685" t="s">
        <v>8337</v>
      </c>
      <c r="S2685" s="11">
        <f t="shared" si="123"/>
        <v>42034.546759259254</v>
      </c>
      <c r="T2685" s="9">
        <f t="shared" si="124"/>
        <v>2015</v>
      </c>
      <c r="U2685" s="11">
        <f t="shared" si="125"/>
        <v>42064.546759259254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">
        <v>8336</v>
      </c>
      <c r="R2686" t="s">
        <v>8337</v>
      </c>
      <c r="S2686" s="11">
        <f t="shared" si="123"/>
        <v>41820.706307870372</v>
      </c>
      <c r="T2686" s="9">
        <f t="shared" si="124"/>
        <v>2014</v>
      </c>
      <c r="U2686" s="11">
        <f t="shared" si="125"/>
        <v>41860.706307870372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">
        <v>8336</v>
      </c>
      <c r="R2687" t="s">
        <v>8337</v>
      </c>
      <c r="S2687" s="11">
        <f t="shared" si="123"/>
        <v>42061.487615740734</v>
      </c>
      <c r="T2687" s="9">
        <f t="shared" si="124"/>
        <v>2015</v>
      </c>
      <c r="U2687" s="11">
        <f t="shared" si="125"/>
        <v>42121.44594907407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">
        <v>8336</v>
      </c>
      <c r="R2688" t="s">
        <v>8337</v>
      </c>
      <c r="S2688" s="11">
        <f t="shared" si="123"/>
        <v>41892.766469907401</v>
      </c>
      <c r="T2688" s="9">
        <f t="shared" si="124"/>
        <v>2014</v>
      </c>
      <c r="U2688" s="11">
        <f t="shared" si="125"/>
        <v>41912.766469907401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">
        <v>8336</v>
      </c>
      <c r="R2689" t="s">
        <v>8337</v>
      </c>
      <c r="S2689" s="11">
        <f t="shared" si="123"/>
        <v>42154.431921296295</v>
      </c>
      <c r="T2689" s="9">
        <f t="shared" si="124"/>
        <v>2015</v>
      </c>
      <c r="U2689" s="11">
        <f t="shared" si="125"/>
        <v>42184.431921296295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">
        <v>8336</v>
      </c>
      <c r="R2690" t="s">
        <v>8337</v>
      </c>
      <c r="S2690" s="11">
        <f t="shared" si="123"/>
        <v>42027.910532407404</v>
      </c>
      <c r="T2690" s="9">
        <f t="shared" si="124"/>
        <v>2015</v>
      </c>
      <c r="U2690" s="11">
        <f t="shared" si="125"/>
        <v>42058.916666666664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">
        <v>8336</v>
      </c>
      <c r="R2691" t="s">
        <v>8337</v>
      </c>
      <c r="S2691" s="11">
        <f t="shared" ref="S2691:S2754" si="126">(J2691/86400)+25569+(-5/24)</f>
        <v>42551.75335648148</v>
      </c>
      <c r="T2691" s="9">
        <f t="shared" ref="T2691:T2754" si="127">YEAR(S2691)</f>
        <v>2016</v>
      </c>
      <c r="U2691" s="11">
        <f t="shared" ref="U2691:U2754" si="128">(I2691/86400)+25569+(-5/24)</f>
        <v>42581.75335648148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">
        <v>8336</v>
      </c>
      <c r="R2692" t="s">
        <v>8337</v>
      </c>
      <c r="S2692" s="11">
        <f t="shared" si="126"/>
        <v>42112.89671296296</v>
      </c>
      <c r="T2692" s="9">
        <f t="shared" si="127"/>
        <v>2015</v>
      </c>
      <c r="U2692" s="11">
        <f t="shared" si="128"/>
        <v>42157.89671296296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">
        <v>8336</v>
      </c>
      <c r="R2693" t="s">
        <v>8337</v>
      </c>
      <c r="S2693" s="11">
        <f t="shared" si="126"/>
        <v>42089.515706018516</v>
      </c>
      <c r="T2693" s="9">
        <f t="shared" si="127"/>
        <v>2015</v>
      </c>
      <c r="U2693" s="11">
        <f t="shared" si="128"/>
        <v>42134.515706018516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">
        <v>8336</v>
      </c>
      <c r="R2694" t="s">
        <v>8337</v>
      </c>
      <c r="S2694" s="11">
        <f t="shared" si="126"/>
        <v>42058.125694444439</v>
      </c>
      <c r="T2694" s="9">
        <f t="shared" si="127"/>
        <v>2015</v>
      </c>
      <c r="U2694" s="11">
        <f t="shared" si="128"/>
        <v>42088.084027777775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">
        <v>8336</v>
      </c>
      <c r="R2695" t="s">
        <v>8337</v>
      </c>
      <c r="S2695" s="11">
        <f t="shared" si="126"/>
        <v>41833.930162037032</v>
      </c>
      <c r="T2695" s="9">
        <f t="shared" si="127"/>
        <v>2014</v>
      </c>
      <c r="U2695" s="11">
        <f t="shared" si="128"/>
        <v>41863.930162037032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">
        <v>8336</v>
      </c>
      <c r="R2696" t="s">
        <v>8337</v>
      </c>
      <c r="S2696" s="11">
        <f t="shared" si="126"/>
        <v>41877.932164351849</v>
      </c>
      <c r="T2696" s="9">
        <f t="shared" si="127"/>
        <v>2014</v>
      </c>
      <c r="U2696" s="11">
        <f t="shared" si="128"/>
        <v>41907.932164351849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">
        <v>8336</v>
      </c>
      <c r="R2697" t="s">
        <v>8337</v>
      </c>
      <c r="S2697" s="11">
        <f t="shared" si="126"/>
        <v>42047.973587962959</v>
      </c>
      <c r="T2697" s="9">
        <f t="shared" si="127"/>
        <v>2015</v>
      </c>
      <c r="U2697" s="11">
        <f t="shared" si="128"/>
        <v>42107.931921296295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">
        <v>8336</v>
      </c>
      <c r="R2698" t="s">
        <v>8337</v>
      </c>
      <c r="S2698" s="11">
        <f t="shared" si="126"/>
        <v>41964.636111111111</v>
      </c>
      <c r="T2698" s="9">
        <f t="shared" si="127"/>
        <v>2014</v>
      </c>
      <c r="U2698" s="11">
        <f t="shared" si="128"/>
        <v>41998.636111111111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">
        <v>8336</v>
      </c>
      <c r="R2699" t="s">
        <v>8337</v>
      </c>
      <c r="S2699" s="11">
        <f t="shared" si="126"/>
        <v>42187.731747685182</v>
      </c>
      <c r="T2699" s="9">
        <f t="shared" si="127"/>
        <v>2015</v>
      </c>
      <c r="U2699" s="11">
        <f t="shared" si="128"/>
        <v>42218.708333333336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">
        <v>8336</v>
      </c>
      <c r="R2700" t="s">
        <v>8337</v>
      </c>
      <c r="S2700" s="11">
        <f t="shared" si="126"/>
        <v>41787.689907407403</v>
      </c>
      <c r="T2700" s="9">
        <f t="shared" si="127"/>
        <v>2014</v>
      </c>
      <c r="U2700" s="11">
        <f t="shared" si="128"/>
        <v>41817.689907407403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">
        <v>8336</v>
      </c>
      <c r="R2701" t="s">
        <v>8337</v>
      </c>
      <c r="S2701" s="11">
        <f t="shared" si="126"/>
        <v>41829.688229166662</v>
      </c>
      <c r="T2701" s="9">
        <f t="shared" si="127"/>
        <v>2014</v>
      </c>
      <c r="U2701" s="11">
        <f t="shared" si="128"/>
        <v>41859.688229166662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">
        <v>8336</v>
      </c>
      <c r="R2702" t="s">
        <v>8337</v>
      </c>
      <c r="S2702" s="11">
        <f t="shared" si="126"/>
        <v>41870.666342592587</v>
      </c>
      <c r="T2702" s="9">
        <f t="shared" si="127"/>
        <v>2014</v>
      </c>
      <c r="U2702" s="11">
        <f t="shared" si="128"/>
        <v>41900.666342592587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">
        <v>8317</v>
      </c>
      <c r="R2703" t="s">
        <v>8357</v>
      </c>
      <c r="S2703" s="11">
        <f t="shared" si="126"/>
        <v>42801.566365740735</v>
      </c>
      <c r="T2703" s="9">
        <f t="shared" si="127"/>
        <v>2017</v>
      </c>
      <c r="U2703" s="11">
        <f t="shared" si="128"/>
        <v>42832.524699074071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">
        <v>8317</v>
      </c>
      <c r="R2704" t="s">
        <v>8357</v>
      </c>
      <c r="S2704" s="11">
        <f t="shared" si="126"/>
        <v>42800.593483796292</v>
      </c>
      <c r="T2704" s="9">
        <f t="shared" si="127"/>
        <v>2017</v>
      </c>
      <c r="U2704" s="11">
        <f t="shared" si="128"/>
        <v>42830.551817129628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">
        <v>8317</v>
      </c>
      <c r="R2705" t="s">
        <v>8357</v>
      </c>
      <c r="S2705" s="11">
        <f t="shared" si="126"/>
        <v>42756.481828703698</v>
      </c>
      <c r="T2705" s="9">
        <f t="shared" si="127"/>
        <v>2017</v>
      </c>
      <c r="U2705" s="11">
        <f t="shared" si="128"/>
        <v>42816.440162037034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">
        <v>8317</v>
      </c>
      <c r="R2706" t="s">
        <v>8357</v>
      </c>
      <c r="S2706" s="11">
        <f t="shared" si="126"/>
        <v>42787.654097222221</v>
      </c>
      <c r="T2706" s="9">
        <f t="shared" si="127"/>
        <v>2017</v>
      </c>
      <c r="U2706" s="11">
        <f t="shared" si="128"/>
        <v>42830.61243055555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">
        <v>8317</v>
      </c>
      <c r="R2707" t="s">
        <v>8357</v>
      </c>
      <c r="S2707" s="11">
        <f t="shared" si="126"/>
        <v>42773.70784722222</v>
      </c>
      <c r="T2707" s="9">
        <f t="shared" si="127"/>
        <v>2017</v>
      </c>
      <c r="U2707" s="11">
        <f t="shared" si="128"/>
        <v>42818.666180555556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">
        <v>8317</v>
      </c>
      <c r="R2708" t="s">
        <v>8357</v>
      </c>
      <c r="S2708" s="11">
        <f t="shared" si="126"/>
        <v>41899.086608796293</v>
      </c>
      <c r="T2708" s="9">
        <f t="shared" si="127"/>
        <v>2014</v>
      </c>
      <c r="U2708" s="11">
        <f t="shared" si="128"/>
        <v>41928.082638888889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">
        <v>8317</v>
      </c>
      <c r="R2709" t="s">
        <v>8357</v>
      </c>
      <c r="S2709" s="11">
        <f t="shared" si="126"/>
        <v>41391.574571759258</v>
      </c>
      <c r="T2709" s="9">
        <f t="shared" si="127"/>
        <v>2013</v>
      </c>
      <c r="U2709" s="11">
        <f t="shared" si="128"/>
        <v>41421.082638888889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">
        <v>8317</v>
      </c>
      <c r="R2710" t="s">
        <v>8357</v>
      </c>
      <c r="S2710" s="11">
        <f t="shared" si="126"/>
        <v>42512.489884259259</v>
      </c>
      <c r="T2710" s="9">
        <f t="shared" si="127"/>
        <v>2016</v>
      </c>
      <c r="U2710" s="11">
        <f t="shared" si="128"/>
        <v>42572.489884259259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">
        <v>8317</v>
      </c>
      <c r="R2711" t="s">
        <v>8357</v>
      </c>
      <c r="S2711" s="11">
        <f t="shared" si="126"/>
        <v>42611.941446759258</v>
      </c>
      <c r="T2711" s="9">
        <f t="shared" si="127"/>
        <v>2016</v>
      </c>
      <c r="U2711" s="11">
        <f t="shared" si="128"/>
        <v>42646.957638888889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">
        <v>8317</v>
      </c>
      <c r="R2712" t="s">
        <v>8357</v>
      </c>
      <c r="S2712" s="11">
        <f t="shared" si="126"/>
        <v>41828.021157407406</v>
      </c>
      <c r="T2712" s="9">
        <f t="shared" si="127"/>
        <v>2014</v>
      </c>
      <c r="U2712" s="11">
        <f t="shared" si="128"/>
        <v>41859.875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">
        <v>8317</v>
      </c>
      <c r="R2713" t="s">
        <v>8357</v>
      </c>
      <c r="S2713" s="11">
        <f t="shared" si="126"/>
        <v>41780.536921296291</v>
      </c>
      <c r="T2713" s="9">
        <f t="shared" si="127"/>
        <v>2014</v>
      </c>
      <c r="U2713" s="11">
        <f t="shared" si="128"/>
        <v>41810.709027777775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">
        <v>8317</v>
      </c>
      <c r="R2714" t="s">
        <v>8357</v>
      </c>
      <c r="S2714" s="11">
        <f t="shared" si="126"/>
        <v>41431.853703703702</v>
      </c>
      <c r="T2714" s="9">
        <f t="shared" si="127"/>
        <v>2013</v>
      </c>
      <c r="U2714" s="11">
        <f t="shared" si="128"/>
        <v>41468.541666666664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">
        <v>8317</v>
      </c>
      <c r="R2715" t="s">
        <v>8357</v>
      </c>
      <c r="S2715" s="11">
        <f t="shared" si="126"/>
        <v>42322.445416666662</v>
      </c>
      <c r="T2715" s="9">
        <f t="shared" si="127"/>
        <v>2015</v>
      </c>
      <c r="U2715" s="11">
        <f t="shared" si="128"/>
        <v>42362.445416666662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">
        <v>8317</v>
      </c>
      <c r="R2716" t="s">
        <v>8357</v>
      </c>
      <c r="S2716" s="11">
        <f t="shared" si="126"/>
        <v>42629.446712962956</v>
      </c>
      <c r="T2716" s="9">
        <f t="shared" si="127"/>
        <v>2016</v>
      </c>
      <c r="U2716" s="11">
        <f t="shared" si="128"/>
        <v>42657.749999999993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">
        <v>8317</v>
      </c>
      <c r="R2717" t="s">
        <v>8357</v>
      </c>
      <c r="S2717" s="11">
        <f t="shared" si="126"/>
        <v>42387.190138888887</v>
      </c>
      <c r="T2717" s="9">
        <f t="shared" si="127"/>
        <v>2016</v>
      </c>
      <c r="U2717" s="11">
        <f t="shared" si="128"/>
        <v>42421.190138888887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">
        <v>8317</v>
      </c>
      <c r="R2718" t="s">
        <v>8357</v>
      </c>
      <c r="S2718" s="11">
        <f t="shared" si="126"/>
        <v>42255.124918981477</v>
      </c>
      <c r="T2718" s="9">
        <f t="shared" si="127"/>
        <v>2015</v>
      </c>
      <c r="U2718" s="11">
        <f t="shared" si="128"/>
        <v>42285.124918981477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">
        <v>8317</v>
      </c>
      <c r="R2719" t="s">
        <v>8357</v>
      </c>
      <c r="S2719" s="11">
        <f t="shared" si="126"/>
        <v>41934.706585648142</v>
      </c>
      <c r="T2719" s="9">
        <f t="shared" si="127"/>
        <v>2014</v>
      </c>
      <c r="U2719" s="11">
        <f t="shared" si="128"/>
        <v>41979.748252314814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">
        <v>8317</v>
      </c>
      <c r="R2720" t="s">
        <v>8357</v>
      </c>
      <c r="S2720" s="11">
        <f t="shared" si="126"/>
        <v>42465.388252314813</v>
      </c>
      <c r="T2720" s="9">
        <f t="shared" si="127"/>
        <v>2016</v>
      </c>
      <c r="U2720" s="11">
        <f t="shared" si="128"/>
        <v>42493.749999999993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">
        <v>8317</v>
      </c>
      <c r="R2721" t="s">
        <v>8357</v>
      </c>
      <c r="S2721" s="11">
        <f t="shared" si="126"/>
        <v>42417.822847222218</v>
      </c>
      <c r="T2721" s="9">
        <f t="shared" si="127"/>
        <v>2016</v>
      </c>
      <c r="U2721" s="11">
        <f t="shared" si="128"/>
        <v>42477.781180555554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">
        <v>8317</v>
      </c>
      <c r="R2722" t="s">
        <v>8357</v>
      </c>
      <c r="S2722" s="11">
        <f t="shared" si="126"/>
        <v>42655.257557870369</v>
      </c>
      <c r="T2722" s="9">
        <f t="shared" si="127"/>
        <v>2016</v>
      </c>
      <c r="U2722" s="11">
        <f t="shared" si="128"/>
        <v>42685.299224537033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">
        <v>8319</v>
      </c>
      <c r="R2723" t="s">
        <v>8349</v>
      </c>
      <c r="S2723" s="11">
        <f t="shared" si="126"/>
        <v>41493.335625</v>
      </c>
      <c r="T2723" s="9">
        <f t="shared" si="127"/>
        <v>2013</v>
      </c>
      <c r="U2723" s="11">
        <f t="shared" si="128"/>
        <v>41523.583333333328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">
        <v>8319</v>
      </c>
      <c r="R2724" t="s">
        <v>8349</v>
      </c>
      <c r="S2724" s="11">
        <f t="shared" si="126"/>
        <v>42704.64876157407</v>
      </c>
      <c r="T2724" s="9">
        <f t="shared" si="127"/>
        <v>2016</v>
      </c>
      <c r="U2724" s="11">
        <f t="shared" si="128"/>
        <v>42764.64876157407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">
        <v>8319</v>
      </c>
      <c r="R2725" t="s">
        <v>8349</v>
      </c>
      <c r="S2725" s="11">
        <f t="shared" si="126"/>
        <v>41944.630648148144</v>
      </c>
      <c r="T2725" s="9">
        <f t="shared" si="127"/>
        <v>2014</v>
      </c>
      <c r="U2725" s="11">
        <f t="shared" si="128"/>
        <v>42004.672314814808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">
        <v>8319</v>
      </c>
      <c r="R2726" t="s">
        <v>8349</v>
      </c>
      <c r="S2726" s="11">
        <f t="shared" si="126"/>
        <v>42199.118738425925</v>
      </c>
      <c r="T2726" s="9">
        <f t="shared" si="127"/>
        <v>2015</v>
      </c>
      <c r="U2726" s="11">
        <f t="shared" si="128"/>
        <v>42231.118738425925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">
        <v>8319</v>
      </c>
      <c r="R2727" t="s">
        <v>8349</v>
      </c>
      <c r="S2727" s="11">
        <f t="shared" si="126"/>
        <v>42745.53628472222</v>
      </c>
      <c r="T2727" s="9">
        <f t="shared" si="127"/>
        <v>2017</v>
      </c>
      <c r="U2727" s="11">
        <f t="shared" si="128"/>
        <v>42795.53628472222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">
        <v>8319</v>
      </c>
      <c r="R2728" t="s">
        <v>8349</v>
      </c>
      <c r="S2728" s="11">
        <f t="shared" si="126"/>
        <v>42452.371655092589</v>
      </c>
      <c r="T2728" s="9">
        <f t="shared" si="127"/>
        <v>2016</v>
      </c>
      <c r="U2728" s="11">
        <f t="shared" si="128"/>
        <v>42482.371655092589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">
        <v>8319</v>
      </c>
      <c r="R2729" t="s">
        <v>8349</v>
      </c>
      <c r="S2729" s="11">
        <f t="shared" si="126"/>
        <v>42198.468321759261</v>
      </c>
      <c r="T2729" s="9">
        <f t="shared" si="127"/>
        <v>2015</v>
      </c>
      <c r="U2729" s="11">
        <f t="shared" si="128"/>
        <v>42223.468321759261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">
        <v>8319</v>
      </c>
      <c r="R2730" t="s">
        <v>8349</v>
      </c>
      <c r="S2730" s="11">
        <f t="shared" si="126"/>
        <v>42333.391597222224</v>
      </c>
      <c r="T2730" s="9">
        <f t="shared" si="127"/>
        <v>2015</v>
      </c>
      <c r="U2730" s="11">
        <f t="shared" si="128"/>
        <v>42368.391597222224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">
        <v>8319</v>
      </c>
      <c r="R2731" t="s">
        <v>8349</v>
      </c>
      <c r="S2731" s="11">
        <f t="shared" si="126"/>
        <v>42095.032372685186</v>
      </c>
      <c r="T2731" s="9">
        <f t="shared" si="127"/>
        <v>2015</v>
      </c>
      <c r="U2731" s="11">
        <f t="shared" si="128"/>
        <v>42125.032372685186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">
        <v>8319</v>
      </c>
      <c r="R2732" t="s">
        <v>8349</v>
      </c>
      <c r="S2732" s="11">
        <f t="shared" si="126"/>
        <v>41351.333043981482</v>
      </c>
      <c r="T2732" s="9">
        <f t="shared" si="127"/>
        <v>2013</v>
      </c>
      <c r="U2732" s="11">
        <f t="shared" si="128"/>
        <v>41386.333043981482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">
        <v>8319</v>
      </c>
      <c r="R2733" t="s">
        <v>8349</v>
      </c>
      <c r="S2733" s="11">
        <f t="shared" si="126"/>
        <v>41872.317384259259</v>
      </c>
      <c r="T2733" s="9">
        <f t="shared" si="127"/>
        <v>2014</v>
      </c>
      <c r="U2733" s="11">
        <f t="shared" si="128"/>
        <v>41929.958333333328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">
        <v>8319</v>
      </c>
      <c r="R2734" t="s">
        <v>8349</v>
      </c>
      <c r="S2734" s="11">
        <f t="shared" si="126"/>
        <v>41389.599861111106</v>
      </c>
      <c r="T2734" s="9">
        <f t="shared" si="127"/>
        <v>2013</v>
      </c>
      <c r="U2734" s="11">
        <f t="shared" si="128"/>
        <v>41421.791666666664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">
        <v>8319</v>
      </c>
      <c r="R2735" t="s">
        <v>8349</v>
      </c>
      <c r="S2735" s="11">
        <f t="shared" si="126"/>
        <v>42044.064513888887</v>
      </c>
      <c r="T2735" s="9">
        <f t="shared" si="127"/>
        <v>2015</v>
      </c>
      <c r="U2735" s="11">
        <f t="shared" si="128"/>
        <v>42104.022847222215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">
        <v>8319</v>
      </c>
      <c r="R2736" t="s">
        <v>8349</v>
      </c>
      <c r="S2736" s="11">
        <f t="shared" si="126"/>
        <v>42626.460555555554</v>
      </c>
      <c r="T2736" s="9">
        <f t="shared" si="127"/>
        <v>2016</v>
      </c>
      <c r="U2736" s="11">
        <f t="shared" si="128"/>
        <v>42656.707638888889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">
        <v>8319</v>
      </c>
      <c r="R2737" t="s">
        <v>8349</v>
      </c>
      <c r="S2737" s="11">
        <f t="shared" si="126"/>
        <v>41315.912615740737</v>
      </c>
      <c r="T2737" s="9">
        <f t="shared" si="127"/>
        <v>2013</v>
      </c>
      <c r="U2737" s="11">
        <f t="shared" si="128"/>
        <v>41346.625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">
        <v>8319</v>
      </c>
      <c r="R2738" t="s">
        <v>8349</v>
      </c>
      <c r="S2738" s="11">
        <f t="shared" si="126"/>
        <v>41722.458020833328</v>
      </c>
      <c r="T2738" s="9">
        <f t="shared" si="127"/>
        <v>2014</v>
      </c>
      <c r="U2738" s="11">
        <f t="shared" si="128"/>
        <v>41752.458020833328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">
        <v>8319</v>
      </c>
      <c r="R2739" t="s">
        <v>8349</v>
      </c>
      <c r="S2739" s="11">
        <f t="shared" si="126"/>
        <v>41611.709340277775</v>
      </c>
      <c r="T2739" s="9">
        <f t="shared" si="127"/>
        <v>2013</v>
      </c>
      <c r="U2739" s="11">
        <f t="shared" si="128"/>
        <v>41654.583333333328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">
        <v>8319</v>
      </c>
      <c r="R2740" t="s">
        <v>8349</v>
      </c>
      <c r="S2740" s="11">
        <f t="shared" si="126"/>
        <v>42619.935231481482</v>
      </c>
      <c r="T2740" s="9">
        <f t="shared" si="127"/>
        <v>2016</v>
      </c>
      <c r="U2740" s="11">
        <f t="shared" si="128"/>
        <v>42679.935231481482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">
        <v>8319</v>
      </c>
      <c r="R2741" t="s">
        <v>8349</v>
      </c>
      <c r="S2741" s="11">
        <f t="shared" si="126"/>
        <v>41719.679594907408</v>
      </c>
      <c r="T2741" s="9">
        <f t="shared" si="127"/>
        <v>2014</v>
      </c>
      <c r="U2741" s="11">
        <f t="shared" si="128"/>
        <v>41764.679594907408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">
        <v>8319</v>
      </c>
      <c r="R2742" t="s">
        <v>8349</v>
      </c>
      <c r="S2742" s="11">
        <f t="shared" si="126"/>
        <v>42044.823518518511</v>
      </c>
      <c r="T2742" s="9">
        <f t="shared" si="127"/>
        <v>2015</v>
      </c>
      <c r="U2742" s="11">
        <f t="shared" si="128"/>
        <v>42074.781851851854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">
        <v>8322</v>
      </c>
      <c r="R2743" t="s">
        <v>8358</v>
      </c>
      <c r="S2743" s="11">
        <f t="shared" si="126"/>
        <v>41911.449097222219</v>
      </c>
      <c r="T2743" s="9">
        <f t="shared" si="127"/>
        <v>2014</v>
      </c>
      <c r="U2743" s="11">
        <f t="shared" si="128"/>
        <v>41931.879861111105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">
        <v>8322</v>
      </c>
      <c r="R2744" t="s">
        <v>8358</v>
      </c>
      <c r="S2744" s="11">
        <f t="shared" si="126"/>
        <v>41030.511423611111</v>
      </c>
      <c r="T2744" s="9">
        <f t="shared" si="127"/>
        <v>2012</v>
      </c>
      <c r="U2744" s="11">
        <f t="shared" si="128"/>
        <v>41044.511423611111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">
        <v>8322</v>
      </c>
      <c r="R2745" t="s">
        <v>8358</v>
      </c>
      <c r="S2745" s="11">
        <f t="shared" si="126"/>
        <v>42632.120451388888</v>
      </c>
      <c r="T2745" s="9">
        <f t="shared" si="127"/>
        <v>2016</v>
      </c>
      <c r="U2745" s="11">
        <f t="shared" si="128"/>
        <v>42662.120451388888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">
        <v>8322</v>
      </c>
      <c r="R2746" t="s">
        <v>8358</v>
      </c>
      <c r="S2746" s="11">
        <f t="shared" si="126"/>
        <v>40937.854143518518</v>
      </c>
      <c r="T2746" s="9">
        <f t="shared" si="127"/>
        <v>2012</v>
      </c>
      <c r="U2746" s="11">
        <f t="shared" si="128"/>
        <v>40967.854143518518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">
        <v>8322</v>
      </c>
      <c r="R2747" t="s">
        <v>8358</v>
      </c>
      <c r="S2747" s="11">
        <f t="shared" si="126"/>
        <v>41044.779722222222</v>
      </c>
      <c r="T2747" s="9">
        <f t="shared" si="127"/>
        <v>2012</v>
      </c>
      <c r="U2747" s="11">
        <f t="shared" si="128"/>
        <v>41104.779722222222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">
        <v>8322</v>
      </c>
      <c r="R2748" t="s">
        <v>8358</v>
      </c>
      <c r="S2748" s="11">
        <f t="shared" si="126"/>
        <v>41850.57304398148</v>
      </c>
      <c r="T2748" s="9">
        <f t="shared" si="127"/>
        <v>2014</v>
      </c>
      <c r="U2748" s="11">
        <f t="shared" si="128"/>
        <v>41880.57304398148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">
        <v>8322</v>
      </c>
      <c r="R2749" t="s">
        <v>8358</v>
      </c>
      <c r="S2749" s="11">
        <f t="shared" si="126"/>
        <v>41044.439780092587</v>
      </c>
      <c r="T2749" s="9">
        <f t="shared" si="127"/>
        <v>2012</v>
      </c>
      <c r="U2749" s="11">
        <f t="shared" si="128"/>
        <v>41075.923611111109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">
        <v>8322</v>
      </c>
      <c r="R2750" t="s">
        <v>8358</v>
      </c>
      <c r="S2750" s="11">
        <f t="shared" si="126"/>
        <v>42585.502337962964</v>
      </c>
      <c r="T2750" s="9">
        <f t="shared" si="127"/>
        <v>2016</v>
      </c>
      <c r="U2750" s="11">
        <f t="shared" si="128"/>
        <v>42615.502337962964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">
        <v>8322</v>
      </c>
      <c r="R2751" t="s">
        <v>8358</v>
      </c>
      <c r="S2751" s="11">
        <f t="shared" si="126"/>
        <v>42068.59070601852</v>
      </c>
      <c r="T2751" s="9">
        <f t="shared" si="127"/>
        <v>2015</v>
      </c>
      <c r="U2751" s="11">
        <f t="shared" si="128"/>
        <v>42098.549039351848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">
        <v>8322</v>
      </c>
      <c r="R2752" t="s">
        <v>8358</v>
      </c>
      <c r="S2752" s="11">
        <f t="shared" si="126"/>
        <v>41078.691493055558</v>
      </c>
      <c r="T2752" s="9">
        <f t="shared" si="127"/>
        <v>2012</v>
      </c>
      <c r="U2752" s="11">
        <f t="shared" si="128"/>
        <v>41090.625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">
        <v>8322</v>
      </c>
      <c r="R2753" t="s">
        <v>8358</v>
      </c>
      <c r="S2753" s="11">
        <f t="shared" si="126"/>
        <v>41747.678726851846</v>
      </c>
      <c r="T2753" s="9">
        <f t="shared" si="127"/>
        <v>2014</v>
      </c>
      <c r="U2753" s="11">
        <f t="shared" si="128"/>
        <v>41807.678726851846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">
        <v>8322</v>
      </c>
      <c r="R2754" t="s">
        <v>8358</v>
      </c>
      <c r="S2754" s="11">
        <f t="shared" si="126"/>
        <v>40855.556759259256</v>
      </c>
      <c r="T2754" s="9">
        <f t="shared" si="127"/>
        <v>2011</v>
      </c>
      <c r="U2754" s="11">
        <f t="shared" si="128"/>
        <v>40895.556759259256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">
        <v>8322</v>
      </c>
      <c r="R2755" t="s">
        <v>8358</v>
      </c>
      <c r="S2755" s="11">
        <f t="shared" ref="S2755:S2818" si="129">(J2755/86400)+25569+(-5/24)</f>
        <v>41117.692395833328</v>
      </c>
      <c r="T2755" s="9">
        <f t="shared" ref="T2755:T2818" si="130">YEAR(S2755)</f>
        <v>2012</v>
      </c>
      <c r="U2755" s="11">
        <f t="shared" ref="U2755:U2818" si="131">(I2755/86400)+25569+(-5/24)</f>
        <v>41147.692395833328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">
        <v>8322</v>
      </c>
      <c r="R2756" t="s">
        <v>8358</v>
      </c>
      <c r="S2756" s="11">
        <f t="shared" si="129"/>
        <v>41863.427673611106</v>
      </c>
      <c r="T2756" s="9">
        <f t="shared" si="130"/>
        <v>2014</v>
      </c>
      <c r="U2756" s="11">
        <f t="shared" si="131"/>
        <v>41893.427673611106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">
        <v>8322</v>
      </c>
      <c r="R2757" t="s">
        <v>8358</v>
      </c>
      <c r="S2757" s="11">
        <f t="shared" si="129"/>
        <v>42072.582488425927</v>
      </c>
      <c r="T2757" s="9">
        <f t="shared" si="130"/>
        <v>2015</v>
      </c>
      <c r="U2757" s="11">
        <f t="shared" si="131"/>
        <v>42102.582488425927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">
        <v>8322</v>
      </c>
      <c r="R2758" t="s">
        <v>8358</v>
      </c>
      <c r="S2758" s="11">
        <f t="shared" si="129"/>
        <v>41620.692141203697</v>
      </c>
      <c r="T2758" s="9">
        <f t="shared" si="130"/>
        <v>2013</v>
      </c>
      <c r="U2758" s="11">
        <f t="shared" si="131"/>
        <v>41650.692141203697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">
        <v>8322</v>
      </c>
      <c r="R2759" t="s">
        <v>8358</v>
      </c>
      <c r="S2759" s="11">
        <f t="shared" si="129"/>
        <v>42573.448287037034</v>
      </c>
      <c r="T2759" s="9">
        <f t="shared" si="130"/>
        <v>2016</v>
      </c>
      <c r="U2759" s="11">
        <f t="shared" si="131"/>
        <v>42588.448287037034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">
        <v>8322</v>
      </c>
      <c r="R2760" t="s">
        <v>8358</v>
      </c>
      <c r="S2760" s="11">
        <f t="shared" si="129"/>
        <v>42639.23359953703</v>
      </c>
      <c r="T2760" s="9">
        <f t="shared" si="130"/>
        <v>2016</v>
      </c>
      <c r="U2760" s="11">
        <f t="shared" si="131"/>
        <v>42653.23359953703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">
        <v>8322</v>
      </c>
      <c r="R2761" t="s">
        <v>8358</v>
      </c>
      <c r="S2761" s="11">
        <f t="shared" si="129"/>
        <v>42524.158171296294</v>
      </c>
      <c r="T2761" s="9">
        <f t="shared" si="130"/>
        <v>2016</v>
      </c>
      <c r="U2761" s="11">
        <f t="shared" si="131"/>
        <v>42567.158171296294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">
        <v>8322</v>
      </c>
      <c r="R2762" t="s">
        <v>8358</v>
      </c>
      <c r="S2762" s="11">
        <f t="shared" si="129"/>
        <v>41415.252986111111</v>
      </c>
      <c r="T2762" s="9">
        <f t="shared" si="130"/>
        <v>2013</v>
      </c>
      <c r="U2762" s="11">
        <f t="shared" si="131"/>
        <v>41445.252986111111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">
        <v>8322</v>
      </c>
      <c r="R2763" t="s">
        <v>8358</v>
      </c>
      <c r="S2763" s="11">
        <f t="shared" si="129"/>
        <v>41246.85524305555</v>
      </c>
      <c r="T2763" s="9">
        <f t="shared" si="130"/>
        <v>2012</v>
      </c>
      <c r="U2763" s="11">
        <f t="shared" si="131"/>
        <v>41276.85524305555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">
        <v>8322</v>
      </c>
      <c r="R2764" t="s">
        <v>8358</v>
      </c>
      <c r="S2764" s="11">
        <f t="shared" si="129"/>
        <v>40926.828645833331</v>
      </c>
      <c r="T2764" s="9">
        <f t="shared" si="130"/>
        <v>2012</v>
      </c>
      <c r="U2764" s="11">
        <f t="shared" si="131"/>
        <v>40986.786979166667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">
        <v>8322</v>
      </c>
      <c r="R2765" t="s">
        <v>8358</v>
      </c>
      <c r="S2765" s="11">
        <f t="shared" si="129"/>
        <v>41373.371342592589</v>
      </c>
      <c r="T2765" s="9">
        <f t="shared" si="130"/>
        <v>2013</v>
      </c>
      <c r="U2765" s="11">
        <f t="shared" si="131"/>
        <v>41418.371342592589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">
        <v>8322</v>
      </c>
      <c r="R2766" t="s">
        <v>8358</v>
      </c>
      <c r="S2766" s="11">
        <f t="shared" si="129"/>
        <v>41030.083692129629</v>
      </c>
      <c r="T2766" s="9">
        <f t="shared" si="130"/>
        <v>2012</v>
      </c>
      <c r="U2766" s="11">
        <f t="shared" si="131"/>
        <v>41059.583333333328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">
        <v>8322</v>
      </c>
      <c r="R2767" t="s">
        <v>8358</v>
      </c>
      <c r="S2767" s="11">
        <f t="shared" si="129"/>
        <v>41194.370694444442</v>
      </c>
      <c r="T2767" s="9">
        <f t="shared" si="130"/>
        <v>2012</v>
      </c>
      <c r="U2767" s="11">
        <f t="shared" si="131"/>
        <v>41210.370694444442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">
        <v>8322</v>
      </c>
      <c r="R2768" t="s">
        <v>8358</v>
      </c>
      <c r="S2768" s="11">
        <f t="shared" si="129"/>
        <v>40736.459699074076</v>
      </c>
      <c r="T2768" s="9">
        <f t="shared" si="130"/>
        <v>2011</v>
      </c>
      <c r="U2768" s="11">
        <f t="shared" si="131"/>
        <v>40766.459699074076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">
        <v>8322</v>
      </c>
      <c r="R2769" t="s">
        <v>8358</v>
      </c>
      <c r="S2769" s="11">
        <f t="shared" si="129"/>
        <v>42172.750578703701</v>
      </c>
      <c r="T2769" s="9">
        <f t="shared" si="130"/>
        <v>2015</v>
      </c>
      <c r="U2769" s="11">
        <f t="shared" si="131"/>
        <v>42232.750578703701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">
        <v>8322</v>
      </c>
      <c r="R2770" t="s">
        <v>8358</v>
      </c>
      <c r="S2770" s="11">
        <f t="shared" si="129"/>
        <v>40967.4065162037</v>
      </c>
      <c r="T2770" s="9">
        <f t="shared" si="130"/>
        <v>2012</v>
      </c>
      <c r="U2770" s="11">
        <f t="shared" si="131"/>
        <v>40997.364849537036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">
        <v>8322</v>
      </c>
      <c r="R2771" t="s">
        <v>8358</v>
      </c>
      <c r="S2771" s="11">
        <f t="shared" si="129"/>
        <v>41745.617939814816</v>
      </c>
      <c r="T2771" s="9">
        <f t="shared" si="130"/>
        <v>2014</v>
      </c>
      <c r="U2771" s="11">
        <f t="shared" si="131"/>
        <v>41795.617939814816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">
        <v>8322</v>
      </c>
      <c r="R2772" t="s">
        <v>8358</v>
      </c>
      <c r="S2772" s="11">
        <f t="shared" si="129"/>
        <v>41686.496874999997</v>
      </c>
      <c r="T2772" s="9">
        <f t="shared" si="130"/>
        <v>2014</v>
      </c>
      <c r="U2772" s="11">
        <f t="shared" si="131"/>
        <v>41716.455208333333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">
        <v>8322</v>
      </c>
      <c r="R2773" t="s">
        <v>8358</v>
      </c>
      <c r="S2773" s="11">
        <f t="shared" si="129"/>
        <v>41257.323379629626</v>
      </c>
      <c r="T2773" s="9">
        <f t="shared" si="130"/>
        <v>2012</v>
      </c>
      <c r="U2773" s="11">
        <f t="shared" si="131"/>
        <v>41306.5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">
        <v>8322</v>
      </c>
      <c r="R2774" t="s">
        <v>8358</v>
      </c>
      <c r="S2774" s="11">
        <f t="shared" si="129"/>
        <v>41537.660810185182</v>
      </c>
      <c r="T2774" s="9">
        <f t="shared" si="130"/>
        <v>2013</v>
      </c>
      <c r="U2774" s="11">
        <f t="shared" si="131"/>
        <v>41552.660810185182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">
        <v>8322</v>
      </c>
      <c r="R2775" t="s">
        <v>8358</v>
      </c>
      <c r="S2775" s="11">
        <f t="shared" si="129"/>
        <v>42474.656493055554</v>
      </c>
      <c r="T2775" s="9">
        <f t="shared" si="130"/>
        <v>2016</v>
      </c>
      <c r="U2775" s="11">
        <f t="shared" si="131"/>
        <v>42484.656493055554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">
        <v>8322</v>
      </c>
      <c r="R2776" t="s">
        <v>8358</v>
      </c>
      <c r="S2776" s="11">
        <f t="shared" si="129"/>
        <v>41310.918148148143</v>
      </c>
      <c r="T2776" s="9">
        <f t="shared" si="130"/>
        <v>2013</v>
      </c>
      <c r="U2776" s="11">
        <f t="shared" si="131"/>
        <v>41340.918148148143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">
        <v>8322</v>
      </c>
      <c r="R2777" t="s">
        <v>8358</v>
      </c>
      <c r="S2777" s="11">
        <f t="shared" si="129"/>
        <v>40862.805023148147</v>
      </c>
      <c r="T2777" s="9">
        <f t="shared" si="130"/>
        <v>2011</v>
      </c>
      <c r="U2777" s="11">
        <f t="shared" si="131"/>
        <v>40892.805023148147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">
        <v>8322</v>
      </c>
      <c r="R2778" t="s">
        <v>8358</v>
      </c>
      <c r="S2778" s="11">
        <f t="shared" si="129"/>
        <v>42136.088842592588</v>
      </c>
      <c r="T2778" s="9">
        <f t="shared" si="130"/>
        <v>2015</v>
      </c>
      <c r="U2778" s="11">
        <f t="shared" si="131"/>
        <v>42167.088842592588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">
        <v>8322</v>
      </c>
      <c r="R2779" t="s">
        <v>8358</v>
      </c>
      <c r="S2779" s="11">
        <f t="shared" si="129"/>
        <v>42172.460694444446</v>
      </c>
      <c r="T2779" s="9">
        <f t="shared" si="130"/>
        <v>2015</v>
      </c>
      <c r="U2779" s="11">
        <f t="shared" si="131"/>
        <v>42202.460694444446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">
        <v>8322</v>
      </c>
      <c r="R2780" t="s">
        <v>8358</v>
      </c>
      <c r="S2780" s="11">
        <f t="shared" si="129"/>
        <v>41846.769745370366</v>
      </c>
      <c r="T2780" s="9">
        <f t="shared" si="130"/>
        <v>2014</v>
      </c>
      <c r="U2780" s="11">
        <f t="shared" si="131"/>
        <v>41876.769745370366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">
        <v>8322</v>
      </c>
      <c r="R2781" t="s">
        <v>8358</v>
      </c>
      <c r="S2781" s="11">
        <f t="shared" si="129"/>
        <v>42300.377557870372</v>
      </c>
      <c r="T2781" s="9">
        <f t="shared" si="130"/>
        <v>2015</v>
      </c>
      <c r="U2781" s="11">
        <f t="shared" si="131"/>
        <v>42330.419224537036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">
        <v>8322</v>
      </c>
      <c r="R2782" t="s">
        <v>8358</v>
      </c>
      <c r="S2782" s="11">
        <f t="shared" si="129"/>
        <v>42774.239444444444</v>
      </c>
      <c r="T2782" s="9">
        <f t="shared" si="130"/>
        <v>2017</v>
      </c>
      <c r="U2782" s="11">
        <f t="shared" si="131"/>
        <v>42804.239444444444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">
        <v>8317</v>
      </c>
      <c r="R2783" t="s">
        <v>8318</v>
      </c>
      <c r="S2783" s="11">
        <f t="shared" si="129"/>
        <v>42018.733263888884</v>
      </c>
      <c r="T2783" s="9">
        <f t="shared" si="130"/>
        <v>2015</v>
      </c>
      <c r="U2783" s="11">
        <f t="shared" si="131"/>
        <v>42047.083333333336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">
        <v>8317</v>
      </c>
      <c r="R2784" t="s">
        <v>8318</v>
      </c>
      <c r="S2784" s="11">
        <f t="shared" si="129"/>
        <v>42026.716643518514</v>
      </c>
      <c r="T2784" s="9">
        <f t="shared" si="130"/>
        <v>2015</v>
      </c>
      <c r="U2784" s="11">
        <f t="shared" si="131"/>
        <v>42051.999305555553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">
        <v>8317</v>
      </c>
      <c r="R2785" t="s">
        <v>8318</v>
      </c>
      <c r="S2785" s="11">
        <f t="shared" si="129"/>
        <v>42103.326921296299</v>
      </c>
      <c r="T2785" s="9">
        <f t="shared" si="130"/>
        <v>2015</v>
      </c>
      <c r="U2785" s="11">
        <f t="shared" si="131"/>
        <v>42117.326921296299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">
        <v>8317</v>
      </c>
      <c r="R2786" t="s">
        <v>8318</v>
      </c>
      <c r="S2786" s="11">
        <f t="shared" si="129"/>
        <v>41920.579201388886</v>
      </c>
      <c r="T2786" s="9">
        <f t="shared" si="130"/>
        <v>2014</v>
      </c>
      <c r="U2786" s="11">
        <f t="shared" si="131"/>
        <v>41941.579201388886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">
        <v>8317</v>
      </c>
      <c r="R2787" t="s">
        <v>8318</v>
      </c>
      <c r="S2787" s="11">
        <f t="shared" si="129"/>
        <v>42557.981099537035</v>
      </c>
      <c r="T2787" s="9">
        <f t="shared" si="130"/>
        <v>2016</v>
      </c>
      <c r="U2787" s="11">
        <f t="shared" si="131"/>
        <v>42587.666666666664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">
        <v>8317</v>
      </c>
      <c r="R2788" t="s">
        <v>8318</v>
      </c>
      <c r="S2788" s="11">
        <f t="shared" si="129"/>
        <v>41815.360879629625</v>
      </c>
      <c r="T2788" s="9">
        <f t="shared" si="130"/>
        <v>2014</v>
      </c>
      <c r="U2788" s="11">
        <f t="shared" si="131"/>
        <v>41829.360879629625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">
        <v>8317</v>
      </c>
      <c r="R2789" t="s">
        <v>8318</v>
      </c>
      <c r="S2789" s="11">
        <f t="shared" si="129"/>
        <v>41807.990185185183</v>
      </c>
      <c r="T2789" s="9">
        <f t="shared" si="130"/>
        <v>2014</v>
      </c>
      <c r="U2789" s="11">
        <f t="shared" si="131"/>
        <v>41837.990185185183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">
        <v>8317</v>
      </c>
      <c r="R2790" t="s">
        <v>8318</v>
      </c>
      <c r="S2790" s="11">
        <f t="shared" si="129"/>
        <v>42550.49355324074</v>
      </c>
      <c r="T2790" s="9">
        <f t="shared" si="130"/>
        <v>2016</v>
      </c>
      <c r="U2790" s="11">
        <f t="shared" si="131"/>
        <v>42580.49355324074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">
        <v>8317</v>
      </c>
      <c r="R2791" t="s">
        <v>8318</v>
      </c>
      <c r="S2791" s="11">
        <f t="shared" si="129"/>
        <v>42055.804791666662</v>
      </c>
      <c r="T2791" s="9">
        <f t="shared" si="130"/>
        <v>2015</v>
      </c>
      <c r="U2791" s="11">
        <f t="shared" si="131"/>
        <v>42074.958333333336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">
        <v>8317</v>
      </c>
      <c r="R2792" t="s">
        <v>8318</v>
      </c>
      <c r="S2792" s="11">
        <f t="shared" si="129"/>
        <v>42016.730358796289</v>
      </c>
      <c r="T2792" s="9">
        <f t="shared" si="130"/>
        <v>2015</v>
      </c>
      <c r="U2792" s="11">
        <f t="shared" si="131"/>
        <v>42046.730358796289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">
        <v>8317</v>
      </c>
      <c r="R2793" t="s">
        <v>8318</v>
      </c>
      <c r="S2793" s="11">
        <f t="shared" si="129"/>
        <v>42591.691655092589</v>
      </c>
      <c r="T2793" s="9">
        <f t="shared" si="130"/>
        <v>2016</v>
      </c>
      <c r="U2793" s="11">
        <f t="shared" si="131"/>
        <v>42621.958333333336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">
        <v>8317</v>
      </c>
      <c r="R2794" t="s">
        <v>8318</v>
      </c>
      <c r="S2794" s="11">
        <f t="shared" si="129"/>
        <v>42183.022673611107</v>
      </c>
      <c r="T2794" s="9">
        <f t="shared" si="130"/>
        <v>2015</v>
      </c>
      <c r="U2794" s="11">
        <f t="shared" si="131"/>
        <v>42228.022673611107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">
        <v>8317</v>
      </c>
      <c r="R2795" t="s">
        <v>8318</v>
      </c>
      <c r="S2795" s="11">
        <f t="shared" si="129"/>
        <v>42176.210706018515</v>
      </c>
      <c r="T2795" s="9">
        <f t="shared" si="130"/>
        <v>2015</v>
      </c>
      <c r="U2795" s="11">
        <f t="shared" si="131"/>
        <v>42206.210706018515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">
        <v>8317</v>
      </c>
      <c r="R2796" t="s">
        <v>8318</v>
      </c>
      <c r="S2796" s="11">
        <f t="shared" si="129"/>
        <v>42416.48332175926</v>
      </c>
      <c r="T2796" s="9">
        <f t="shared" si="130"/>
        <v>2016</v>
      </c>
      <c r="U2796" s="11">
        <f t="shared" si="131"/>
        <v>42432.583333333336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">
        <v>8317</v>
      </c>
      <c r="R2797" t="s">
        <v>8318</v>
      </c>
      <c r="S2797" s="11">
        <f t="shared" si="129"/>
        <v>41780.317604166667</v>
      </c>
      <c r="T2797" s="9">
        <f t="shared" si="130"/>
        <v>2014</v>
      </c>
      <c r="U2797" s="11">
        <f t="shared" si="131"/>
        <v>41796.75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">
        <v>8317</v>
      </c>
      <c r="R2798" t="s">
        <v>8318</v>
      </c>
      <c r="S2798" s="11">
        <f t="shared" si="129"/>
        <v>41795.319768518515</v>
      </c>
      <c r="T2798" s="9">
        <f t="shared" si="130"/>
        <v>2014</v>
      </c>
      <c r="U2798" s="11">
        <f t="shared" si="131"/>
        <v>41825.319768518515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">
        <v>8317</v>
      </c>
      <c r="R2799" t="s">
        <v>8318</v>
      </c>
      <c r="S2799" s="11">
        <f t="shared" si="129"/>
        <v>41798.731944444444</v>
      </c>
      <c r="T2799" s="9">
        <f t="shared" si="130"/>
        <v>2014</v>
      </c>
      <c r="U2799" s="11">
        <f t="shared" si="131"/>
        <v>41828.731944444444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">
        <v>8317</v>
      </c>
      <c r="R2800" t="s">
        <v>8318</v>
      </c>
      <c r="S2800" s="11">
        <f t="shared" si="129"/>
        <v>42201.466678240737</v>
      </c>
      <c r="T2800" s="9">
        <f t="shared" si="130"/>
        <v>2015</v>
      </c>
      <c r="U2800" s="11">
        <f t="shared" si="131"/>
        <v>42216.458333333336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">
        <v>8317</v>
      </c>
      <c r="R2801" t="s">
        <v>8318</v>
      </c>
      <c r="S2801" s="11">
        <f t="shared" si="129"/>
        <v>42507.05636574074</v>
      </c>
      <c r="T2801" s="9">
        <f t="shared" si="130"/>
        <v>2016</v>
      </c>
      <c r="U2801" s="11">
        <f t="shared" si="131"/>
        <v>42538.458333333336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">
        <v>8317</v>
      </c>
      <c r="R2802" t="s">
        <v>8318</v>
      </c>
      <c r="S2802" s="11">
        <f t="shared" si="129"/>
        <v>41948.344513888886</v>
      </c>
      <c r="T2802" s="9">
        <f t="shared" si="130"/>
        <v>2014</v>
      </c>
      <c r="U2802" s="11">
        <f t="shared" si="131"/>
        <v>42008.344513888886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">
        <v>8317</v>
      </c>
      <c r="R2803" t="s">
        <v>8318</v>
      </c>
      <c r="S2803" s="11">
        <f t="shared" si="129"/>
        <v>41900.034826388888</v>
      </c>
      <c r="T2803" s="9">
        <f t="shared" si="130"/>
        <v>2014</v>
      </c>
      <c r="U2803" s="11">
        <f t="shared" si="131"/>
        <v>41922.25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">
        <v>8317</v>
      </c>
      <c r="R2804" t="s">
        <v>8318</v>
      </c>
      <c r="S2804" s="11">
        <f t="shared" si="129"/>
        <v>42192.438738425924</v>
      </c>
      <c r="T2804" s="9">
        <f t="shared" si="130"/>
        <v>2015</v>
      </c>
      <c r="U2804" s="11">
        <f t="shared" si="131"/>
        <v>42222.438738425924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">
        <v>8317</v>
      </c>
      <c r="R2805" t="s">
        <v>8318</v>
      </c>
      <c r="S2805" s="11">
        <f t="shared" si="129"/>
        <v>42157.857361111113</v>
      </c>
      <c r="T2805" s="9">
        <f t="shared" si="130"/>
        <v>2015</v>
      </c>
      <c r="U2805" s="11">
        <f t="shared" si="131"/>
        <v>42200.791666666664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">
        <v>8317</v>
      </c>
      <c r="R2806" t="s">
        <v>8318</v>
      </c>
      <c r="S2806" s="11">
        <f t="shared" si="129"/>
        <v>41881.245254629626</v>
      </c>
      <c r="T2806" s="9">
        <f t="shared" si="130"/>
        <v>2014</v>
      </c>
      <c r="U2806" s="11">
        <f t="shared" si="131"/>
        <v>41911.245254629626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">
        <v>8317</v>
      </c>
      <c r="R2807" t="s">
        <v>8318</v>
      </c>
      <c r="S2807" s="11">
        <f t="shared" si="129"/>
        <v>42213.2971412037</v>
      </c>
      <c r="T2807" s="9">
        <f t="shared" si="130"/>
        <v>2015</v>
      </c>
      <c r="U2807" s="11">
        <f t="shared" si="131"/>
        <v>42238.2971412037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">
        <v>8317</v>
      </c>
      <c r="R2808" t="s">
        <v>8318</v>
      </c>
      <c r="S2808" s="11">
        <f t="shared" si="129"/>
        <v>42185.058912037035</v>
      </c>
      <c r="T2808" s="9">
        <f t="shared" si="130"/>
        <v>2015</v>
      </c>
      <c r="U2808" s="11">
        <f t="shared" si="131"/>
        <v>42221.249999999993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">
        <v>8317</v>
      </c>
      <c r="R2809" t="s">
        <v>8318</v>
      </c>
      <c r="S2809" s="11">
        <f t="shared" si="129"/>
        <v>42154.664791666662</v>
      </c>
      <c r="T2809" s="9">
        <f t="shared" si="130"/>
        <v>2015</v>
      </c>
      <c r="U2809" s="11">
        <f t="shared" si="131"/>
        <v>42184.664791666662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">
        <v>8317</v>
      </c>
      <c r="R2810" t="s">
        <v>8318</v>
      </c>
      <c r="S2810" s="11">
        <f t="shared" si="129"/>
        <v>42208.638136574074</v>
      </c>
      <c r="T2810" s="9">
        <f t="shared" si="130"/>
        <v>2015</v>
      </c>
      <c r="U2810" s="11">
        <f t="shared" si="131"/>
        <v>42238.638136574074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">
        <v>8317</v>
      </c>
      <c r="R2811" t="s">
        <v>8318</v>
      </c>
      <c r="S2811" s="11">
        <f t="shared" si="129"/>
        <v>42451.288483796299</v>
      </c>
      <c r="T2811" s="9">
        <f t="shared" si="130"/>
        <v>2016</v>
      </c>
      <c r="U2811" s="11">
        <f t="shared" si="131"/>
        <v>42459.402083333327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">
        <v>8317</v>
      </c>
      <c r="R2812" t="s">
        <v>8318</v>
      </c>
      <c r="S2812" s="11">
        <f t="shared" si="129"/>
        <v>41758.931296296294</v>
      </c>
      <c r="T2812" s="9">
        <f t="shared" si="130"/>
        <v>2014</v>
      </c>
      <c r="U2812" s="11">
        <f t="shared" si="131"/>
        <v>41790.957638888889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">
        <v>8317</v>
      </c>
      <c r="R2813" t="s">
        <v>8318</v>
      </c>
      <c r="S2813" s="11">
        <f t="shared" si="129"/>
        <v>42028.288229166668</v>
      </c>
      <c r="T2813" s="9">
        <f t="shared" si="130"/>
        <v>2015</v>
      </c>
      <c r="U2813" s="11">
        <f t="shared" si="131"/>
        <v>42058.288229166668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">
        <v>8317</v>
      </c>
      <c r="R2814" t="s">
        <v>8318</v>
      </c>
      <c r="S2814" s="11">
        <f t="shared" si="129"/>
        <v>42054.535856481474</v>
      </c>
      <c r="T2814" s="9">
        <f t="shared" si="130"/>
        <v>2015</v>
      </c>
      <c r="U2814" s="11">
        <f t="shared" si="131"/>
        <v>42099.958333333336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">
        <v>8317</v>
      </c>
      <c r="R2815" t="s">
        <v>8318</v>
      </c>
      <c r="S2815" s="11">
        <f t="shared" si="129"/>
        <v>42693.534270833326</v>
      </c>
      <c r="T2815" s="9">
        <f t="shared" si="130"/>
        <v>2016</v>
      </c>
      <c r="U2815" s="11">
        <f t="shared" si="131"/>
        <v>42718.534270833326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">
        <v>8317</v>
      </c>
      <c r="R2816" t="s">
        <v>8318</v>
      </c>
      <c r="S2816" s="11">
        <f t="shared" si="129"/>
        <v>42103.191145833327</v>
      </c>
      <c r="T2816" s="9">
        <f t="shared" si="130"/>
        <v>2015</v>
      </c>
      <c r="U2816" s="11">
        <f t="shared" si="131"/>
        <v>42133.191145833327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">
        <v>8317</v>
      </c>
      <c r="R2817" t="s">
        <v>8318</v>
      </c>
      <c r="S2817" s="11">
        <f t="shared" si="129"/>
        <v>42559.568391203698</v>
      </c>
      <c r="T2817" s="9">
        <f t="shared" si="130"/>
        <v>2016</v>
      </c>
      <c r="U2817" s="11">
        <f t="shared" si="131"/>
        <v>42589.568391203698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">
        <v>8317</v>
      </c>
      <c r="R2818" t="s">
        <v>8318</v>
      </c>
      <c r="S2818" s="11">
        <f t="shared" si="129"/>
        <v>42188.259166666663</v>
      </c>
      <c r="T2818" s="9">
        <f t="shared" si="130"/>
        <v>2015</v>
      </c>
      <c r="U2818" s="11">
        <f t="shared" si="131"/>
        <v>42218.458333333336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">
        <v>8317</v>
      </c>
      <c r="R2819" t="s">
        <v>8318</v>
      </c>
      <c r="S2819" s="11">
        <f t="shared" ref="S2819:S2882" si="132">(J2819/86400)+25569+(-5/24)</f>
        <v>42023.42664351852</v>
      </c>
      <c r="T2819" s="9">
        <f t="shared" ref="T2819:T2882" si="133">YEAR(S2819)</f>
        <v>2015</v>
      </c>
      <c r="U2819" s="11">
        <f t="shared" ref="U2819:U2882" si="134">(I2819/86400)+25569+(-5/24)</f>
        <v>42063.42664351852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">
        <v>8317</v>
      </c>
      <c r="R2820" t="s">
        <v>8318</v>
      </c>
      <c r="S2820" s="11">
        <f t="shared" si="132"/>
        <v>42250.389884259253</v>
      </c>
      <c r="T2820" s="9">
        <f t="shared" si="133"/>
        <v>2015</v>
      </c>
      <c r="U2820" s="11">
        <f t="shared" si="134"/>
        <v>42270.389884259253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">
        <v>8317</v>
      </c>
      <c r="R2821" t="s">
        <v>8318</v>
      </c>
      <c r="S2821" s="11">
        <f t="shared" si="132"/>
        <v>42139.317233796297</v>
      </c>
      <c r="T2821" s="9">
        <f t="shared" si="133"/>
        <v>2015</v>
      </c>
      <c r="U2821" s="11">
        <f t="shared" si="134"/>
        <v>42169.317233796297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">
        <v>8317</v>
      </c>
      <c r="R2822" t="s">
        <v>8318</v>
      </c>
      <c r="S2822" s="11">
        <f t="shared" si="132"/>
        <v>42401.402650462966</v>
      </c>
      <c r="T2822" s="9">
        <f t="shared" si="133"/>
        <v>2016</v>
      </c>
      <c r="U2822" s="11">
        <f t="shared" si="134"/>
        <v>42425.791666666664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">
        <v>8317</v>
      </c>
      <c r="R2823" t="s">
        <v>8318</v>
      </c>
      <c r="S2823" s="11">
        <f t="shared" si="132"/>
        <v>41875.714525462965</v>
      </c>
      <c r="T2823" s="9">
        <f t="shared" si="133"/>
        <v>2014</v>
      </c>
      <c r="U2823" s="11">
        <f t="shared" si="134"/>
        <v>41905.714525462965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">
        <v>8317</v>
      </c>
      <c r="R2824" t="s">
        <v>8318</v>
      </c>
      <c r="S2824" s="11">
        <f t="shared" si="132"/>
        <v>42060.475601851846</v>
      </c>
      <c r="T2824" s="9">
        <f t="shared" si="133"/>
        <v>2015</v>
      </c>
      <c r="U2824" s="11">
        <f t="shared" si="134"/>
        <v>42090.433935185181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">
        <v>8317</v>
      </c>
      <c r="R2825" t="s">
        <v>8318</v>
      </c>
      <c r="S2825" s="11">
        <f t="shared" si="132"/>
        <v>42066.803310185183</v>
      </c>
      <c r="T2825" s="9">
        <f t="shared" si="133"/>
        <v>2015</v>
      </c>
      <c r="U2825" s="11">
        <f t="shared" si="134"/>
        <v>42094.749305555553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">
        <v>8317</v>
      </c>
      <c r="R2826" t="s">
        <v>8318</v>
      </c>
      <c r="S2826" s="11">
        <f t="shared" si="132"/>
        <v>42136.0624537037</v>
      </c>
      <c r="T2826" s="9">
        <f t="shared" si="133"/>
        <v>2015</v>
      </c>
      <c r="U2826" s="11">
        <f t="shared" si="134"/>
        <v>42167.863194444442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">
        <v>8317</v>
      </c>
      <c r="R2827" t="s">
        <v>8318</v>
      </c>
      <c r="S2827" s="11">
        <f t="shared" si="132"/>
        <v>42312.584328703706</v>
      </c>
      <c r="T2827" s="9">
        <f t="shared" si="133"/>
        <v>2015</v>
      </c>
      <c r="U2827" s="11">
        <f t="shared" si="134"/>
        <v>42342.584328703706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">
        <v>8317</v>
      </c>
      <c r="R2828" t="s">
        <v>8318</v>
      </c>
      <c r="S2828" s="11">
        <f t="shared" si="132"/>
        <v>42170.826527777775</v>
      </c>
      <c r="T2828" s="9">
        <f t="shared" si="133"/>
        <v>2015</v>
      </c>
      <c r="U2828" s="11">
        <f t="shared" si="134"/>
        <v>42195.083333333336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">
        <v>8317</v>
      </c>
      <c r="R2829" t="s">
        <v>8318</v>
      </c>
      <c r="S2829" s="11">
        <f t="shared" si="132"/>
        <v>42494.475300925922</v>
      </c>
      <c r="T2829" s="9">
        <f t="shared" si="133"/>
        <v>2016</v>
      </c>
      <c r="U2829" s="11">
        <f t="shared" si="134"/>
        <v>42524.479166666664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">
        <v>8317</v>
      </c>
      <c r="R2830" t="s">
        <v>8318</v>
      </c>
      <c r="S2830" s="11">
        <f t="shared" si="132"/>
        <v>42254.056354166663</v>
      </c>
      <c r="T2830" s="9">
        <f t="shared" si="133"/>
        <v>2015</v>
      </c>
      <c r="U2830" s="11">
        <f t="shared" si="134"/>
        <v>42279.749999999993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">
        <v>8317</v>
      </c>
      <c r="R2831" t="s">
        <v>8318</v>
      </c>
      <c r="S2831" s="11">
        <f t="shared" si="132"/>
        <v>42495.225902777776</v>
      </c>
      <c r="T2831" s="9">
        <f t="shared" si="133"/>
        <v>2016</v>
      </c>
      <c r="U2831" s="11">
        <f t="shared" si="134"/>
        <v>42523.225902777776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">
        <v>8317</v>
      </c>
      <c r="R2832" t="s">
        <v>8318</v>
      </c>
      <c r="S2832" s="11">
        <f t="shared" si="132"/>
        <v>41758.631342592591</v>
      </c>
      <c r="T2832" s="9">
        <f t="shared" si="133"/>
        <v>2014</v>
      </c>
      <c r="U2832" s="11">
        <f t="shared" si="134"/>
        <v>41770.957638888889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">
        <v>8317</v>
      </c>
      <c r="R2833" t="s">
        <v>8318</v>
      </c>
      <c r="S2833" s="11">
        <f t="shared" si="132"/>
        <v>42171.616550925923</v>
      </c>
      <c r="T2833" s="9">
        <f t="shared" si="133"/>
        <v>2015</v>
      </c>
      <c r="U2833" s="11">
        <f t="shared" si="134"/>
        <v>42201.616550925923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">
        <v>8317</v>
      </c>
      <c r="R2834" t="s">
        <v>8318</v>
      </c>
      <c r="S2834" s="11">
        <f t="shared" si="132"/>
        <v>41938.501087962963</v>
      </c>
      <c r="T2834" s="9">
        <f t="shared" si="133"/>
        <v>2014</v>
      </c>
      <c r="U2834" s="11">
        <f t="shared" si="134"/>
        <v>41966.708333333336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">
        <v>8317</v>
      </c>
      <c r="R2835" t="s">
        <v>8318</v>
      </c>
      <c r="S2835" s="11">
        <f t="shared" si="132"/>
        <v>42267.919363425921</v>
      </c>
      <c r="T2835" s="9">
        <f t="shared" si="133"/>
        <v>2015</v>
      </c>
      <c r="U2835" s="11">
        <f t="shared" si="134"/>
        <v>42287.874999999993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">
        <v>8317</v>
      </c>
      <c r="R2836" t="s">
        <v>8318</v>
      </c>
      <c r="S2836" s="11">
        <f t="shared" si="132"/>
        <v>42019.751504629625</v>
      </c>
      <c r="T2836" s="9">
        <f t="shared" si="133"/>
        <v>2015</v>
      </c>
      <c r="U2836" s="11">
        <f t="shared" si="134"/>
        <v>42034.751504629625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">
        <v>8317</v>
      </c>
      <c r="R2837" t="s">
        <v>8318</v>
      </c>
      <c r="S2837" s="11">
        <f t="shared" si="132"/>
        <v>42313.495567129627</v>
      </c>
      <c r="T2837" s="9">
        <f t="shared" si="133"/>
        <v>2015</v>
      </c>
      <c r="U2837" s="11">
        <f t="shared" si="134"/>
        <v>42342.791666666664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">
        <v>8317</v>
      </c>
      <c r="R2838" t="s">
        <v>8318</v>
      </c>
      <c r="S2838" s="11">
        <f t="shared" si="132"/>
        <v>42746.053449074076</v>
      </c>
      <c r="T2838" s="9">
        <f t="shared" si="133"/>
        <v>2017</v>
      </c>
      <c r="U2838" s="11">
        <f t="shared" si="134"/>
        <v>42783.999305555553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">
        <v>8317</v>
      </c>
      <c r="R2839" t="s">
        <v>8318</v>
      </c>
      <c r="S2839" s="11">
        <f t="shared" si="132"/>
        <v>42307.700046296297</v>
      </c>
      <c r="T2839" s="9">
        <f t="shared" si="133"/>
        <v>2015</v>
      </c>
      <c r="U2839" s="11">
        <f t="shared" si="134"/>
        <v>42347.741712962961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">
        <v>8317</v>
      </c>
      <c r="R2840" t="s">
        <v>8318</v>
      </c>
      <c r="S2840" s="11">
        <f t="shared" si="132"/>
        <v>41842.399259259255</v>
      </c>
      <c r="T2840" s="9">
        <f t="shared" si="133"/>
        <v>2014</v>
      </c>
      <c r="U2840" s="11">
        <f t="shared" si="134"/>
        <v>41864.708333333328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">
        <v>8317</v>
      </c>
      <c r="R2841" t="s">
        <v>8318</v>
      </c>
      <c r="S2841" s="11">
        <f t="shared" si="132"/>
        <v>41853.031874999993</v>
      </c>
      <c r="T2841" s="9">
        <f t="shared" si="133"/>
        <v>2014</v>
      </c>
      <c r="U2841" s="11">
        <f t="shared" si="134"/>
        <v>41875.999305555553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">
        <v>8317</v>
      </c>
      <c r="R2842" t="s">
        <v>8318</v>
      </c>
      <c r="S2842" s="11">
        <f t="shared" si="132"/>
        <v>42059.827303240738</v>
      </c>
      <c r="T2842" s="9">
        <f t="shared" si="133"/>
        <v>2015</v>
      </c>
      <c r="U2842" s="11">
        <f t="shared" si="134"/>
        <v>42081.499999999993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">
        <v>8317</v>
      </c>
      <c r="R2843" t="s">
        <v>8318</v>
      </c>
      <c r="S2843" s="11">
        <f t="shared" si="132"/>
        <v>42291.531215277777</v>
      </c>
      <c r="T2843" s="9">
        <f t="shared" si="133"/>
        <v>2015</v>
      </c>
      <c r="U2843" s="11">
        <f t="shared" si="134"/>
        <v>42351.572881944441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">
        <v>8317</v>
      </c>
      <c r="R2844" t="s">
        <v>8318</v>
      </c>
      <c r="S2844" s="11">
        <f t="shared" si="132"/>
        <v>41784.744155092594</v>
      </c>
      <c r="T2844" s="9">
        <f t="shared" si="133"/>
        <v>2014</v>
      </c>
      <c r="U2844" s="11">
        <f t="shared" si="134"/>
        <v>41811.25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">
        <v>8317</v>
      </c>
      <c r="R2845" t="s">
        <v>8318</v>
      </c>
      <c r="S2845" s="11">
        <f t="shared" si="132"/>
        <v>42492.529513888883</v>
      </c>
      <c r="T2845" s="9">
        <f t="shared" si="133"/>
        <v>2016</v>
      </c>
      <c r="U2845" s="11">
        <f t="shared" si="134"/>
        <v>42533.958333333336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">
        <v>8317</v>
      </c>
      <c r="R2846" t="s">
        <v>8318</v>
      </c>
      <c r="S2846" s="11">
        <f t="shared" si="132"/>
        <v>42709.337731481479</v>
      </c>
      <c r="T2846" s="9">
        <f t="shared" si="133"/>
        <v>2016</v>
      </c>
      <c r="U2846" s="11">
        <f t="shared" si="134"/>
        <v>42739.337731481479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">
        <v>8317</v>
      </c>
      <c r="R2847" t="s">
        <v>8318</v>
      </c>
      <c r="S2847" s="11">
        <f t="shared" si="132"/>
        <v>42102.808252314811</v>
      </c>
      <c r="T2847" s="9">
        <f t="shared" si="133"/>
        <v>2015</v>
      </c>
      <c r="U2847" s="11">
        <f t="shared" si="134"/>
        <v>42162.808252314811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">
        <v>8317</v>
      </c>
      <c r="R2848" t="s">
        <v>8318</v>
      </c>
      <c r="S2848" s="11">
        <f t="shared" si="132"/>
        <v>42108.483726851853</v>
      </c>
      <c r="T2848" s="9">
        <f t="shared" si="133"/>
        <v>2015</v>
      </c>
      <c r="U2848" s="11">
        <f t="shared" si="134"/>
        <v>42153.483726851853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">
        <v>8317</v>
      </c>
      <c r="R2849" t="s">
        <v>8318</v>
      </c>
      <c r="S2849" s="11">
        <f t="shared" si="132"/>
        <v>42453.597974537035</v>
      </c>
      <c r="T2849" s="9">
        <f t="shared" si="133"/>
        <v>2016</v>
      </c>
      <c r="U2849" s="11">
        <f t="shared" si="134"/>
        <v>42513.597974537035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">
        <v>8317</v>
      </c>
      <c r="R2850" t="s">
        <v>8318</v>
      </c>
      <c r="S2850" s="11">
        <f t="shared" si="132"/>
        <v>42123.440497685187</v>
      </c>
      <c r="T2850" s="9">
        <f t="shared" si="133"/>
        <v>2015</v>
      </c>
      <c r="U2850" s="11">
        <f t="shared" si="134"/>
        <v>42153.440497685187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">
        <v>8317</v>
      </c>
      <c r="R2851" t="s">
        <v>8318</v>
      </c>
      <c r="S2851" s="11">
        <f t="shared" si="132"/>
        <v>42453.219907407409</v>
      </c>
      <c r="T2851" s="9">
        <f t="shared" si="133"/>
        <v>2016</v>
      </c>
      <c r="U2851" s="11">
        <f t="shared" si="134"/>
        <v>42483.219907407409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">
        <v>8317</v>
      </c>
      <c r="R2852" t="s">
        <v>8318</v>
      </c>
      <c r="S2852" s="11">
        <f t="shared" si="132"/>
        <v>41857.798738425925</v>
      </c>
      <c r="T2852" s="9">
        <f t="shared" si="133"/>
        <v>2014</v>
      </c>
      <c r="U2852" s="11">
        <f t="shared" si="134"/>
        <v>41887.798738425925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">
        <v>8317</v>
      </c>
      <c r="R2853" t="s">
        <v>8318</v>
      </c>
      <c r="S2853" s="11">
        <f t="shared" si="132"/>
        <v>42389.794317129628</v>
      </c>
      <c r="T2853" s="9">
        <f t="shared" si="133"/>
        <v>2016</v>
      </c>
      <c r="U2853" s="11">
        <f t="shared" si="134"/>
        <v>42398.761805555558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">
        <v>8317</v>
      </c>
      <c r="R2854" t="s">
        <v>8318</v>
      </c>
      <c r="S2854" s="11">
        <f t="shared" si="132"/>
        <v>41780.836840277778</v>
      </c>
      <c r="T2854" s="9">
        <f t="shared" si="133"/>
        <v>2014</v>
      </c>
      <c r="U2854" s="11">
        <f t="shared" si="134"/>
        <v>41810.836840277778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">
        <v>8317</v>
      </c>
      <c r="R2855" t="s">
        <v>8318</v>
      </c>
      <c r="S2855" s="11">
        <f t="shared" si="132"/>
        <v>41835.98260416666</v>
      </c>
      <c r="T2855" s="9">
        <f t="shared" si="133"/>
        <v>2014</v>
      </c>
      <c r="U2855" s="11">
        <f t="shared" si="134"/>
        <v>41895.98260416666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">
        <v>8317</v>
      </c>
      <c r="R2856" t="s">
        <v>8318</v>
      </c>
      <c r="S2856" s="11">
        <f t="shared" si="132"/>
        <v>42111.508321759255</v>
      </c>
      <c r="T2856" s="9">
        <f t="shared" si="133"/>
        <v>2015</v>
      </c>
      <c r="U2856" s="11">
        <f t="shared" si="134"/>
        <v>42131.508321759255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">
        <v>8317</v>
      </c>
      <c r="R2857" t="s">
        <v>8318</v>
      </c>
      <c r="S2857" s="11">
        <f t="shared" si="132"/>
        <v>42369.799432870372</v>
      </c>
      <c r="T2857" s="9">
        <f t="shared" si="133"/>
        <v>2015</v>
      </c>
      <c r="U2857" s="11">
        <f t="shared" si="134"/>
        <v>42398.773611111108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">
        <v>8317</v>
      </c>
      <c r="R2858" t="s">
        <v>8318</v>
      </c>
      <c r="S2858" s="11">
        <f t="shared" si="132"/>
        <v>42164.829247685186</v>
      </c>
      <c r="T2858" s="9">
        <f t="shared" si="133"/>
        <v>2015</v>
      </c>
      <c r="U2858" s="11">
        <f t="shared" si="134"/>
        <v>42224.69027777778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">
        <v>8317</v>
      </c>
      <c r="R2859" t="s">
        <v>8318</v>
      </c>
      <c r="S2859" s="11">
        <f t="shared" si="132"/>
        <v>42726.711747685178</v>
      </c>
      <c r="T2859" s="9">
        <f t="shared" si="133"/>
        <v>2016</v>
      </c>
      <c r="U2859" s="11">
        <f t="shared" si="134"/>
        <v>42786.541666666664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">
        <v>8317</v>
      </c>
      <c r="R2860" t="s">
        <v>8318</v>
      </c>
      <c r="S2860" s="11">
        <f t="shared" si="132"/>
        <v>41954.336747685178</v>
      </c>
      <c r="T2860" s="9">
        <f t="shared" si="133"/>
        <v>2014</v>
      </c>
      <c r="U2860" s="11">
        <f t="shared" si="134"/>
        <v>41978.269444444442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">
        <v>8317</v>
      </c>
      <c r="R2861" t="s">
        <v>8318</v>
      </c>
      <c r="S2861" s="11">
        <f t="shared" si="132"/>
        <v>42233.153981481482</v>
      </c>
      <c r="T2861" s="9">
        <f t="shared" si="133"/>
        <v>2015</v>
      </c>
      <c r="U2861" s="11">
        <f t="shared" si="134"/>
        <v>42293.153981481482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">
        <v>8317</v>
      </c>
      <c r="R2862" t="s">
        <v>8318</v>
      </c>
      <c r="S2862" s="11">
        <f t="shared" si="132"/>
        <v>42480.592314814814</v>
      </c>
      <c r="T2862" s="9">
        <f t="shared" si="133"/>
        <v>2016</v>
      </c>
      <c r="U2862" s="11">
        <f t="shared" si="134"/>
        <v>42540.592314814814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">
        <v>8317</v>
      </c>
      <c r="R2863" t="s">
        <v>8318</v>
      </c>
      <c r="S2863" s="11">
        <f t="shared" si="132"/>
        <v>42257.3825</v>
      </c>
      <c r="T2863" s="9">
        <f t="shared" si="133"/>
        <v>2015</v>
      </c>
      <c r="U2863" s="11">
        <f t="shared" si="134"/>
        <v>42271.3825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">
        <v>8317</v>
      </c>
      <c r="R2864" t="s">
        <v>8318</v>
      </c>
      <c r="S2864" s="11">
        <f t="shared" si="132"/>
        <v>41784.581354166665</v>
      </c>
      <c r="T2864" s="9">
        <f t="shared" si="133"/>
        <v>2014</v>
      </c>
      <c r="U2864" s="11">
        <f t="shared" si="134"/>
        <v>41814.581354166665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">
        <v>8317</v>
      </c>
      <c r="R2865" t="s">
        <v>8318</v>
      </c>
      <c r="S2865" s="11">
        <f t="shared" si="132"/>
        <v>41831.46670138889</v>
      </c>
      <c r="T2865" s="9">
        <f t="shared" si="133"/>
        <v>2014</v>
      </c>
      <c r="U2865" s="11">
        <f t="shared" si="134"/>
        <v>41891.46670138889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">
        <v>8317</v>
      </c>
      <c r="R2866" t="s">
        <v>8318</v>
      </c>
      <c r="S2866" s="11">
        <f t="shared" si="132"/>
        <v>42172.405173611107</v>
      </c>
      <c r="T2866" s="9">
        <f t="shared" si="133"/>
        <v>2015</v>
      </c>
      <c r="U2866" s="11">
        <f t="shared" si="134"/>
        <v>42202.345833333333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">
        <v>8317</v>
      </c>
      <c r="R2867" t="s">
        <v>8318</v>
      </c>
      <c r="S2867" s="11">
        <f t="shared" si="132"/>
        <v>41949.905775462961</v>
      </c>
      <c r="T2867" s="9">
        <f t="shared" si="133"/>
        <v>2014</v>
      </c>
      <c r="U2867" s="11">
        <f t="shared" si="134"/>
        <v>42009.905775462961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">
        <v>8317</v>
      </c>
      <c r="R2868" t="s">
        <v>8318</v>
      </c>
      <c r="S2868" s="11">
        <f t="shared" si="132"/>
        <v>42627.746770833335</v>
      </c>
      <c r="T2868" s="9">
        <f t="shared" si="133"/>
        <v>2016</v>
      </c>
      <c r="U2868" s="11">
        <f t="shared" si="134"/>
        <v>42657.708333333336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">
        <v>8317</v>
      </c>
      <c r="R2869" t="s">
        <v>8318</v>
      </c>
      <c r="S2869" s="11">
        <f t="shared" si="132"/>
        <v>42530.986944444441</v>
      </c>
      <c r="T2869" s="9">
        <f t="shared" si="133"/>
        <v>2016</v>
      </c>
      <c r="U2869" s="11">
        <f t="shared" si="134"/>
        <v>42554.958333333336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">
        <v>8317</v>
      </c>
      <c r="R2870" t="s">
        <v>8318</v>
      </c>
      <c r="S2870" s="11">
        <f t="shared" si="132"/>
        <v>42618.618680555555</v>
      </c>
      <c r="T2870" s="9">
        <f t="shared" si="133"/>
        <v>2016</v>
      </c>
      <c r="U2870" s="11">
        <f t="shared" si="134"/>
        <v>42648.618680555555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">
        <v>8317</v>
      </c>
      <c r="R2871" t="s">
        <v>8318</v>
      </c>
      <c r="S2871" s="11">
        <f t="shared" si="132"/>
        <v>42540.385196759256</v>
      </c>
      <c r="T2871" s="9">
        <f t="shared" si="133"/>
        <v>2016</v>
      </c>
      <c r="U2871" s="11">
        <f t="shared" si="134"/>
        <v>42570.385196759256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">
        <v>8317</v>
      </c>
      <c r="R2872" t="s">
        <v>8318</v>
      </c>
      <c r="S2872" s="11">
        <f t="shared" si="132"/>
        <v>41745.981076388889</v>
      </c>
      <c r="T2872" s="9">
        <f t="shared" si="133"/>
        <v>2014</v>
      </c>
      <c r="U2872" s="11">
        <f t="shared" si="134"/>
        <v>41775.981076388889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">
        <v>8317</v>
      </c>
      <c r="R2873" t="s">
        <v>8318</v>
      </c>
      <c r="S2873" s="11">
        <f t="shared" si="132"/>
        <v>41974.530243055553</v>
      </c>
      <c r="T2873" s="9">
        <f t="shared" si="133"/>
        <v>2014</v>
      </c>
      <c r="U2873" s="11">
        <f t="shared" si="134"/>
        <v>41994.530243055553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">
        <v>8317</v>
      </c>
      <c r="R2874" t="s">
        <v>8318</v>
      </c>
      <c r="S2874" s="11">
        <f t="shared" si="132"/>
        <v>42114.907847222225</v>
      </c>
      <c r="T2874" s="9">
        <f t="shared" si="133"/>
        <v>2015</v>
      </c>
      <c r="U2874" s="11">
        <f t="shared" si="134"/>
        <v>42174.907847222225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">
        <v>8317</v>
      </c>
      <c r="R2875" t="s">
        <v>8318</v>
      </c>
      <c r="S2875" s="11">
        <f t="shared" si="132"/>
        <v>42002.609155092585</v>
      </c>
      <c r="T2875" s="9">
        <f t="shared" si="133"/>
        <v>2014</v>
      </c>
      <c r="U2875" s="11">
        <f t="shared" si="134"/>
        <v>42032.609155092585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">
        <v>8317</v>
      </c>
      <c r="R2876" t="s">
        <v>8318</v>
      </c>
      <c r="S2876" s="11">
        <f t="shared" si="132"/>
        <v>42722.636412037034</v>
      </c>
      <c r="T2876" s="9">
        <f t="shared" si="133"/>
        <v>2016</v>
      </c>
      <c r="U2876" s="11">
        <f t="shared" si="134"/>
        <v>42752.636412037034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">
        <v>8317</v>
      </c>
      <c r="R2877" t="s">
        <v>8318</v>
      </c>
      <c r="S2877" s="11">
        <f t="shared" si="132"/>
        <v>42464.920057870368</v>
      </c>
      <c r="T2877" s="9">
        <f t="shared" si="133"/>
        <v>2016</v>
      </c>
      <c r="U2877" s="11">
        <f t="shared" si="134"/>
        <v>42494.920057870368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">
        <v>8317</v>
      </c>
      <c r="R2878" t="s">
        <v>8318</v>
      </c>
      <c r="S2878" s="11">
        <f t="shared" si="132"/>
        <v>42171.535636574066</v>
      </c>
      <c r="T2878" s="9">
        <f t="shared" si="133"/>
        <v>2015</v>
      </c>
      <c r="U2878" s="11">
        <f t="shared" si="134"/>
        <v>42201.535636574066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">
        <v>8317</v>
      </c>
      <c r="R2879" t="s">
        <v>8318</v>
      </c>
      <c r="S2879" s="11">
        <f t="shared" si="132"/>
        <v>42672.746805555558</v>
      </c>
      <c r="T2879" s="9">
        <f t="shared" si="133"/>
        <v>2016</v>
      </c>
      <c r="U2879" s="11">
        <f t="shared" si="134"/>
        <v>42704.499999999993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">
        <v>8317</v>
      </c>
      <c r="R2880" t="s">
        <v>8318</v>
      </c>
      <c r="S2880" s="11">
        <f t="shared" si="132"/>
        <v>42128.407349537032</v>
      </c>
      <c r="T2880" s="9">
        <f t="shared" si="133"/>
        <v>2015</v>
      </c>
      <c r="U2880" s="11">
        <f t="shared" si="134"/>
        <v>42188.407349537032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">
        <v>8317</v>
      </c>
      <c r="R2881" t="s">
        <v>8318</v>
      </c>
      <c r="S2881" s="11">
        <f t="shared" si="132"/>
        <v>42359.516909722217</v>
      </c>
      <c r="T2881" s="9">
        <f t="shared" si="133"/>
        <v>2015</v>
      </c>
      <c r="U2881" s="11">
        <f t="shared" si="134"/>
        <v>42389.516909722217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">
        <v>8317</v>
      </c>
      <c r="R2882" t="s">
        <v>8318</v>
      </c>
      <c r="S2882" s="11">
        <f t="shared" si="132"/>
        <v>42192.69736111111</v>
      </c>
      <c r="T2882" s="9">
        <f t="shared" si="133"/>
        <v>2015</v>
      </c>
      <c r="U2882" s="11">
        <f t="shared" si="134"/>
        <v>42236.503472222219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">
        <v>8317</v>
      </c>
      <c r="R2883" t="s">
        <v>8318</v>
      </c>
      <c r="S2883" s="11">
        <f t="shared" ref="S2883:S2946" si="135">(J2883/86400)+25569+(-5/24)</f>
        <v>41916.389305555553</v>
      </c>
      <c r="T2883" s="9">
        <f t="shared" ref="T2883:T2946" si="136">YEAR(S2883)</f>
        <v>2014</v>
      </c>
      <c r="U2883" s="11">
        <f t="shared" ref="U2883:U2946" si="137">(I2883/86400)+25569+(-5/24)</f>
        <v>41976.430972222217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">
        <v>8317</v>
      </c>
      <c r="R2884" t="s">
        <v>8318</v>
      </c>
      <c r="S2884" s="11">
        <f t="shared" si="135"/>
        <v>42461.387939814813</v>
      </c>
      <c r="T2884" s="9">
        <f t="shared" si="136"/>
        <v>2016</v>
      </c>
      <c r="U2884" s="11">
        <f t="shared" si="137"/>
        <v>42491.387939814813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">
        <v>8317</v>
      </c>
      <c r="R2885" t="s">
        <v>8318</v>
      </c>
      <c r="S2885" s="11">
        <f t="shared" si="135"/>
        <v>42370.694872685184</v>
      </c>
      <c r="T2885" s="9">
        <f t="shared" si="136"/>
        <v>2016</v>
      </c>
      <c r="U2885" s="11">
        <f t="shared" si="137"/>
        <v>42405.999305555553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">
        <v>8317</v>
      </c>
      <c r="R2886" t="s">
        <v>8318</v>
      </c>
      <c r="S2886" s="11">
        <f t="shared" si="135"/>
        <v>41948.518923611111</v>
      </c>
      <c r="T2886" s="9">
        <f t="shared" si="136"/>
        <v>2014</v>
      </c>
      <c r="U2886" s="11">
        <f t="shared" si="137"/>
        <v>41978.518923611111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">
        <v>8317</v>
      </c>
      <c r="R2887" t="s">
        <v>8318</v>
      </c>
      <c r="S2887" s="11">
        <f t="shared" si="135"/>
        <v>42046.868067129624</v>
      </c>
      <c r="T2887" s="9">
        <f t="shared" si="136"/>
        <v>2015</v>
      </c>
      <c r="U2887" s="11">
        <f t="shared" si="137"/>
        <v>42076.82640046296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">
        <v>8317</v>
      </c>
      <c r="R2888" t="s">
        <v>8318</v>
      </c>
      <c r="S2888" s="11">
        <f t="shared" si="135"/>
        <v>42261.424583333333</v>
      </c>
      <c r="T2888" s="9">
        <f t="shared" si="136"/>
        <v>2015</v>
      </c>
      <c r="U2888" s="11">
        <f t="shared" si="137"/>
        <v>42265.957638888889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">
        <v>8317</v>
      </c>
      <c r="R2889" t="s">
        <v>8318</v>
      </c>
      <c r="S2889" s="11">
        <f t="shared" si="135"/>
        <v>41985.219027777777</v>
      </c>
      <c r="T2889" s="9">
        <f t="shared" si="136"/>
        <v>2014</v>
      </c>
      <c r="U2889" s="11">
        <f t="shared" si="137"/>
        <v>42015.219027777777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">
        <v>8317</v>
      </c>
      <c r="R2890" t="s">
        <v>8318</v>
      </c>
      <c r="S2890" s="11">
        <f t="shared" si="135"/>
        <v>41922.326851851853</v>
      </c>
      <c r="T2890" s="9">
        <f t="shared" si="136"/>
        <v>2014</v>
      </c>
      <c r="U2890" s="11">
        <f t="shared" si="137"/>
        <v>41929.999305555553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">
        <v>8317</v>
      </c>
      <c r="R2891" t="s">
        <v>8318</v>
      </c>
      <c r="S2891" s="11">
        <f t="shared" si="135"/>
        <v>41850.654918981476</v>
      </c>
      <c r="T2891" s="9">
        <f t="shared" si="136"/>
        <v>2014</v>
      </c>
      <c r="U2891" s="11">
        <f t="shared" si="137"/>
        <v>41880.654918981476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">
        <v>8317</v>
      </c>
      <c r="R2892" t="s">
        <v>8318</v>
      </c>
      <c r="S2892" s="11">
        <f t="shared" si="135"/>
        <v>41831.534629629627</v>
      </c>
      <c r="T2892" s="9">
        <f t="shared" si="136"/>
        <v>2014</v>
      </c>
      <c r="U2892" s="11">
        <f t="shared" si="137"/>
        <v>41859.916666666664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">
        <v>8317</v>
      </c>
      <c r="R2893" t="s">
        <v>8318</v>
      </c>
      <c r="S2893" s="11">
        <f t="shared" si="135"/>
        <v>42415.675092592595</v>
      </c>
      <c r="T2893" s="9">
        <f t="shared" si="136"/>
        <v>2016</v>
      </c>
      <c r="U2893" s="11">
        <f t="shared" si="137"/>
        <v>42475.633425925924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">
        <v>8317</v>
      </c>
      <c r="R2894" t="s">
        <v>8318</v>
      </c>
      <c r="S2894" s="11">
        <f t="shared" si="135"/>
        <v>41869.505833333329</v>
      </c>
      <c r="T2894" s="9">
        <f t="shared" si="136"/>
        <v>2014</v>
      </c>
      <c r="U2894" s="11">
        <f t="shared" si="137"/>
        <v>41876.666666666664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">
        <v>8317</v>
      </c>
      <c r="R2895" t="s">
        <v>8318</v>
      </c>
      <c r="S2895" s="11">
        <f t="shared" si="135"/>
        <v>41953.564756944441</v>
      </c>
      <c r="T2895" s="9">
        <f t="shared" si="136"/>
        <v>2014</v>
      </c>
      <c r="U2895" s="11">
        <f t="shared" si="137"/>
        <v>42012.874999999993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">
        <v>8317</v>
      </c>
      <c r="R2896" t="s">
        <v>8318</v>
      </c>
      <c r="S2896" s="11">
        <f t="shared" si="135"/>
        <v>42037.777951388889</v>
      </c>
      <c r="T2896" s="9">
        <f t="shared" si="136"/>
        <v>2015</v>
      </c>
      <c r="U2896" s="11">
        <f t="shared" si="137"/>
        <v>42097.736284722218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">
        <v>8317</v>
      </c>
      <c r="R2897" t="s">
        <v>8318</v>
      </c>
      <c r="S2897" s="11">
        <f t="shared" si="135"/>
        <v>41811.347129629627</v>
      </c>
      <c r="T2897" s="9">
        <f t="shared" si="136"/>
        <v>2014</v>
      </c>
      <c r="U2897" s="11">
        <f t="shared" si="137"/>
        <v>41812.666666666664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">
        <v>8317</v>
      </c>
      <c r="R2898" t="s">
        <v>8318</v>
      </c>
      <c r="S2898" s="11">
        <f t="shared" si="135"/>
        <v>42701.700474537036</v>
      </c>
      <c r="T2898" s="9">
        <f t="shared" si="136"/>
        <v>2016</v>
      </c>
      <c r="U2898" s="11">
        <f t="shared" si="137"/>
        <v>42716.041666666664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">
        <v>8317</v>
      </c>
      <c r="R2899" t="s">
        <v>8318</v>
      </c>
      <c r="S2899" s="11">
        <f t="shared" si="135"/>
        <v>42258.438171296293</v>
      </c>
      <c r="T2899" s="9">
        <f t="shared" si="136"/>
        <v>2015</v>
      </c>
      <c r="U2899" s="11">
        <f t="shared" si="137"/>
        <v>42288.436863425923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">
        <v>8317</v>
      </c>
      <c r="R2900" t="s">
        <v>8318</v>
      </c>
      <c r="S2900" s="11">
        <f t="shared" si="135"/>
        <v>42278.456631944442</v>
      </c>
      <c r="T2900" s="9">
        <f t="shared" si="136"/>
        <v>2015</v>
      </c>
      <c r="U2900" s="11">
        <f t="shared" si="137"/>
        <v>42308.456631944442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">
        <v>8317</v>
      </c>
      <c r="R2901" t="s">
        <v>8318</v>
      </c>
      <c r="S2901" s="11">
        <f t="shared" si="135"/>
        <v>42514.869884259257</v>
      </c>
      <c r="T2901" s="9">
        <f t="shared" si="136"/>
        <v>2016</v>
      </c>
      <c r="U2901" s="11">
        <f t="shared" si="137"/>
        <v>42574.869884259257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">
        <v>8317</v>
      </c>
      <c r="R2902" t="s">
        <v>8318</v>
      </c>
      <c r="S2902" s="11">
        <f t="shared" si="135"/>
        <v>41830.025833333333</v>
      </c>
      <c r="T2902" s="9">
        <f t="shared" si="136"/>
        <v>2014</v>
      </c>
      <c r="U2902" s="11">
        <f t="shared" si="137"/>
        <v>41860.025833333333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">
        <v>8317</v>
      </c>
      <c r="R2903" t="s">
        <v>8318</v>
      </c>
      <c r="S2903" s="11">
        <f t="shared" si="135"/>
        <v>41982.696053240739</v>
      </c>
      <c r="T2903" s="9">
        <f t="shared" si="136"/>
        <v>2014</v>
      </c>
      <c r="U2903" s="11">
        <f t="shared" si="137"/>
        <v>42042.696053240739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">
        <v>8317</v>
      </c>
      <c r="R2904" t="s">
        <v>8318</v>
      </c>
      <c r="S2904" s="11">
        <f t="shared" si="135"/>
        <v>42210.231435185182</v>
      </c>
      <c r="T2904" s="9">
        <f t="shared" si="136"/>
        <v>2015</v>
      </c>
      <c r="U2904" s="11">
        <f t="shared" si="137"/>
        <v>42240.231435185182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">
        <v>8317</v>
      </c>
      <c r="R2905" t="s">
        <v>8318</v>
      </c>
      <c r="S2905" s="11">
        <f t="shared" si="135"/>
        <v>42195.95854166666</v>
      </c>
      <c r="T2905" s="9">
        <f t="shared" si="136"/>
        <v>2015</v>
      </c>
      <c r="U2905" s="11">
        <f t="shared" si="137"/>
        <v>42255.95854166666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">
        <v>8317</v>
      </c>
      <c r="R2906" t="s">
        <v>8318</v>
      </c>
      <c r="S2906" s="11">
        <f t="shared" si="135"/>
        <v>41940.759618055556</v>
      </c>
      <c r="T2906" s="9">
        <f t="shared" si="136"/>
        <v>2014</v>
      </c>
      <c r="U2906" s="11">
        <f t="shared" si="137"/>
        <v>41952.291666666664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">
        <v>8317</v>
      </c>
      <c r="R2907" t="s">
        <v>8318</v>
      </c>
      <c r="S2907" s="11">
        <f t="shared" si="135"/>
        <v>42605.848530092589</v>
      </c>
      <c r="T2907" s="9">
        <f t="shared" si="136"/>
        <v>2016</v>
      </c>
      <c r="U2907" s="11">
        <f t="shared" si="137"/>
        <v>42619.848530092589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">
        <v>8317</v>
      </c>
      <c r="R2908" t="s">
        <v>8318</v>
      </c>
      <c r="S2908" s="11">
        <f t="shared" si="135"/>
        <v>42199.440578703703</v>
      </c>
      <c r="T2908" s="9">
        <f t="shared" si="136"/>
        <v>2015</v>
      </c>
      <c r="U2908" s="11">
        <f t="shared" si="137"/>
        <v>42216.833333333336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">
        <v>8317</v>
      </c>
      <c r="R2909" t="s">
        <v>8318</v>
      </c>
      <c r="S2909" s="11">
        <f t="shared" si="135"/>
        <v>42444.669409722221</v>
      </c>
      <c r="T2909" s="9">
        <f t="shared" si="136"/>
        <v>2016</v>
      </c>
      <c r="U2909" s="11">
        <f t="shared" si="137"/>
        <v>42504.669409722221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">
        <v>8317</v>
      </c>
      <c r="R2910" t="s">
        <v>8318</v>
      </c>
      <c r="S2910" s="11">
        <f t="shared" si="135"/>
        <v>42499.523368055554</v>
      </c>
      <c r="T2910" s="9">
        <f t="shared" si="136"/>
        <v>2016</v>
      </c>
      <c r="U2910" s="11">
        <f t="shared" si="137"/>
        <v>42529.523368055554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">
        <v>8317</v>
      </c>
      <c r="R2911" t="s">
        <v>8318</v>
      </c>
      <c r="S2911" s="11">
        <f t="shared" si="135"/>
        <v>41929.057881944442</v>
      </c>
      <c r="T2911" s="9">
        <f t="shared" si="136"/>
        <v>2014</v>
      </c>
      <c r="U2911" s="11">
        <f t="shared" si="137"/>
        <v>41968.615277777775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">
        <v>8317</v>
      </c>
      <c r="R2912" t="s">
        <v>8318</v>
      </c>
      <c r="S2912" s="11">
        <f t="shared" si="135"/>
        <v>42107.632951388885</v>
      </c>
      <c r="T2912" s="9">
        <f t="shared" si="136"/>
        <v>2015</v>
      </c>
      <c r="U2912" s="11">
        <f t="shared" si="137"/>
        <v>42167.632951388885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">
        <v>8317</v>
      </c>
      <c r="R2913" t="s">
        <v>8318</v>
      </c>
      <c r="S2913" s="11">
        <f t="shared" si="135"/>
        <v>42142.560486111113</v>
      </c>
      <c r="T2913" s="9">
        <f t="shared" si="136"/>
        <v>2015</v>
      </c>
      <c r="U2913" s="11">
        <f t="shared" si="137"/>
        <v>42182.560486111113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">
        <v>8317</v>
      </c>
      <c r="R2914" t="s">
        <v>8318</v>
      </c>
      <c r="S2914" s="11">
        <f t="shared" si="135"/>
        <v>42353.923310185179</v>
      </c>
      <c r="T2914" s="9">
        <f t="shared" si="136"/>
        <v>2015</v>
      </c>
      <c r="U2914" s="11">
        <f t="shared" si="137"/>
        <v>42383.923310185179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">
        <v>8317</v>
      </c>
      <c r="R2915" t="s">
        <v>8318</v>
      </c>
      <c r="S2915" s="11">
        <f t="shared" si="135"/>
        <v>41828.714571759258</v>
      </c>
      <c r="T2915" s="9">
        <f t="shared" si="136"/>
        <v>2014</v>
      </c>
      <c r="U2915" s="11">
        <f t="shared" si="137"/>
        <v>41888.714571759258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">
        <v>8317</v>
      </c>
      <c r="R2916" t="s">
        <v>8318</v>
      </c>
      <c r="S2916" s="11">
        <f t="shared" si="135"/>
        <v>42017.699004629627</v>
      </c>
      <c r="T2916" s="9">
        <f t="shared" si="136"/>
        <v>2015</v>
      </c>
      <c r="U2916" s="11">
        <f t="shared" si="137"/>
        <v>42077.657337962963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">
        <v>8317</v>
      </c>
      <c r="R2917" t="s">
        <v>8318</v>
      </c>
      <c r="S2917" s="11">
        <f t="shared" si="135"/>
        <v>42415.189699074072</v>
      </c>
      <c r="T2917" s="9">
        <f t="shared" si="136"/>
        <v>2016</v>
      </c>
      <c r="U2917" s="11">
        <f t="shared" si="137"/>
        <v>42445.1480324074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">
        <v>8317</v>
      </c>
      <c r="R2918" t="s">
        <v>8318</v>
      </c>
      <c r="S2918" s="11">
        <f t="shared" si="135"/>
        <v>41755.268391203703</v>
      </c>
      <c r="T2918" s="9">
        <f t="shared" si="136"/>
        <v>2014</v>
      </c>
      <c r="U2918" s="11">
        <f t="shared" si="137"/>
        <v>41778.268391203703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">
        <v>8317</v>
      </c>
      <c r="R2919" t="s">
        <v>8318</v>
      </c>
      <c r="S2919" s="11">
        <f t="shared" si="135"/>
        <v>42245.026006944441</v>
      </c>
      <c r="T2919" s="9">
        <f t="shared" si="136"/>
        <v>2015</v>
      </c>
      <c r="U2919" s="11">
        <f t="shared" si="137"/>
        <v>42263.026006944441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">
        <v>8317</v>
      </c>
      <c r="R2920" t="s">
        <v>8318</v>
      </c>
      <c r="S2920" s="11">
        <f t="shared" si="135"/>
        <v>42278.421377314815</v>
      </c>
      <c r="T2920" s="9">
        <f t="shared" si="136"/>
        <v>2015</v>
      </c>
      <c r="U2920" s="11">
        <f t="shared" si="137"/>
        <v>42306.421377314815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">
        <v>8317</v>
      </c>
      <c r="R2921" t="s">
        <v>8318</v>
      </c>
      <c r="S2921" s="11">
        <f t="shared" si="135"/>
        <v>41826.411215277774</v>
      </c>
      <c r="T2921" s="9">
        <f t="shared" si="136"/>
        <v>2014</v>
      </c>
      <c r="U2921" s="11">
        <f t="shared" si="137"/>
        <v>41856.411215277774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">
        <v>8317</v>
      </c>
      <c r="R2922" t="s">
        <v>8318</v>
      </c>
      <c r="S2922" s="11">
        <f t="shared" si="135"/>
        <v>42058.584143518521</v>
      </c>
      <c r="T2922" s="9">
        <f t="shared" si="136"/>
        <v>2015</v>
      </c>
      <c r="U2922" s="11">
        <f t="shared" si="137"/>
        <v>42088.54247685185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">
        <v>8317</v>
      </c>
      <c r="R2923" t="s">
        <v>8359</v>
      </c>
      <c r="S2923" s="11">
        <f t="shared" si="135"/>
        <v>41877.678287037037</v>
      </c>
      <c r="T2923" s="9">
        <f t="shared" si="136"/>
        <v>2014</v>
      </c>
      <c r="U2923" s="11">
        <f t="shared" si="137"/>
        <v>41907.678287037037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">
        <v>8317</v>
      </c>
      <c r="R2924" t="s">
        <v>8359</v>
      </c>
      <c r="S2924" s="11">
        <f t="shared" si="135"/>
        <v>42097.665821759256</v>
      </c>
      <c r="T2924" s="9">
        <f t="shared" si="136"/>
        <v>2015</v>
      </c>
      <c r="U2924" s="11">
        <f t="shared" si="137"/>
        <v>42142.665821759256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">
        <v>8317</v>
      </c>
      <c r="R2925" t="s">
        <v>8359</v>
      </c>
      <c r="S2925" s="11">
        <f t="shared" si="135"/>
        <v>42012.944201388884</v>
      </c>
      <c r="T2925" s="9">
        <f t="shared" si="136"/>
        <v>2015</v>
      </c>
      <c r="U2925" s="11">
        <f t="shared" si="137"/>
        <v>42027.916666666664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">
        <v>8317</v>
      </c>
      <c r="R2926" t="s">
        <v>8359</v>
      </c>
      <c r="S2926" s="11">
        <f t="shared" si="135"/>
        <v>42103.348495370366</v>
      </c>
      <c r="T2926" s="9">
        <f t="shared" si="136"/>
        <v>2015</v>
      </c>
      <c r="U2926" s="11">
        <f t="shared" si="137"/>
        <v>42132.957638888889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">
        <v>8317</v>
      </c>
      <c r="R2927" t="s">
        <v>8359</v>
      </c>
      <c r="S2927" s="11">
        <f t="shared" si="135"/>
        <v>41863.375787037039</v>
      </c>
      <c r="T2927" s="9">
        <f t="shared" si="136"/>
        <v>2014</v>
      </c>
      <c r="U2927" s="11">
        <f t="shared" si="137"/>
        <v>41893.375787037039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">
        <v>8317</v>
      </c>
      <c r="R2928" t="s">
        <v>8359</v>
      </c>
      <c r="S2928" s="11">
        <f t="shared" si="135"/>
        <v>42044.557627314811</v>
      </c>
      <c r="T2928" s="9">
        <f t="shared" si="136"/>
        <v>2015</v>
      </c>
      <c r="U2928" s="11">
        <f t="shared" si="137"/>
        <v>42058.557627314811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">
        <v>8317</v>
      </c>
      <c r="R2929" t="s">
        <v>8359</v>
      </c>
      <c r="S2929" s="11">
        <f t="shared" si="135"/>
        <v>41806.460983796293</v>
      </c>
      <c r="T2929" s="9">
        <f t="shared" si="136"/>
        <v>2014</v>
      </c>
      <c r="U2929" s="11">
        <f t="shared" si="137"/>
        <v>41835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">
        <v>8317</v>
      </c>
      <c r="R2930" t="s">
        <v>8359</v>
      </c>
      <c r="S2930" s="11">
        <f t="shared" si="135"/>
        <v>42403.789884259262</v>
      </c>
      <c r="T2930" s="9">
        <f t="shared" si="136"/>
        <v>2016</v>
      </c>
      <c r="U2930" s="11">
        <f t="shared" si="137"/>
        <v>42433.789884259262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">
        <v>8317</v>
      </c>
      <c r="R2931" t="s">
        <v>8359</v>
      </c>
      <c r="S2931" s="11">
        <f t="shared" si="135"/>
        <v>41754.355995370366</v>
      </c>
      <c r="T2931" s="9">
        <f t="shared" si="136"/>
        <v>2014</v>
      </c>
      <c r="U2931" s="11">
        <f t="shared" si="137"/>
        <v>41784.355995370366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">
        <v>8317</v>
      </c>
      <c r="R2932" t="s">
        <v>8359</v>
      </c>
      <c r="S2932" s="11">
        <f t="shared" si="135"/>
        <v>42101.375740740739</v>
      </c>
      <c r="T2932" s="9">
        <f t="shared" si="136"/>
        <v>2015</v>
      </c>
      <c r="U2932" s="11">
        <f t="shared" si="137"/>
        <v>42131.375740740739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">
        <v>8317</v>
      </c>
      <c r="R2933" t="s">
        <v>8359</v>
      </c>
      <c r="S2933" s="11">
        <f t="shared" si="135"/>
        <v>41872.082905092589</v>
      </c>
      <c r="T2933" s="9">
        <f t="shared" si="136"/>
        <v>2014</v>
      </c>
      <c r="U2933" s="11">
        <f t="shared" si="137"/>
        <v>41897.047222222223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">
        <v>8317</v>
      </c>
      <c r="R2934" t="s">
        <v>8359</v>
      </c>
      <c r="S2934" s="11">
        <f t="shared" si="135"/>
        <v>42024.956446759257</v>
      </c>
      <c r="T2934" s="9">
        <f t="shared" si="136"/>
        <v>2015</v>
      </c>
      <c r="U2934" s="11">
        <f t="shared" si="137"/>
        <v>42056.249999999993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">
        <v>8317</v>
      </c>
      <c r="R2935" t="s">
        <v>8359</v>
      </c>
      <c r="S2935" s="11">
        <f t="shared" si="135"/>
        <v>42495.748298611106</v>
      </c>
      <c r="T2935" s="9">
        <f t="shared" si="136"/>
        <v>2016</v>
      </c>
      <c r="U2935" s="11">
        <f t="shared" si="137"/>
        <v>42525.748298611106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">
        <v>8317</v>
      </c>
      <c r="R2936" t="s">
        <v>8359</v>
      </c>
      <c r="S2936" s="11">
        <f t="shared" si="135"/>
        <v>41775.427824074075</v>
      </c>
      <c r="T2936" s="9">
        <f t="shared" si="136"/>
        <v>2014</v>
      </c>
      <c r="U2936" s="11">
        <f t="shared" si="137"/>
        <v>41805.427824074075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">
        <v>8317</v>
      </c>
      <c r="R2937" t="s">
        <v>8359</v>
      </c>
      <c r="S2937" s="11">
        <f t="shared" si="135"/>
        <v>42553.375092592592</v>
      </c>
      <c r="T2937" s="9">
        <f t="shared" si="136"/>
        <v>2016</v>
      </c>
      <c r="U2937" s="11">
        <f t="shared" si="137"/>
        <v>42611.499999999993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">
        <v>8317</v>
      </c>
      <c r="R2938" t="s">
        <v>8359</v>
      </c>
      <c r="S2938" s="11">
        <f t="shared" si="135"/>
        <v>41912.442395833328</v>
      </c>
      <c r="T2938" s="9">
        <f t="shared" si="136"/>
        <v>2014</v>
      </c>
      <c r="U2938" s="11">
        <f t="shared" si="137"/>
        <v>41924.999305555553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">
        <v>8317</v>
      </c>
      <c r="R2939" t="s">
        <v>8359</v>
      </c>
      <c r="S2939" s="11">
        <f t="shared" si="135"/>
        <v>41803.248993055553</v>
      </c>
      <c r="T2939" s="9">
        <f t="shared" si="136"/>
        <v>2014</v>
      </c>
      <c r="U2939" s="11">
        <f t="shared" si="137"/>
        <v>41833.248993055553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">
        <v>8317</v>
      </c>
      <c r="R2940" t="s">
        <v>8359</v>
      </c>
      <c r="S2940" s="11">
        <f t="shared" si="135"/>
        <v>42004.495532407404</v>
      </c>
      <c r="T2940" s="9">
        <f t="shared" si="136"/>
        <v>2014</v>
      </c>
      <c r="U2940" s="11">
        <f t="shared" si="137"/>
        <v>42034.495532407404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">
        <v>8317</v>
      </c>
      <c r="R2941" t="s">
        <v>8359</v>
      </c>
      <c r="S2941" s="11">
        <f t="shared" si="135"/>
        <v>41845.60083333333</v>
      </c>
      <c r="T2941" s="9">
        <f t="shared" si="136"/>
        <v>2014</v>
      </c>
      <c r="U2941" s="11">
        <f t="shared" si="137"/>
        <v>41878.833333333328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">
        <v>8317</v>
      </c>
      <c r="R2942" t="s">
        <v>8359</v>
      </c>
      <c r="S2942" s="11">
        <f t="shared" si="135"/>
        <v>41982.565023148149</v>
      </c>
      <c r="T2942" s="9">
        <f t="shared" si="136"/>
        <v>2014</v>
      </c>
      <c r="U2942" s="11">
        <f t="shared" si="137"/>
        <v>42022.565023148149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">
        <v>8317</v>
      </c>
      <c r="R2943" t="s">
        <v>8357</v>
      </c>
      <c r="S2943" s="11">
        <f t="shared" si="135"/>
        <v>42034.751793981479</v>
      </c>
      <c r="T2943" s="9">
        <f t="shared" si="136"/>
        <v>2015</v>
      </c>
      <c r="U2943" s="11">
        <f t="shared" si="137"/>
        <v>42064.751793981479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">
        <v>8317</v>
      </c>
      <c r="R2944" t="s">
        <v>8357</v>
      </c>
      <c r="S2944" s="11">
        <f t="shared" si="135"/>
        <v>42334.595590277771</v>
      </c>
      <c r="T2944" s="9">
        <f t="shared" si="136"/>
        <v>2015</v>
      </c>
      <c r="U2944" s="11">
        <f t="shared" si="137"/>
        <v>42354.637499999997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">
        <v>8317</v>
      </c>
      <c r="R2945" t="s">
        <v>8357</v>
      </c>
      <c r="S2945" s="11">
        <f t="shared" si="135"/>
        <v>42076.921064814807</v>
      </c>
      <c r="T2945" s="9">
        <f t="shared" si="136"/>
        <v>2015</v>
      </c>
      <c r="U2945" s="11">
        <f t="shared" si="137"/>
        <v>42106.921064814807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">
        <v>8317</v>
      </c>
      <c r="R2946" t="s">
        <v>8357</v>
      </c>
      <c r="S2946" s="11">
        <f t="shared" si="135"/>
        <v>42132.705995370365</v>
      </c>
      <c r="T2946" s="9">
        <f t="shared" si="136"/>
        <v>2015</v>
      </c>
      <c r="U2946" s="11">
        <f t="shared" si="137"/>
        <v>42162.705995370365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">
        <v>8317</v>
      </c>
      <c r="R2947" t="s">
        <v>8357</v>
      </c>
      <c r="S2947" s="11">
        <f t="shared" ref="S2947:S3010" si="138">(J2947/86400)+25569+(-5/24)</f>
        <v>42117.931250000001</v>
      </c>
      <c r="T2947" s="9">
        <f t="shared" ref="T2947:T3010" si="139">YEAR(S2947)</f>
        <v>2015</v>
      </c>
      <c r="U2947" s="11">
        <f t="shared" ref="U2947:U3010" si="140">(I2947/86400)+25569+(-5/24)</f>
        <v>42147.931250000001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">
        <v>8317</v>
      </c>
      <c r="R2948" t="s">
        <v>8357</v>
      </c>
      <c r="S2948" s="11">
        <f t="shared" si="138"/>
        <v>42567.322824074072</v>
      </c>
      <c r="T2948" s="9">
        <f t="shared" si="139"/>
        <v>2016</v>
      </c>
      <c r="U2948" s="11">
        <f t="shared" si="140"/>
        <v>42597.322824074072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">
        <v>8317</v>
      </c>
      <c r="R2949" t="s">
        <v>8357</v>
      </c>
      <c r="S2949" s="11">
        <f t="shared" si="138"/>
        <v>42649.353784722225</v>
      </c>
      <c r="T2949" s="9">
        <f t="shared" si="139"/>
        <v>2016</v>
      </c>
      <c r="U2949" s="11">
        <f t="shared" si="140"/>
        <v>42698.507638888885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">
        <v>8317</v>
      </c>
      <c r="R2950" t="s">
        <v>8357</v>
      </c>
      <c r="S2950" s="11">
        <f t="shared" si="138"/>
        <v>42097.440891203696</v>
      </c>
      <c r="T2950" s="9">
        <f t="shared" si="139"/>
        <v>2015</v>
      </c>
      <c r="U2950" s="11">
        <f t="shared" si="140"/>
        <v>42157.440891203696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">
        <v>8317</v>
      </c>
      <c r="R2951" t="s">
        <v>8357</v>
      </c>
      <c r="S2951" s="11">
        <f t="shared" si="138"/>
        <v>42297.61478009259</v>
      </c>
      <c r="T2951" s="9">
        <f t="shared" si="139"/>
        <v>2015</v>
      </c>
      <c r="U2951" s="11">
        <f t="shared" si="140"/>
        <v>42327.656446759262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">
        <v>8317</v>
      </c>
      <c r="R2952" t="s">
        <v>8357</v>
      </c>
      <c r="S2952" s="11">
        <f t="shared" si="138"/>
        <v>42362.156851851854</v>
      </c>
      <c r="T2952" s="9">
        <f t="shared" si="139"/>
        <v>2015</v>
      </c>
      <c r="U2952" s="11">
        <f t="shared" si="140"/>
        <v>42392.156851851854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">
        <v>8317</v>
      </c>
      <c r="R2953" t="s">
        <v>8357</v>
      </c>
      <c r="S2953" s="11">
        <f t="shared" si="138"/>
        <v>41872.594594907401</v>
      </c>
      <c r="T2953" s="9">
        <f t="shared" si="139"/>
        <v>2014</v>
      </c>
      <c r="U2953" s="11">
        <f t="shared" si="140"/>
        <v>41917.594594907401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">
        <v>8317</v>
      </c>
      <c r="R2954" t="s">
        <v>8357</v>
      </c>
      <c r="S2954" s="11">
        <f t="shared" si="138"/>
        <v>42628.481932870367</v>
      </c>
      <c r="T2954" s="9">
        <f t="shared" si="139"/>
        <v>2016</v>
      </c>
      <c r="U2954" s="11">
        <f t="shared" si="140"/>
        <v>42659.958333333336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">
        <v>8317</v>
      </c>
      <c r="R2955" t="s">
        <v>8357</v>
      </c>
      <c r="S2955" s="11">
        <f t="shared" si="138"/>
        <v>42255.583576388883</v>
      </c>
      <c r="T2955" s="9">
        <f t="shared" si="139"/>
        <v>2015</v>
      </c>
      <c r="U2955" s="11">
        <f t="shared" si="140"/>
        <v>42285.583576388883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">
        <v>8317</v>
      </c>
      <c r="R2956" t="s">
        <v>8357</v>
      </c>
      <c r="S2956" s="11">
        <f t="shared" si="138"/>
        <v>42790.375034722216</v>
      </c>
      <c r="T2956" s="9">
        <f t="shared" si="139"/>
        <v>2017</v>
      </c>
      <c r="U2956" s="11">
        <f t="shared" si="140"/>
        <v>42810.333368055552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">
        <v>8317</v>
      </c>
      <c r="R2957" t="s">
        <v>8357</v>
      </c>
      <c r="S2957" s="11">
        <f t="shared" si="138"/>
        <v>42141.532974537033</v>
      </c>
      <c r="T2957" s="9">
        <f t="shared" si="139"/>
        <v>2015</v>
      </c>
      <c r="U2957" s="11">
        <f t="shared" si="140"/>
        <v>42171.532974537033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">
        <v>8317</v>
      </c>
      <c r="R2958" t="s">
        <v>8357</v>
      </c>
      <c r="S2958" s="11">
        <f t="shared" si="138"/>
        <v>42464.750578703701</v>
      </c>
      <c r="T2958" s="9">
        <f t="shared" si="139"/>
        <v>2016</v>
      </c>
      <c r="U2958" s="11">
        <f t="shared" si="140"/>
        <v>42494.750578703701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">
        <v>8317</v>
      </c>
      <c r="R2959" t="s">
        <v>8357</v>
      </c>
      <c r="S2959" s="11">
        <f t="shared" si="138"/>
        <v>42030.80291666666</v>
      </c>
      <c r="T2959" s="9">
        <f t="shared" si="139"/>
        <v>2015</v>
      </c>
      <c r="U2959" s="11">
        <f t="shared" si="140"/>
        <v>42090.761249999996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">
        <v>8317</v>
      </c>
      <c r="R2960" t="s">
        <v>8357</v>
      </c>
      <c r="S2960" s="11">
        <f t="shared" si="138"/>
        <v>42438.570798611108</v>
      </c>
      <c r="T2960" s="9">
        <f t="shared" si="139"/>
        <v>2016</v>
      </c>
      <c r="U2960" s="11">
        <f t="shared" si="140"/>
        <v>42498.529131944444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">
        <v>8317</v>
      </c>
      <c r="R2961" t="s">
        <v>8357</v>
      </c>
      <c r="S2961" s="11">
        <f t="shared" si="138"/>
        <v>42497.800057870372</v>
      </c>
      <c r="T2961" s="9">
        <f t="shared" si="139"/>
        <v>2016</v>
      </c>
      <c r="U2961" s="11">
        <f t="shared" si="140"/>
        <v>42527.800057870372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">
        <v>8317</v>
      </c>
      <c r="R2962" t="s">
        <v>8357</v>
      </c>
      <c r="S2962" s="11">
        <f t="shared" si="138"/>
        <v>41863.54887731481</v>
      </c>
      <c r="T2962" s="9">
        <f t="shared" si="139"/>
        <v>2014</v>
      </c>
      <c r="U2962" s="11">
        <f t="shared" si="140"/>
        <v>41893.54887731481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">
        <v>8317</v>
      </c>
      <c r="R2963" t="s">
        <v>8318</v>
      </c>
      <c r="S2963" s="11">
        <f t="shared" si="138"/>
        <v>42061.004155092589</v>
      </c>
      <c r="T2963" s="9">
        <f t="shared" si="139"/>
        <v>2015</v>
      </c>
      <c r="U2963" s="11">
        <f t="shared" si="140"/>
        <v>42088.958333333336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">
        <v>8317</v>
      </c>
      <c r="R2964" t="s">
        <v>8318</v>
      </c>
      <c r="S2964" s="11">
        <f t="shared" si="138"/>
        <v>42036.035949074074</v>
      </c>
      <c r="T2964" s="9">
        <f t="shared" si="139"/>
        <v>2015</v>
      </c>
      <c r="U2964" s="11">
        <f t="shared" si="140"/>
        <v>42064.082638888889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">
        <v>8317</v>
      </c>
      <c r="R2965" t="s">
        <v>8318</v>
      </c>
      <c r="S2965" s="11">
        <f t="shared" si="138"/>
        <v>42157.26185185185</v>
      </c>
      <c r="T2965" s="9">
        <f t="shared" si="139"/>
        <v>2015</v>
      </c>
      <c r="U2965" s="11">
        <f t="shared" si="140"/>
        <v>42187.26185185185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">
        <v>8317</v>
      </c>
      <c r="R2966" t="s">
        <v>8318</v>
      </c>
      <c r="S2966" s="11">
        <f t="shared" si="138"/>
        <v>41827.701608796291</v>
      </c>
      <c r="T2966" s="9">
        <f t="shared" si="139"/>
        <v>2014</v>
      </c>
      <c r="U2966" s="11">
        <f t="shared" si="140"/>
        <v>41857.688888888886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">
        <v>8317</v>
      </c>
      <c r="R2967" t="s">
        <v>8318</v>
      </c>
      <c r="S2967" s="11">
        <f t="shared" si="138"/>
        <v>42162.521215277775</v>
      </c>
      <c r="T2967" s="9">
        <f t="shared" si="139"/>
        <v>2015</v>
      </c>
      <c r="U2967" s="11">
        <f t="shared" si="140"/>
        <v>42192.521215277775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">
        <v>8317</v>
      </c>
      <c r="R2968" t="s">
        <v>8318</v>
      </c>
      <c r="S2968" s="11">
        <f t="shared" si="138"/>
        <v>42233.530231481483</v>
      </c>
      <c r="T2968" s="9">
        <f t="shared" si="139"/>
        <v>2015</v>
      </c>
      <c r="U2968" s="11">
        <f t="shared" si="140"/>
        <v>42263.530231481483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">
        <v>8317</v>
      </c>
      <c r="R2969" t="s">
        <v>8318</v>
      </c>
      <c r="S2969" s="11">
        <f t="shared" si="138"/>
        <v>42041.989490740736</v>
      </c>
      <c r="T2969" s="9">
        <f t="shared" si="139"/>
        <v>2015</v>
      </c>
      <c r="U2969" s="11">
        <f t="shared" si="140"/>
        <v>42071.947824074072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">
        <v>8317</v>
      </c>
      <c r="R2970" t="s">
        <v>8318</v>
      </c>
      <c r="S2970" s="11">
        <f t="shared" si="138"/>
        <v>42585.315509259257</v>
      </c>
      <c r="T2970" s="9">
        <f t="shared" si="139"/>
        <v>2016</v>
      </c>
      <c r="U2970" s="11">
        <f t="shared" si="140"/>
        <v>42598.957638888889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">
        <v>8317</v>
      </c>
      <c r="R2971" t="s">
        <v>8318</v>
      </c>
      <c r="S2971" s="11">
        <f t="shared" si="138"/>
        <v>42097.578159722216</v>
      </c>
      <c r="T2971" s="9">
        <f t="shared" si="139"/>
        <v>2015</v>
      </c>
      <c r="U2971" s="11">
        <f t="shared" si="140"/>
        <v>42127.743750000001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">
        <v>8317</v>
      </c>
      <c r="R2972" t="s">
        <v>8318</v>
      </c>
      <c r="S2972" s="11">
        <f t="shared" si="138"/>
        <v>41808.461238425924</v>
      </c>
      <c r="T2972" s="9">
        <f t="shared" si="139"/>
        <v>2014</v>
      </c>
      <c r="U2972" s="11">
        <f t="shared" si="140"/>
        <v>41838.461238425924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">
        <v>8317</v>
      </c>
      <c r="R2973" t="s">
        <v>8318</v>
      </c>
      <c r="S2973" s="11">
        <f t="shared" si="138"/>
        <v>41852.449976851851</v>
      </c>
      <c r="T2973" s="9">
        <f t="shared" si="139"/>
        <v>2014</v>
      </c>
      <c r="U2973" s="11">
        <f t="shared" si="140"/>
        <v>41882.449976851851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">
        <v>8317</v>
      </c>
      <c r="R2974" t="s">
        <v>8318</v>
      </c>
      <c r="S2974" s="11">
        <f t="shared" si="138"/>
        <v>42693.90185185185</v>
      </c>
      <c r="T2974" s="9">
        <f t="shared" si="139"/>
        <v>2016</v>
      </c>
      <c r="U2974" s="11">
        <f t="shared" si="140"/>
        <v>42708.833333333336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">
        <v>8317</v>
      </c>
      <c r="R2975" t="s">
        <v>8318</v>
      </c>
      <c r="S2975" s="11">
        <f t="shared" si="138"/>
        <v>42341.610046296293</v>
      </c>
      <c r="T2975" s="9">
        <f t="shared" si="139"/>
        <v>2015</v>
      </c>
      <c r="U2975" s="11">
        <f t="shared" si="140"/>
        <v>42369.958333333336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">
        <v>8317</v>
      </c>
      <c r="R2976" t="s">
        <v>8318</v>
      </c>
      <c r="S2976" s="11">
        <f t="shared" si="138"/>
        <v>41879.852673611109</v>
      </c>
      <c r="T2976" s="9">
        <f t="shared" si="139"/>
        <v>2014</v>
      </c>
      <c r="U2976" s="11">
        <f t="shared" si="140"/>
        <v>41907.857638888883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">
        <v>8317</v>
      </c>
      <c r="R2977" t="s">
        <v>8318</v>
      </c>
      <c r="S2977" s="11">
        <f t="shared" si="138"/>
        <v>41941.475532407407</v>
      </c>
      <c r="T2977" s="9">
        <f t="shared" si="139"/>
        <v>2014</v>
      </c>
      <c r="U2977" s="11">
        <f t="shared" si="140"/>
        <v>41969.916666666664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">
        <v>8317</v>
      </c>
      <c r="R2978" t="s">
        <v>8318</v>
      </c>
      <c r="S2978" s="11">
        <f t="shared" si="138"/>
        <v>42425.522337962961</v>
      </c>
      <c r="T2978" s="9">
        <f t="shared" si="139"/>
        <v>2016</v>
      </c>
      <c r="U2978" s="11">
        <f t="shared" si="140"/>
        <v>42442.291666666664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">
        <v>8317</v>
      </c>
      <c r="R2979" t="s">
        <v>8318</v>
      </c>
      <c r="S2979" s="11">
        <f t="shared" si="138"/>
        <v>42026.672847222224</v>
      </c>
      <c r="T2979" s="9">
        <f t="shared" si="139"/>
        <v>2015</v>
      </c>
      <c r="U2979" s="11">
        <f t="shared" si="140"/>
        <v>42085.884722222218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">
        <v>8317</v>
      </c>
      <c r="R2980" t="s">
        <v>8318</v>
      </c>
      <c r="S2980" s="11">
        <f t="shared" si="138"/>
        <v>41922.432256944441</v>
      </c>
      <c r="T2980" s="9">
        <f t="shared" si="139"/>
        <v>2014</v>
      </c>
      <c r="U2980" s="11">
        <f t="shared" si="140"/>
        <v>41932.040972222218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">
        <v>8317</v>
      </c>
      <c r="R2981" t="s">
        <v>8318</v>
      </c>
      <c r="S2981" s="11">
        <f t="shared" si="138"/>
        <v>41993.616006944438</v>
      </c>
      <c r="T2981" s="9">
        <f t="shared" si="139"/>
        <v>2014</v>
      </c>
      <c r="U2981" s="11">
        <f t="shared" si="140"/>
        <v>42010.041666666664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">
        <v>8317</v>
      </c>
      <c r="R2982" t="s">
        <v>8318</v>
      </c>
      <c r="S2982" s="11">
        <f t="shared" si="138"/>
        <v>42219.70752314815</v>
      </c>
      <c r="T2982" s="9">
        <f t="shared" si="139"/>
        <v>2015</v>
      </c>
      <c r="U2982" s="11">
        <f t="shared" si="140"/>
        <v>42239.874999999993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">
        <v>8317</v>
      </c>
      <c r="R2983" t="s">
        <v>8357</v>
      </c>
      <c r="S2983" s="11">
        <f t="shared" si="138"/>
        <v>42225.351342592585</v>
      </c>
      <c r="T2983" s="9">
        <f t="shared" si="139"/>
        <v>2015</v>
      </c>
      <c r="U2983" s="11">
        <f t="shared" si="140"/>
        <v>42270.351342592585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">
        <v>8317</v>
      </c>
      <c r="R2984" t="s">
        <v>8357</v>
      </c>
      <c r="S2984" s="11">
        <f t="shared" si="138"/>
        <v>42381.478506944441</v>
      </c>
      <c r="T2984" s="9">
        <f t="shared" si="139"/>
        <v>2016</v>
      </c>
      <c r="U2984" s="11">
        <f t="shared" si="140"/>
        <v>42411.478506944441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">
        <v>8317</v>
      </c>
      <c r="R2985" t="s">
        <v>8357</v>
      </c>
      <c r="S2985" s="11">
        <f t="shared" si="138"/>
        <v>41894.424027777779</v>
      </c>
      <c r="T2985" s="9">
        <f t="shared" si="139"/>
        <v>2014</v>
      </c>
      <c r="U2985" s="11">
        <f t="shared" si="140"/>
        <v>41954.465694444443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">
        <v>8317</v>
      </c>
      <c r="R2986" t="s">
        <v>8357</v>
      </c>
      <c r="S2986" s="11">
        <f t="shared" si="138"/>
        <v>42576.070381944439</v>
      </c>
      <c r="T2986" s="9">
        <f t="shared" si="139"/>
        <v>2016</v>
      </c>
      <c r="U2986" s="11">
        <f t="shared" si="140"/>
        <v>42606.070381944439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">
        <v>8317</v>
      </c>
      <c r="R2987" t="s">
        <v>8357</v>
      </c>
      <c r="S2987" s="11">
        <f t="shared" si="138"/>
        <v>42654.765370370369</v>
      </c>
      <c r="T2987" s="9">
        <f t="shared" si="139"/>
        <v>2016</v>
      </c>
      <c r="U2987" s="11">
        <f t="shared" si="140"/>
        <v>42673.958333333336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">
        <v>8317</v>
      </c>
      <c r="R2988" t="s">
        <v>8357</v>
      </c>
      <c r="S2988" s="11">
        <f t="shared" si="138"/>
        <v>42431.29173611111</v>
      </c>
      <c r="T2988" s="9">
        <f t="shared" si="139"/>
        <v>2016</v>
      </c>
      <c r="U2988" s="11">
        <f t="shared" si="140"/>
        <v>42491.250069444439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">
        <v>8317</v>
      </c>
      <c r="R2989" t="s">
        <v>8357</v>
      </c>
      <c r="S2989" s="11">
        <f t="shared" si="138"/>
        <v>42627.098969907405</v>
      </c>
      <c r="T2989" s="9">
        <f t="shared" si="139"/>
        <v>2016</v>
      </c>
      <c r="U2989" s="11">
        <f t="shared" si="140"/>
        <v>42655.791666666664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">
        <v>8317</v>
      </c>
      <c r="R2990" t="s">
        <v>8357</v>
      </c>
      <c r="S2990" s="11">
        <f t="shared" si="138"/>
        <v>42511.153715277775</v>
      </c>
      <c r="T2990" s="9">
        <f t="shared" si="139"/>
        <v>2016</v>
      </c>
      <c r="U2990" s="11">
        <f t="shared" si="140"/>
        <v>42541.153715277775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">
        <v>8317</v>
      </c>
      <c r="R2991" t="s">
        <v>8357</v>
      </c>
      <c r="S2991" s="11">
        <f t="shared" si="138"/>
        <v>42336.812060185184</v>
      </c>
      <c r="T2991" s="9">
        <f t="shared" si="139"/>
        <v>2015</v>
      </c>
      <c r="U2991" s="11">
        <f t="shared" si="140"/>
        <v>42358.999305555553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">
        <v>8317</v>
      </c>
      <c r="R2992" t="s">
        <v>8357</v>
      </c>
      <c r="S2992" s="11">
        <f t="shared" si="138"/>
        <v>42341.365972222215</v>
      </c>
      <c r="T2992" s="9">
        <f t="shared" si="139"/>
        <v>2015</v>
      </c>
      <c r="U2992" s="11">
        <f t="shared" si="140"/>
        <v>42376.365972222215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">
        <v>8317</v>
      </c>
      <c r="R2993" t="s">
        <v>8357</v>
      </c>
      <c r="S2993" s="11">
        <f t="shared" si="138"/>
        <v>42740.628819444442</v>
      </c>
      <c r="T2993" s="9">
        <f t="shared" si="139"/>
        <v>2017</v>
      </c>
      <c r="U2993" s="11">
        <f t="shared" si="140"/>
        <v>42762.628819444442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">
        <v>8317</v>
      </c>
      <c r="R2994" t="s">
        <v>8357</v>
      </c>
      <c r="S2994" s="11">
        <f t="shared" si="138"/>
        <v>42622.559143518512</v>
      </c>
      <c r="T2994" s="9">
        <f t="shared" si="139"/>
        <v>2016</v>
      </c>
      <c r="U2994" s="11">
        <f t="shared" si="140"/>
        <v>42652.559143518512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">
        <v>8317</v>
      </c>
      <c r="R2995" t="s">
        <v>8357</v>
      </c>
      <c r="S2995" s="11">
        <f t="shared" si="138"/>
        <v>42390.63040509259</v>
      </c>
      <c r="T2995" s="9">
        <f t="shared" si="139"/>
        <v>2016</v>
      </c>
      <c r="U2995" s="11">
        <f t="shared" si="140"/>
        <v>42420.63040509259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">
        <v>8317</v>
      </c>
      <c r="R2996" t="s">
        <v>8357</v>
      </c>
      <c r="S2996" s="11">
        <f t="shared" si="138"/>
        <v>41885.270509259259</v>
      </c>
      <c r="T2996" s="9">
        <f t="shared" si="139"/>
        <v>2014</v>
      </c>
      <c r="U2996" s="11">
        <f t="shared" si="140"/>
        <v>41915.270509259259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">
        <v>8317</v>
      </c>
      <c r="R2997" t="s">
        <v>8357</v>
      </c>
      <c r="S2997" s="11">
        <f t="shared" si="138"/>
        <v>42724.456840277773</v>
      </c>
      <c r="T2997" s="9">
        <f t="shared" si="139"/>
        <v>2016</v>
      </c>
      <c r="U2997" s="11">
        <f t="shared" si="140"/>
        <v>42754.456840277773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">
        <v>8317</v>
      </c>
      <c r="R2998" t="s">
        <v>8357</v>
      </c>
      <c r="S2998" s="11">
        <f t="shared" si="138"/>
        <v>42090.704166666663</v>
      </c>
      <c r="T2998" s="9">
        <f t="shared" si="139"/>
        <v>2015</v>
      </c>
      <c r="U2998" s="11">
        <f t="shared" si="140"/>
        <v>42150.704166666663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">
        <v>8317</v>
      </c>
      <c r="R2999" t="s">
        <v>8357</v>
      </c>
      <c r="S2999" s="11">
        <f t="shared" si="138"/>
        <v>42775.525381944441</v>
      </c>
      <c r="T2999" s="9">
        <f t="shared" si="139"/>
        <v>2017</v>
      </c>
      <c r="U2999" s="11">
        <f t="shared" si="140"/>
        <v>42792.999305555553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">
        <v>8317</v>
      </c>
      <c r="R3000" t="s">
        <v>8357</v>
      </c>
      <c r="S3000" s="11">
        <f t="shared" si="138"/>
        <v>41777.985289351847</v>
      </c>
      <c r="T3000" s="9">
        <f t="shared" si="139"/>
        <v>2014</v>
      </c>
      <c r="U3000" s="11">
        <f t="shared" si="140"/>
        <v>41805.975694444445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">
        <v>8317</v>
      </c>
      <c r="R3001" t="s">
        <v>8357</v>
      </c>
      <c r="S3001" s="11">
        <f t="shared" si="138"/>
        <v>42780.531944444439</v>
      </c>
      <c r="T3001" s="9">
        <f t="shared" si="139"/>
        <v>2017</v>
      </c>
      <c r="U3001" s="11">
        <f t="shared" si="140"/>
        <v>42794.874999999993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">
        <v>8317</v>
      </c>
      <c r="R3002" t="s">
        <v>8357</v>
      </c>
      <c r="S3002" s="11">
        <f t="shared" si="138"/>
        <v>42752.61886574074</v>
      </c>
      <c r="T3002" s="9">
        <f t="shared" si="139"/>
        <v>2017</v>
      </c>
      <c r="U3002" s="11">
        <f t="shared" si="140"/>
        <v>42766.541666666664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">
        <v>8317</v>
      </c>
      <c r="R3003" t="s">
        <v>8357</v>
      </c>
      <c r="S3003" s="11">
        <f t="shared" si="138"/>
        <v>42534.687291666669</v>
      </c>
      <c r="T3003" s="9">
        <f t="shared" si="139"/>
        <v>2016</v>
      </c>
      <c r="U3003" s="11">
        <f t="shared" si="140"/>
        <v>42564.687291666669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">
        <v>8317</v>
      </c>
      <c r="R3004" t="s">
        <v>8357</v>
      </c>
      <c r="S3004" s="11">
        <f t="shared" si="138"/>
        <v>41239.627916666665</v>
      </c>
      <c r="T3004" s="9">
        <f t="shared" si="139"/>
        <v>2012</v>
      </c>
      <c r="U3004" s="11">
        <f t="shared" si="140"/>
        <v>41269.627916666665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">
        <v>8317</v>
      </c>
      <c r="R3005" t="s">
        <v>8357</v>
      </c>
      <c r="S3005" s="11">
        <f t="shared" si="138"/>
        <v>42398.640925925924</v>
      </c>
      <c r="T3005" s="9">
        <f t="shared" si="139"/>
        <v>2016</v>
      </c>
      <c r="U3005" s="11">
        <f t="shared" si="140"/>
        <v>42430.040972222218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">
        <v>8317</v>
      </c>
      <c r="R3006" t="s">
        <v>8357</v>
      </c>
      <c r="S3006" s="11">
        <f t="shared" si="138"/>
        <v>41928.672731481478</v>
      </c>
      <c r="T3006" s="9">
        <f t="shared" si="139"/>
        <v>2014</v>
      </c>
      <c r="U3006" s="11">
        <f t="shared" si="140"/>
        <v>41958.714398148142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">
        <v>8317</v>
      </c>
      <c r="R3007" t="s">
        <v>8357</v>
      </c>
      <c r="S3007" s="11">
        <f t="shared" si="138"/>
        <v>41888.466493055552</v>
      </c>
      <c r="T3007" s="9">
        <f t="shared" si="139"/>
        <v>2014</v>
      </c>
      <c r="U3007" s="11">
        <f t="shared" si="140"/>
        <v>41918.466493055552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">
        <v>8317</v>
      </c>
      <c r="R3008" t="s">
        <v>8357</v>
      </c>
      <c r="S3008" s="11">
        <f t="shared" si="138"/>
        <v>41957.54850694444</v>
      </c>
      <c r="T3008" s="9">
        <f t="shared" si="139"/>
        <v>2014</v>
      </c>
      <c r="U3008" s="11">
        <f t="shared" si="140"/>
        <v>41987.54850694444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">
        <v>8317</v>
      </c>
      <c r="R3009" t="s">
        <v>8357</v>
      </c>
      <c r="S3009" s="11">
        <f t="shared" si="138"/>
        <v>42098.007905092592</v>
      </c>
      <c r="T3009" s="9">
        <f t="shared" si="139"/>
        <v>2015</v>
      </c>
      <c r="U3009" s="11">
        <f t="shared" si="140"/>
        <v>42119.007905092592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">
        <v>8317</v>
      </c>
      <c r="R3010" t="s">
        <v>8357</v>
      </c>
      <c r="S3010" s="11">
        <f t="shared" si="138"/>
        <v>42360.003692129627</v>
      </c>
      <c r="T3010" s="9">
        <f t="shared" si="139"/>
        <v>2015</v>
      </c>
      <c r="U3010" s="11">
        <f t="shared" si="140"/>
        <v>42390.003692129627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">
        <v>8317</v>
      </c>
      <c r="R3011" t="s">
        <v>8357</v>
      </c>
      <c r="S3011" s="11">
        <f t="shared" ref="S3011:S3074" si="141">(J3011/86400)+25569+(-5/24)</f>
        <v>41939.361574074072</v>
      </c>
      <c r="T3011" s="9">
        <f t="shared" ref="T3011:T3074" si="142">YEAR(S3011)</f>
        <v>2014</v>
      </c>
      <c r="U3011" s="11">
        <f t="shared" ref="U3011:U3074" si="143">(I3011/86400)+25569+(-5/24)</f>
        <v>41969.403240740743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">
        <v>8317</v>
      </c>
      <c r="R3012" t="s">
        <v>8357</v>
      </c>
      <c r="S3012" s="11">
        <f t="shared" si="141"/>
        <v>41996.624062499999</v>
      </c>
      <c r="T3012" s="9">
        <f t="shared" si="142"/>
        <v>2014</v>
      </c>
      <c r="U3012" s="11">
        <f t="shared" si="143"/>
        <v>42056.624062499999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">
        <v>8317</v>
      </c>
      <c r="R3013" t="s">
        <v>8357</v>
      </c>
      <c r="S3013" s="11">
        <f t="shared" si="141"/>
        <v>42334.260601851849</v>
      </c>
      <c r="T3013" s="9">
        <f t="shared" si="142"/>
        <v>2015</v>
      </c>
      <c r="U3013" s="11">
        <f t="shared" si="143"/>
        <v>42361.749305555553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">
        <v>8317</v>
      </c>
      <c r="R3014" t="s">
        <v>8357</v>
      </c>
      <c r="S3014" s="11">
        <f t="shared" si="141"/>
        <v>42024.494560185187</v>
      </c>
      <c r="T3014" s="9">
        <f t="shared" si="142"/>
        <v>2015</v>
      </c>
      <c r="U3014" s="11">
        <f t="shared" si="143"/>
        <v>42045.494560185187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">
        <v>8317</v>
      </c>
      <c r="R3015" t="s">
        <v>8357</v>
      </c>
      <c r="S3015" s="11">
        <f t="shared" si="141"/>
        <v>42146.627881944441</v>
      </c>
      <c r="T3015" s="9">
        <f t="shared" si="142"/>
        <v>2015</v>
      </c>
      <c r="U3015" s="11">
        <f t="shared" si="143"/>
        <v>42176.627881944441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">
        <v>8317</v>
      </c>
      <c r="R3016" t="s">
        <v>8357</v>
      </c>
      <c r="S3016" s="11">
        <f t="shared" si="141"/>
        <v>41919.915277777771</v>
      </c>
      <c r="T3016" s="9">
        <f t="shared" si="142"/>
        <v>2014</v>
      </c>
      <c r="U3016" s="11">
        <f t="shared" si="143"/>
        <v>41948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">
        <v>8317</v>
      </c>
      <c r="R3017" t="s">
        <v>8357</v>
      </c>
      <c r="S3017" s="11">
        <f t="shared" si="141"/>
        <v>41785.518958333334</v>
      </c>
      <c r="T3017" s="9">
        <f t="shared" si="142"/>
        <v>2014</v>
      </c>
      <c r="U3017" s="11">
        <f t="shared" si="143"/>
        <v>41800.958333333328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">
        <v>8317</v>
      </c>
      <c r="R3018" t="s">
        <v>8357</v>
      </c>
      <c r="S3018" s="11">
        <f t="shared" si="141"/>
        <v>41778.339722222219</v>
      </c>
      <c r="T3018" s="9">
        <f t="shared" si="142"/>
        <v>2014</v>
      </c>
      <c r="U3018" s="11">
        <f t="shared" si="143"/>
        <v>41838.339722222219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">
        <v>8317</v>
      </c>
      <c r="R3019" t="s">
        <v>8357</v>
      </c>
      <c r="S3019" s="11">
        <f t="shared" si="141"/>
        <v>41841.641701388886</v>
      </c>
      <c r="T3019" s="9">
        <f t="shared" si="142"/>
        <v>2014</v>
      </c>
      <c r="U3019" s="11">
        <f t="shared" si="143"/>
        <v>41871.641701388886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">
        <v>8317</v>
      </c>
      <c r="R3020" t="s">
        <v>8357</v>
      </c>
      <c r="S3020" s="11">
        <f t="shared" si="141"/>
        <v>42163.09</v>
      </c>
      <c r="T3020" s="9">
        <f t="shared" si="142"/>
        <v>2015</v>
      </c>
      <c r="U3020" s="11">
        <f t="shared" si="143"/>
        <v>42205.708333333336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">
        <v>8317</v>
      </c>
      <c r="R3021" t="s">
        <v>8357</v>
      </c>
      <c r="S3021" s="11">
        <f t="shared" si="141"/>
        <v>41758.625231481477</v>
      </c>
      <c r="T3021" s="9">
        <f t="shared" si="142"/>
        <v>2014</v>
      </c>
      <c r="U3021" s="11">
        <f t="shared" si="143"/>
        <v>41785.916666666664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">
        <v>8317</v>
      </c>
      <c r="R3022" t="s">
        <v>8357</v>
      </c>
      <c r="S3022" s="11">
        <f t="shared" si="141"/>
        <v>42170.638113425921</v>
      </c>
      <c r="T3022" s="9">
        <f t="shared" si="142"/>
        <v>2015</v>
      </c>
      <c r="U3022" s="11">
        <f t="shared" si="143"/>
        <v>42230.638113425921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">
        <v>8317</v>
      </c>
      <c r="R3023" t="s">
        <v>8357</v>
      </c>
      <c r="S3023" s="11">
        <f t="shared" si="141"/>
        <v>42660.410520833328</v>
      </c>
      <c r="T3023" s="9">
        <f t="shared" si="142"/>
        <v>2016</v>
      </c>
      <c r="U3023" s="11">
        <f t="shared" si="143"/>
        <v>42696.040972222218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">
        <v>8317</v>
      </c>
      <c r="R3024" t="s">
        <v>8357</v>
      </c>
      <c r="S3024" s="11">
        <f t="shared" si="141"/>
        <v>42564.745474537034</v>
      </c>
      <c r="T3024" s="9">
        <f t="shared" si="142"/>
        <v>2016</v>
      </c>
      <c r="U3024" s="11">
        <f t="shared" si="143"/>
        <v>42609.745474537034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">
        <v>8317</v>
      </c>
      <c r="R3025" t="s">
        <v>8357</v>
      </c>
      <c r="S3025" s="11">
        <f t="shared" si="141"/>
        <v>42121.467430555553</v>
      </c>
      <c r="T3025" s="9">
        <f t="shared" si="142"/>
        <v>2015</v>
      </c>
      <c r="U3025" s="11">
        <f t="shared" si="143"/>
        <v>42166.467430555553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">
        <v>8317</v>
      </c>
      <c r="R3026" t="s">
        <v>8357</v>
      </c>
      <c r="S3026" s="11">
        <f t="shared" si="141"/>
        <v>41158.785590277774</v>
      </c>
      <c r="T3026" s="9">
        <f t="shared" si="142"/>
        <v>2012</v>
      </c>
      <c r="U3026" s="11">
        <f t="shared" si="143"/>
        <v>41188.785590277774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">
        <v>8317</v>
      </c>
      <c r="R3027" t="s">
        <v>8357</v>
      </c>
      <c r="S3027" s="11">
        <f t="shared" si="141"/>
        <v>41761.301076388889</v>
      </c>
      <c r="T3027" s="9">
        <f t="shared" si="142"/>
        <v>2014</v>
      </c>
      <c r="U3027" s="11">
        <f t="shared" si="143"/>
        <v>41789.458333333328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">
        <v>8317</v>
      </c>
      <c r="R3028" t="s">
        <v>8357</v>
      </c>
      <c r="S3028" s="11">
        <f t="shared" si="141"/>
        <v>42783.251064814809</v>
      </c>
      <c r="T3028" s="9">
        <f t="shared" si="142"/>
        <v>2017</v>
      </c>
      <c r="U3028" s="11">
        <f t="shared" si="143"/>
        <v>42797.251064814809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">
        <v>8317</v>
      </c>
      <c r="R3029" t="s">
        <v>8357</v>
      </c>
      <c r="S3029" s="11">
        <f t="shared" si="141"/>
        <v>42053.49596064815</v>
      </c>
      <c r="T3029" s="9">
        <f t="shared" si="142"/>
        <v>2015</v>
      </c>
      <c r="U3029" s="11">
        <f t="shared" si="143"/>
        <v>42083.454293981478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">
        <v>8317</v>
      </c>
      <c r="R3030" t="s">
        <v>8357</v>
      </c>
      <c r="S3030" s="11">
        <f t="shared" si="141"/>
        <v>42567.055844907409</v>
      </c>
      <c r="T3030" s="9">
        <f t="shared" si="142"/>
        <v>2016</v>
      </c>
      <c r="U3030" s="11">
        <f t="shared" si="143"/>
        <v>42597.055844907409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">
        <v>8317</v>
      </c>
      <c r="R3031" t="s">
        <v>8357</v>
      </c>
      <c r="S3031" s="11">
        <f t="shared" si="141"/>
        <v>41932.500543981478</v>
      </c>
      <c r="T3031" s="9">
        <f t="shared" si="142"/>
        <v>2014</v>
      </c>
      <c r="U3031" s="11">
        <f t="shared" si="143"/>
        <v>41960.982638888883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">
        <v>8317</v>
      </c>
      <c r="R3032" t="s">
        <v>8357</v>
      </c>
      <c r="S3032" s="11">
        <f t="shared" si="141"/>
        <v>42233.5390162037</v>
      </c>
      <c r="T3032" s="9">
        <f t="shared" si="142"/>
        <v>2015</v>
      </c>
      <c r="U3032" s="11">
        <f t="shared" si="143"/>
        <v>42263.5390162037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">
        <v>8317</v>
      </c>
      <c r="R3033" t="s">
        <v>8357</v>
      </c>
      <c r="S3033" s="11">
        <f t="shared" si="141"/>
        <v>42597.674155092587</v>
      </c>
      <c r="T3033" s="9">
        <f t="shared" si="142"/>
        <v>2016</v>
      </c>
      <c r="U3033" s="11">
        <f t="shared" si="143"/>
        <v>42657.674155092587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">
        <v>8317</v>
      </c>
      <c r="R3034" t="s">
        <v>8357</v>
      </c>
      <c r="S3034" s="11">
        <f t="shared" si="141"/>
        <v>42227.836331018516</v>
      </c>
      <c r="T3034" s="9">
        <f t="shared" si="142"/>
        <v>2015</v>
      </c>
      <c r="U3034" s="11">
        <f t="shared" si="143"/>
        <v>42257.836331018516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">
        <v>8317</v>
      </c>
      <c r="R3035" t="s">
        <v>8357</v>
      </c>
      <c r="S3035" s="11">
        <f t="shared" si="141"/>
        <v>42569.901909722219</v>
      </c>
      <c r="T3035" s="9">
        <f t="shared" si="142"/>
        <v>2016</v>
      </c>
      <c r="U3035" s="11">
        <f t="shared" si="143"/>
        <v>42599.901909722219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">
        <v>8317</v>
      </c>
      <c r="R3036" t="s">
        <v>8357</v>
      </c>
      <c r="S3036" s="11">
        <f t="shared" si="141"/>
        <v>42644.327025462961</v>
      </c>
      <c r="T3036" s="9">
        <f t="shared" si="142"/>
        <v>2016</v>
      </c>
      <c r="U3036" s="11">
        <f t="shared" si="143"/>
        <v>42674.957638888889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">
        <v>8317</v>
      </c>
      <c r="R3037" t="s">
        <v>8357</v>
      </c>
      <c r="S3037" s="11">
        <f t="shared" si="141"/>
        <v>41368.351956018516</v>
      </c>
      <c r="T3037" s="9">
        <f t="shared" si="142"/>
        <v>2013</v>
      </c>
      <c r="U3037" s="11">
        <f t="shared" si="143"/>
        <v>41398.351956018516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">
        <v>8317</v>
      </c>
      <c r="R3038" t="s">
        <v>8357</v>
      </c>
      <c r="S3038" s="11">
        <f t="shared" si="141"/>
        <v>41466.576898148145</v>
      </c>
      <c r="T3038" s="9">
        <f t="shared" si="142"/>
        <v>2013</v>
      </c>
      <c r="U3038" s="11">
        <f t="shared" si="143"/>
        <v>41502.290972222218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">
        <v>8317</v>
      </c>
      <c r="R3039" t="s">
        <v>8357</v>
      </c>
      <c r="S3039" s="11">
        <f t="shared" si="141"/>
        <v>40378.684872685182</v>
      </c>
      <c r="T3039" s="9">
        <f t="shared" si="142"/>
        <v>2010</v>
      </c>
      <c r="U3039" s="11">
        <f t="shared" si="143"/>
        <v>40452.999305555553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">
        <v>8317</v>
      </c>
      <c r="R3040" t="s">
        <v>8357</v>
      </c>
      <c r="S3040" s="11">
        <f t="shared" si="141"/>
        <v>42373.043946759259</v>
      </c>
      <c r="T3040" s="9">
        <f t="shared" si="142"/>
        <v>2016</v>
      </c>
      <c r="U3040" s="11">
        <f t="shared" si="143"/>
        <v>42433.043946759259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">
        <v>8317</v>
      </c>
      <c r="R3041" t="s">
        <v>8357</v>
      </c>
      <c r="S3041" s="11">
        <f t="shared" si="141"/>
        <v>41610.586087962962</v>
      </c>
      <c r="T3041" s="9">
        <f t="shared" si="142"/>
        <v>2013</v>
      </c>
      <c r="U3041" s="11">
        <f t="shared" si="143"/>
        <v>41637.124305555553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">
        <v>8317</v>
      </c>
      <c r="R3042" t="s">
        <v>8357</v>
      </c>
      <c r="S3042" s="11">
        <f t="shared" si="141"/>
        <v>42177.583576388883</v>
      </c>
      <c r="T3042" s="9">
        <f t="shared" si="142"/>
        <v>2015</v>
      </c>
      <c r="U3042" s="11">
        <f t="shared" si="143"/>
        <v>42181.749999999993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">
        <v>8317</v>
      </c>
      <c r="R3043" t="s">
        <v>8357</v>
      </c>
      <c r="S3043" s="11">
        <f t="shared" si="141"/>
        <v>42359.660277777781</v>
      </c>
      <c r="T3043" s="9">
        <f t="shared" si="142"/>
        <v>2015</v>
      </c>
      <c r="U3043" s="11">
        <f t="shared" si="143"/>
        <v>42389.660277777781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">
        <v>8317</v>
      </c>
      <c r="R3044" t="s">
        <v>8357</v>
      </c>
      <c r="S3044" s="11">
        <f t="shared" si="141"/>
        <v>42253.479710648149</v>
      </c>
      <c r="T3044" s="9">
        <f t="shared" si="142"/>
        <v>2015</v>
      </c>
      <c r="U3044" s="11">
        <f t="shared" si="143"/>
        <v>42283.479710648149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">
        <v>8317</v>
      </c>
      <c r="R3045" t="s">
        <v>8357</v>
      </c>
      <c r="S3045" s="11">
        <f t="shared" si="141"/>
        <v>42082.862256944441</v>
      </c>
      <c r="T3045" s="9">
        <f t="shared" si="142"/>
        <v>2015</v>
      </c>
      <c r="U3045" s="11">
        <f t="shared" si="143"/>
        <v>42109.909722222219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">
        <v>8317</v>
      </c>
      <c r="R3046" t="s">
        <v>8357</v>
      </c>
      <c r="S3046" s="11">
        <f t="shared" si="141"/>
        <v>42387.518495370365</v>
      </c>
      <c r="T3046" s="9">
        <f t="shared" si="142"/>
        <v>2016</v>
      </c>
      <c r="U3046" s="11">
        <f t="shared" si="143"/>
        <v>42402.518495370365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">
        <v>8317</v>
      </c>
      <c r="R3047" t="s">
        <v>8357</v>
      </c>
      <c r="S3047" s="11">
        <f t="shared" si="141"/>
        <v>41842.947395833333</v>
      </c>
      <c r="T3047" s="9">
        <f t="shared" si="142"/>
        <v>2014</v>
      </c>
      <c r="U3047" s="11">
        <f t="shared" si="143"/>
        <v>41872.947395833333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">
        <v>8317</v>
      </c>
      <c r="R3048" t="s">
        <v>8357</v>
      </c>
      <c r="S3048" s="11">
        <f t="shared" si="141"/>
        <v>41862.59474537037</v>
      </c>
      <c r="T3048" s="9">
        <f t="shared" si="142"/>
        <v>2014</v>
      </c>
      <c r="U3048" s="11">
        <f t="shared" si="143"/>
        <v>41891.994444444441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">
        <v>8317</v>
      </c>
      <c r="R3049" t="s">
        <v>8357</v>
      </c>
      <c r="S3049" s="11">
        <f t="shared" si="141"/>
        <v>42443.780717592592</v>
      </c>
      <c r="T3049" s="9">
        <f t="shared" si="142"/>
        <v>2016</v>
      </c>
      <c r="U3049" s="11">
        <f t="shared" si="143"/>
        <v>42487.344444444439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">
        <v>8317</v>
      </c>
      <c r="R3050" t="s">
        <v>8357</v>
      </c>
      <c r="S3050" s="11">
        <f t="shared" si="141"/>
        <v>41975.692847222221</v>
      </c>
      <c r="T3050" s="9">
        <f t="shared" si="142"/>
        <v>2014</v>
      </c>
      <c r="U3050" s="11">
        <f t="shared" si="143"/>
        <v>42004.681944444441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">
        <v>8317</v>
      </c>
      <c r="R3051" t="s">
        <v>8357</v>
      </c>
      <c r="S3051" s="11">
        <f t="shared" si="141"/>
        <v>42138.806192129625</v>
      </c>
      <c r="T3051" s="9">
        <f t="shared" si="142"/>
        <v>2015</v>
      </c>
      <c r="U3051" s="11">
        <f t="shared" si="143"/>
        <v>42168.806192129625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">
        <v>8317</v>
      </c>
      <c r="R3052" t="s">
        <v>8357</v>
      </c>
      <c r="S3052" s="11">
        <f t="shared" si="141"/>
        <v>42464.960185185184</v>
      </c>
      <c r="T3052" s="9">
        <f t="shared" si="142"/>
        <v>2016</v>
      </c>
      <c r="U3052" s="11">
        <f t="shared" si="143"/>
        <v>42494.960185185184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">
        <v>8317</v>
      </c>
      <c r="R3053" t="s">
        <v>8357</v>
      </c>
      <c r="S3053" s="11">
        <f t="shared" si="141"/>
        <v>42744.207696759258</v>
      </c>
      <c r="T3053" s="9">
        <f t="shared" si="142"/>
        <v>2017</v>
      </c>
      <c r="U3053" s="11">
        <f t="shared" si="143"/>
        <v>42774.207696759258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">
        <v>8317</v>
      </c>
      <c r="R3054" t="s">
        <v>8357</v>
      </c>
      <c r="S3054" s="11">
        <f t="shared" si="141"/>
        <v>42122.461736111109</v>
      </c>
      <c r="T3054" s="9">
        <f t="shared" si="142"/>
        <v>2015</v>
      </c>
      <c r="U3054" s="11">
        <f t="shared" si="143"/>
        <v>42152.457638888889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">
        <v>8317</v>
      </c>
      <c r="R3055" t="s">
        <v>8357</v>
      </c>
      <c r="S3055" s="11">
        <f t="shared" si="141"/>
        <v>41862.553391203699</v>
      </c>
      <c r="T3055" s="9">
        <f t="shared" si="142"/>
        <v>2014</v>
      </c>
      <c r="U3055" s="11">
        <f t="shared" si="143"/>
        <v>41913.957638888889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">
        <v>8317</v>
      </c>
      <c r="R3056" t="s">
        <v>8357</v>
      </c>
      <c r="S3056" s="11">
        <f t="shared" si="141"/>
        <v>42027.624467592592</v>
      </c>
      <c r="T3056" s="9">
        <f t="shared" si="142"/>
        <v>2015</v>
      </c>
      <c r="U3056" s="11">
        <f t="shared" si="143"/>
        <v>42064.836111111108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">
        <v>8317</v>
      </c>
      <c r="R3057" t="s">
        <v>8357</v>
      </c>
      <c r="S3057" s="11">
        <f t="shared" si="141"/>
        <v>41953.749884259254</v>
      </c>
      <c r="T3057" s="9">
        <f t="shared" si="142"/>
        <v>2014</v>
      </c>
      <c r="U3057" s="11">
        <f t="shared" si="143"/>
        <v>42013.749884259254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">
        <v>8317</v>
      </c>
      <c r="R3058" t="s">
        <v>8357</v>
      </c>
      <c r="S3058" s="11">
        <f t="shared" si="141"/>
        <v>41851.428055555552</v>
      </c>
      <c r="T3058" s="9">
        <f t="shared" si="142"/>
        <v>2014</v>
      </c>
      <c r="U3058" s="11">
        <f t="shared" si="143"/>
        <v>41911.428055555552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">
        <v>8317</v>
      </c>
      <c r="R3059" t="s">
        <v>8357</v>
      </c>
      <c r="S3059" s="11">
        <f t="shared" si="141"/>
        <v>42433.442256944443</v>
      </c>
      <c r="T3059" s="9">
        <f t="shared" si="142"/>
        <v>2016</v>
      </c>
      <c r="U3059" s="11">
        <f t="shared" si="143"/>
        <v>42463.400590277779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">
        <v>8317</v>
      </c>
      <c r="R3060" t="s">
        <v>8357</v>
      </c>
      <c r="S3060" s="11">
        <f t="shared" si="141"/>
        <v>42460.165972222218</v>
      </c>
      <c r="T3060" s="9">
        <f t="shared" si="142"/>
        <v>2016</v>
      </c>
      <c r="U3060" s="11">
        <f t="shared" si="143"/>
        <v>42510.165972222218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">
        <v>8317</v>
      </c>
      <c r="R3061" t="s">
        <v>8357</v>
      </c>
      <c r="S3061" s="11">
        <f t="shared" si="141"/>
        <v>41829.727384259255</v>
      </c>
      <c r="T3061" s="9">
        <f t="shared" si="142"/>
        <v>2014</v>
      </c>
      <c r="U3061" s="11">
        <f t="shared" si="143"/>
        <v>41859.727384259255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">
        <v>8317</v>
      </c>
      <c r="R3062" t="s">
        <v>8357</v>
      </c>
      <c r="S3062" s="11">
        <f t="shared" si="141"/>
        <v>42245.066365740735</v>
      </c>
      <c r="T3062" s="9">
        <f t="shared" si="142"/>
        <v>2015</v>
      </c>
      <c r="U3062" s="11">
        <f t="shared" si="143"/>
        <v>42275.066365740735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">
        <v>8317</v>
      </c>
      <c r="R3063" t="s">
        <v>8357</v>
      </c>
      <c r="S3063" s="11">
        <f t="shared" si="141"/>
        <v>41834.575787037036</v>
      </c>
      <c r="T3063" s="9">
        <f t="shared" si="142"/>
        <v>2014</v>
      </c>
      <c r="U3063" s="11">
        <f t="shared" si="143"/>
        <v>41864.575787037036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">
        <v>8317</v>
      </c>
      <c r="R3064" t="s">
        <v>8357</v>
      </c>
      <c r="S3064" s="11">
        <f t="shared" si="141"/>
        <v>42248.3274537037</v>
      </c>
      <c r="T3064" s="9">
        <f t="shared" si="142"/>
        <v>2015</v>
      </c>
      <c r="U3064" s="11">
        <f t="shared" si="143"/>
        <v>42277.541666666664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">
        <v>8317</v>
      </c>
      <c r="R3065" t="s">
        <v>8357</v>
      </c>
      <c r="S3065" s="11">
        <f t="shared" si="141"/>
        <v>42630.714560185188</v>
      </c>
      <c r="T3065" s="9">
        <f t="shared" si="142"/>
        <v>2016</v>
      </c>
      <c r="U3065" s="11">
        <f t="shared" si="143"/>
        <v>42665.714560185188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">
        <v>8317</v>
      </c>
      <c r="R3066" t="s">
        <v>8357</v>
      </c>
      <c r="S3066" s="11">
        <f t="shared" si="141"/>
        <v>42298.9218287037</v>
      </c>
      <c r="T3066" s="9">
        <f t="shared" si="142"/>
        <v>2015</v>
      </c>
      <c r="U3066" s="11">
        <f t="shared" si="143"/>
        <v>42330.082638888889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">
        <v>8317</v>
      </c>
      <c r="R3067" t="s">
        <v>8357</v>
      </c>
      <c r="S3067" s="11">
        <f t="shared" si="141"/>
        <v>41824.846898148149</v>
      </c>
      <c r="T3067" s="9">
        <f t="shared" si="142"/>
        <v>2014</v>
      </c>
      <c r="U3067" s="11">
        <f t="shared" si="143"/>
        <v>41849.846898148149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">
        <v>8317</v>
      </c>
      <c r="R3068" t="s">
        <v>8357</v>
      </c>
      <c r="S3068" s="11">
        <f t="shared" si="141"/>
        <v>42531.020104166666</v>
      </c>
      <c r="T3068" s="9">
        <f t="shared" si="142"/>
        <v>2016</v>
      </c>
      <c r="U3068" s="11">
        <f t="shared" si="143"/>
        <v>42561.020104166666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">
        <v>8317</v>
      </c>
      <c r="R3069" t="s">
        <v>8357</v>
      </c>
      <c r="S3069" s="11">
        <f t="shared" si="141"/>
        <v>42226.730081018519</v>
      </c>
      <c r="T3069" s="9">
        <f t="shared" si="142"/>
        <v>2015</v>
      </c>
      <c r="U3069" s="11">
        <f t="shared" si="143"/>
        <v>42256.730081018519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">
        <v>8317</v>
      </c>
      <c r="R3070" t="s">
        <v>8357</v>
      </c>
      <c r="S3070" s="11">
        <f t="shared" si="141"/>
        <v>42263.483240740738</v>
      </c>
      <c r="T3070" s="9">
        <f t="shared" si="142"/>
        <v>2015</v>
      </c>
      <c r="U3070" s="11">
        <f t="shared" si="143"/>
        <v>42293.483240740738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">
        <v>8317</v>
      </c>
      <c r="R3071" t="s">
        <v>8357</v>
      </c>
      <c r="S3071" s="11">
        <f t="shared" si="141"/>
        <v>41957.625393518516</v>
      </c>
      <c r="T3071" s="9">
        <f t="shared" si="142"/>
        <v>2014</v>
      </c>
      <c r="U3071" s="11">
        <f t="shared" si="143"/>
        <v>41987.625393518516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">
        <v>8317</v>
      </c>
      <c r="R3072" t="s">
        <v>8357</v>
      </c>
      <c r="S3072" s="11">
        <f t="shared" si="141"/>
        <v>42690.525104166663</v>
      </c>
      <c r="T3072" s="9">
        <f t="shared" si="142"/>
        <v>2016</v>
      </c>
      <c r="U3072" s="11">
        <f t="shared" si="143"/>
        <v>42711.525104166663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">
        <v>8317</v>
      </c>
      <c r="R3073" t="s">
        <v>8357</v>
      </c>
      <c r="S3073" s="11">
        <f t="shared" si="141"/>
        <v>42097.524085648147</v>
      </c>
      <c r="T3073" s="9">
        <f t="shared" si="142"/>
        <v>2015</v>
      </c>
      <c r="U3073" s="11">
        <f t="shared" si="143"/>
        <v>42115.040972222218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">
        <v>8317</v>
      </c>
      <c r="R3074" t="s">
        <v>8357</v>
      </c>
      <c r="S3074" s="11">
        <f t="shared" si="141"/>
        <v>42658.482199074067</v>
      </c>
      <c r="T3074" s="9">
        <f t="shared" si="142"/>
        <v>2016</v>
      </c>
      <c r="U3074" s="11">
        <f t="shared" si="143"/>
        <v>42672.865277777775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">
        <v>8317</v>
      </c>
      <c r="R3075" t="s">
        <v>8357</v>
      </c>
      <c r="S3075" s="11">
        <f t="shared" ref="S3075:S3138" si="144">(J3075/86400)+25569+(-5/24)</f>
        <v>42111.475694444445</v>
      </c>
      <c r="T3075" s="9">
        <f t="shared" ref="T3075:T3138" si="145">YEAR(S3075)</f>
        <v>2015</v>
      </c>
      <c r="U3075" s="11">
        <f t="shared" ref="U3075:U3138" si="146">(I3075/86400)+25569+(-5/24)</f>
        <v>42169.59652777778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">
        <v>8317</v>
      </c>
      <c r="R3076" t="s">
        <v>8357</v>
      </c>
      <c r="S3076" s="11">
        <f t="shared" si="144"/>
        <v>42409.362951388888</v>
      </c>
      <c r="T3076" s="9">
        <f t="shared" si="145"/>
        <v>2016</v>
      </c>
      <c r="U3076" s="11">
        <f t="shared" si="146"/>
        <v>42439.362951388888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">
        <v>8317</v>
      </c>
      <c r="R3077" t="s">
        <v>8357</v>
      </c>
      <c r="S3077" s="11">
        <f t="shared" si="144"/>
        <v>42550.89398148148</v>
      </c>
      <c r="T3077" s="9">
        <f t="shared" si="145"/>
        <v>2016</v>
      </c>
      <c r="U3077" s="11">
        <f t="shared" si="146"/>
        <v>42600.89398148148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">
        <v>8317</v>
      </c>
      <c r="R3078" t="s">
        <v>8357</v>
      </c>
      <c r="S3078" s="11">
        <f t="shared" si="144"/>
        <v>42226.443553240737</v>
      </c>
      <c r="T3078" s="9">
        <f t="shared" si="145"/>
        <v>2015</v>
      </c>
      <c r="U3078" s="11">
        <f t="shared" si="146"/>
        <v>42286.443553240737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">
        <v>8317</v>
      </c>
      <c r="R3079" t="s">
        <v>8357</v>
      </c>
      <c r="S3079" s="11">
        <f t="shared" si="144"/>
        <v>42766.74858796296</v>
      </c>
      <c r="T3079" s="9">
        <f t="shared" si="145"/>
        <v>2017</v>
      </c>
      <c r="U3079" s="11">
        <f t="shared" si="146"/>
        <v>42796.74858796296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">
        <v>8317</v>
      </c>
      <c r="R3080" t="s">
        <v>8357</v>
      </c>
      <c r="S3080" s="11">
        <f t="shared" si="144"/>
        <v>42030.930497685178</v>
      </c>
      <c r="T3080" s="9">
        <f t="shared" si="145"/>
        <v>2015</v>
      </c>
      <c r="U3080" s="11">
        <f t="shared" si="146"/>
        <v>42060.930497685178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">
        <v>8317</v>
      </c>
      <c r="R3081" t="s">
        <v>8357</v>
      </c>
      <c r="S3081" s="11">
        <f t="shared" si="144"/>
        <v>42055.50503472222</v>
      </c>
      <c r="T3081" s="9">
        <f t="shared" si="145"/>
        <v>2015</v>
      </c>
      <c r="U3081" s="11">
        <f t="shared" si="146"/>
        <v>42085.463368055549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">
        <v>8317</v>
      </c>
      <c r="R3082" t="s">
        <v>8357</v>
      </c>
      <c r="S3082" s="11">
        <f t="shared" si="144"/>
        <v>41939.8199537037</v>
      </c>
      <c r="T3082" s="9">
        <f t="shared" si="145"/>
        <v>2014</v>
      </c>
      <c r="U3082" s="11">
        <f t="shared" si="146"/>
        <v>41999.861620370364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">
        <v>8317</v>
      </c>
      <c r="R3083" t="s">
        <v>8357</v>
      </c>
      <c r="S3083" s="11">
        <f t="shared" si="144"/>
        <v>42236.973275462959</v>
      </c>
      <c r="T3083" s="9">
        <f t="shared" si="145"/>
        <v>2015</v>
      </c>
      <c r="U3083" s="11">
        <f t="shared" si="146"/>
        <v>42266.973275462959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">
        <v>8317</v>
      </c>
      <c r="R3084" t="s">
        <v>8357</v>
      </c>
      <c r="S3084" s="11">
        <f t="shared" si="144"/>
        <v>42293.714652777773</v>
      </c>
      <c r="T3084" s="9">
        <f t="shared" si="145"/>
        <v>2015</v>
      </c>
      <c r="U3084" s="11">
        <f t="shared" si="146"/>
        <v>42323.756319444445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">
        <v>8317</v>
      </c>
      <c r="R3085" t="s">
        <v>8357</v>
      </c>
      <c r="S3085" s="11">
        <f t="shared" si="144"/>
        <v>41853.355069444442</v>
      </c>
      <c r="T3085" s="9">
        <f t="shared" si="145"/>
        <v>2014</v>
      </c>
      <c r="U3085" s="11">
        <f t="shared" si="146"/>
        <v>41883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">
        <v>8317</v>
      </c>
      <c r="R3086" t="s">
        <v>8357</v>
      </c>
      <c r="S3086" s="11">
        <f t="shared" si="144"/>
        <v>42100.515405092585</v>
      </c>
      <c r="T3086" s="9">
        <f t="shared" si="145"/>
        <v>2015</v>
      </c>
      <c r="U3086" s="11">
        <f t="shared" si="146"/>
        <v>42129.574999999997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">
        <v>8317</v>
      </c>
      <c r="R3087" t="s">
        <v>8357</v>
      </c>
      <c r="S3087" s="11">
        <f t="shared" si="144"/>
        <v>42246.675451388888</v>
      </c>
      <c r="T3087" s="9">
        <f t="shared" si="145"/>
        <v>2015</v>
      </c>
      <c r="U3087" s="11">
        <f t="shared" si="146"/>
        <v>42276.675451388888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">
        <v>8317</v>
      </c>
      <c r="R3088" t="s">
        <v>8357</v>
      </c>
      <c r="S3088" s="11">
        <f t="shared" si="144"/>
        <v>42173.462488425925</v>
      </c>
      <c r="T3088" s="9">
        <f t="shared" si="145"/>
        <v>2015</v>
      </c>
      <c r="U3088" s="11">
        <f t="shared" si="146"/>
        <v>42233.462488425925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">
        <v>8317</v>
      </c>
      <c r="R3089" t="s">
        <v>8357</v>
      </c>
      <c r="S3089" s="11">
        <f t="shared" si="144"/>
        <v>42664.942013888889</v>
      </c>
      <c r="T3089" s="9">
        <f t="shared" si="145"/>
        <v>2016</v>
      </c>
      <c r="U3089" s="11">
        <f t="shared" si="146"/>
        <v>42724.983680555553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">
        <v>8317</v>
      </c>
      <c r="R3090" t="s">
        <v>8357</v>
      </c>
      <c r="S3090" s="11">
        <f t="shared" si="144"/>
        <v>41981.363969907405</v>
      </c>
      <c r="T3090" s="9">
        <f t="shared" si="145"/>
        <v>2014</v>
      </c>
      <c r="U3090" s="11">
        <f t="shared" si="146"/>
        <v>42012.361805555549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">
        <v>8317</v>
      </c>
      <c r="R3091" t="s">
        <v>8357</v>
      </c>
      <c r="S3091" s="11">
        <f t="shared" si="144"/>
        <v>42528.334293981483</v>
      </c>
      <c r="T3091" s="9">
        <f t="shared" si="145"/>
        <v>2016</v>
      </c>
      <c r="U3091" s="11">
        <f t="shared" si="146"/>
        <v>42559.874305555553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">
        <v>8317</v>
      </c>
      <c r="R3092" t="s">
        <v>8357</v>
      </c>
      <c r="S3092" s="11">
        <f t="shared" si="144"/>
        <v>42065.610474537032</v>
      </c>
      <c r="T3092" s="9">
        <f t="shared" si="145"/>
        <v>2015</v>
      </c>
      <c r="U3092" s="11">
        <f t="shared" si="146"/>
        <v>42125.568807870368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">
        <v>8317</v>
      </c>
      <c r="R3093" t="s">
        <v>8357</v>
      </c>
      <c r="S3093" s="11">
        <f t="shared" si="144"/>
        <v>42566.740081018514</v>
      </c>
      <c r="T3093" s="9">
        <f t="shared" si="145"/>
        <v>2016</v>
      </c>
      <c r="U3093" s="11">
        <f t="shared" si="146"/>
        <v>42596.740081018514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">
        <v>8317</v>
      </c>
      <c r="R3094" t="s">
        <v>8357</v>
      </c>
      <c r="S3094" s="11">
        <f t="shared" si="144"/>
        <v>42255.41101851852</v>
      </c>
      <c r="T3094" s="9">
        <f t="shared" si="145"/>
        <v>2015</v>
      </c>
      <c r="U3094" s="11">
        <f t="shared" si="146"/>
        <v>42292.708333333336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">
        <v>8317</v>
      </c>
      <c r="R3095" t="s">
        <v>8357</v>
      </c>
      <c r="S3095" s="11">
        <f t="shared" si="144"/>
        <v>41760.700706018521</v>
      </c>
      <c r="T3095" s="9">
        <f t="shared" si="145"/>
        <v>2014</v>
      </c>
      <c r="U3095" s="11">
        <f t="shared" si="146"/>
        <v>41790.957638888889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">
        <v>8317</v>
      </c>
      <c r="R3096" t="s">
        <v>8357</v>
      </c>
      <c r="S3096" s="11">
        <f t="shared" si="144"/>
        <v>42207.587453703702</v>
      </c>
      <c r="T3096" s="9">
        <f t="shared" si="145"/>
        <v>2015</v>
      </c>
      <c r="U3096" s="11">
        <f t="shared" si="146"/>
        <v>42267.587453703702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">
        <v>8317</v>
      </c>
      <c r="R3097" t="s">
        <v>8357</v>
      </c>
      <c r="S3097" s="11">
        <f t="shared" si="144"/>
        <v>42522.81689814815</v>
      </c>
      <c r="T3097" s="9">
        <f t="shared" si="145"/>
        <v>2016</v>
      </c>
      <c r="U3097" s="11">
        <f t="shared" si="146"/>
        <v>42582.81689814815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">
        <v>8317</v>
      </c>
      <c r="R3098" t="s">
        <v>8357</v>
      </c>
      <c r="S3098" s="11">
        <f t="shared" si="144"/>
        <v>42114.617199074077</v>
      </c>
      <c r="T3098" s="9">
        <f t="shared" si="145"/>
        <v>2015</v>
      </c>
      <c r="U3098" s="11">
        <f t="shared" si="146"/>
        <v>42144.617199074077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">
        <v>8317</v>
      </c>
      <c r="R3099" t="s">
        <v>8357</v>
      </c>
      <c r="S3099" s="11">
        <f t="shared" si="144"/>
        <v>42629.29515046296</v>
      </c>
      <c r="T3099" s="9">
        <f t="shared" si="145"/>
        <v>2016</v>
      </c>
      <c r="U3099" s="11">
        <f t="shared" si="146"/>
        <v>42650.374999999993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">
        <v>8317</v>
      </c>
      <c r="R3100" t="s">
        <v>8357</v>
      </c>
      <c r="S3100" s="11">
        <f t="shared" si="144"/>
        <v>42359.58390046296</v>
      </c>
      <c r="T3100" s="9">
        <f t="shared" si="145"/>
        <v>2015</v>
      </c>
      <c r="U3100" s="11">
        <f t="shared" si="146"/>
        <v>42407.803472222215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">
        <v>8317</v>
      </c>
      <c r="R3101" t="s">
        <v>8357</v>
      </c>
      <c r="S3101" s="11">
        <f t="shared" si="144"/>
        <v>42381.981377314813</v>
      </c>
      <c r="T3101" s="9">
        <f t="shared" si="145"/>
        <v>2016</v>
      </c>
      <c r="U3101" s="11">
        <f t="shared" si="146"/>
        <v>42411.981377314813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">
        <v>8317</v>
      </c>
      <c r="R3102" t="s">
        <v>8357</v>
      </c>
      <c r="S3102" s="11">
        <f t="shared" si="144"/>
        <v>41902.4140625</v>
      </c>
      <c r="T3102" s="9">
        <f t="shared" si="145"/>
        <v>2014</v>
      </c>
      <c r="U3102" s="11">
        <f t="shared" si="146"/>
        <v>41932.4140625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">
        <v>8317</v>
      </c>
      <c r="R3103" t="s">
        <v>8357</v>
      </c>
      <c r="S3103" s="11">
        <f t="shared" si="144"/>
        <v>42171.175196759257</v>
      </c>
      <c r="T3103" s="9">
        <f t="shared" si="145"/>
        <v>2015</v>
      </c>
      <c r="U3103" s="11">
        <f t="shared" si="146"/>
        <v>42201.12222222222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">
        <v>8317</v>
      </c>
      <c r="R3104" t="s">
        <v>8357</v>
      </c>
      <c r="S3104" s="11">
        <f t="shared" si="144"/>
        <v>42555.132152777776</v>
      </c>
      <c r="T3104" s="9">
        <f t="shared" si="145"/>
        <v>2016</v>
      </c>
      <c r="U3104" s="11">
        <f t="shared" si="146"/>
        <v>42605.132152777776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">
        <v>8317</v>
      </c>
      <c r="R3105" t="s">
        <v>8357</v>
      </c>
      <c r="S3105" s="11">
        <f t="shared" si="144"/>
        <v>42106.94798611111</v>
      </c>
      <c r="T3105" s="9">
        <f t="shared" si="145"/>
        <v>2015</v>
      </c>
      <c r="U3105" s="11">
        <f t="shared" si="146"/>
        <v>42166.94798611111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">
        <v>8317</v>
      </c>
      <c r="R3106" t="s">
        <v>8357</v>
      </c>
      <c r="S3106" s="11">
        <f t="shared" si="144"/>
        <v>42006.70035879629</v>
      </c>
      <c r="T3106" s="9">
        <f t="shared" si="145"/>
        <v>2015</v>
      </c>
      <c r="U3106" s="11">
        <f t="shared" si="146"/>
        <v>42037.874999999993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">
        <v>8317</v>
      </c>
      <c r="R3107" t="s">
        <v>8357</v>
      </c>
      <c r="S3107" s="11">
        <f t="shared" si="144"/>
        <v>41876.510601851849</v>
      </c>
      <c r="T3107" s="9">
        <f t="shared" si="145"/>
        <v>2014</v>
      </c>
      <c r="U3107" s="11">
        <f t="shared" si="146"/>
        <v>41931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">
        <v>8317</v>
      </c>
      <c r="R3108" t="s">
        <v>8357</v>
      </c>
      <c r="S3108" s="11">
        <f t="shared" si="144"/>
        <v>42241.220787037033</v>
      </c>
      <c r="T3108" s="9">
        <f t="shared" si="145"/>
        <v>2015</v>
      </c>
      <c r="U3108" s="11">
        <f t="shared" si="146"/>
        <v>42263.708333333336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">
        <v>8317</v>
      </c>
      <c r="R3109" t="s">
        <v>8357</v>
      </c>
      <c r="S3109" s="11">
        <f t="shared" si="144"/>
        <v>42128.605914351851</v>
      </c>
      <c r="T3109" s="9">
        <f t="shared" si="145"/>
        <v>2015</v>
      </c>
      <c r="U3109" s="11">
        <f t="shared" si="146"/>
        <v>42135.605914351851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">
        <v>8317</v>
      </c>
      <c r="R3110" t="s">
        <v>8357</v>
      </c>
      <c r="S3110" s="11">
        <f t="shared" si="144"/>
        <v>42062.47215277778</v>
      </c>
      <c r="T3110" s="9">
        <f t="shared" si="145"/>
        <v>2015</v>
      </c>
      <c r="U3110" s="11">
        <f t="shared" si="146"/>
        <v>42122.430486111109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">
        <v>8317</v>
      </c>
      <c r="R3111" t="s">
        <v>8357</v>
      </c>
      <c r="S3111" s="11">
        <f t="shared" si="144"/>
        <v>41843.916782407403</v>
      </c>
      <c r="T3111" s="9">
        <f t="shared" si="145"/>
        <v>2014</v>
      </c>
      <c r="U3111" s="11">
        <f t="shared" si="146"/>
        <v>41878.916782407403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">
        <v>8317</v>
      </c>
      <c r="R3112" t="s">
        <v>8357</v>
      </c>
      <c r="S3112" s="11">
        <f t="shared" si="144"/>
        <v>42744.823136574072</v>
      </c>
      <c r="T3112" s="9">
        <f t="shared" si="145"/>
        <v>2017</v>
      </c>
      <c r="U3112" s="11">
        <f t="shared" si="146"/>
        <v>42784.823136574072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">
        <v>8317</v>
      </c>
      <c r="R3113" t="s">
        <v>8357</v>
      </c>
      <c r="S3113" s="11">
        <f t="shared" si="144"/>
        <v>41885.386805555558</v>
      </c>
      <c r="T3113" s="9">
        <f t="shared" si="145"/>
        <v>2014</v>
      </c>
      <c r="U3113" s="11">
        <f t="shared" si="146"/>
        <v>41916.386805555558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">
        <v>8317</v>
      </c>
      <c r="R3114" t="s">
        <v>8357</v>
      </c>
      <c r="S3114" s="11">
        <f t="shared" si="144"/>
        <v>42614.913587962961</v>
      </c>
      <c r="T3114" s="9">
        <f t="shared" si="145"/>
        <v>2016</v>
      </c>
      <c r="U3114" s="11">
        <f t="shared" si="146"/>
        <v>42674.913587962961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">
        <v>8317</v>
      </c>
      <c r="R3115" t="s">
        <v>8357</v>
      </c>
      <c r="S3115" s="11">
        <f t="shared" si="144"/>
        <v>42081.522939814815</v>
      </c>
      <c r="T3115" s="9">
        <f t="shared" si="145"/>
        <v>2015</v>
      </c>
      <c r="U3115" s="11">
        <f t="shared" si="146"/>
        <v>42111.522939814815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">
        <v>8317</v>
      </c>
      <c r="R3116" t="s">
        <v>8357</v>
      </c>
      <c r="S3116" s="11">
        <f t="shared" si="144"/>
        <v>41843.42418981481</v>
      </c>
      <c r="T3116" s="9">
        <f t="shared" si="145"/>
        <v>2014</v>
      </c>
      <c r="U3116" s="11">
        <f t="shared" si="146"/>
        <v>41903.42418981481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">
        <v>8317</v>
      </c>
      <c r="R3117" t="s">
        <v>8357</v>
      </c>
      <c r="S3117" s="11">
        <f t="shared" si="144"/>
        <v>42496.238738425927</v>
      </c>
      <c r="T3117" s="9">
        <f t="shared" si="145"/>
        <v>2016</v>
      </c>
      <c r="U3117" s="11">
        <f t="shared" si="146"/>
        <v>42526.238738425927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">
        <v>8317</v>
      </c>
      <c r="R3118" t="s">
        <v>8357</v>
      </c>
      <c r="S3118" s="11">
        <f t="shared" si="144"/>
        <v>42081.30700231481</v>
      </c>
      <c r="T3118" s="9">
        <f t="shared" si="145"/>
        <v>2015</v>
      </c>
      <c r="U3118" s="11">
        <f t="shared" si="146"/>
        <v>42095.30700231481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">
        <v>8317</v>
      </c>
      <c r="R3119" t="s">
        <v>8357</v>
      </c>
      <c r="S3119" s="11">
        <f t="shared" si="144"/>
        <v>42509.166203703702</v>
      </c>
      <c r="T3119" s="9">
        <f t="shared" si="145"/>
        <v>2016</v>
      </c>
      <c r="U3119" s="11">
        <f t="shared" si="146"/>
        <v>42517.341666666667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">
        <v>8317</v>
      </c>
      <c r="R3120" t="s">
        <v>8357</v>
      </c>
      <c r="S3120" s="11">
        <f t="shared" si="144"/>
        <v>42534.441238425927</v>
      </c>
      <c r="T3120" s="9">
        <f t="shared" si="145"/>
        <v>2016</v>
      </c>
      <c r="U3120" s="11">
        <f t="shared" si="146"/>
        <v>42553.441238425927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">
        <v>8317</v>
      </c>
      <c r="R3121" t="s">
        <v>8357</v>
      </c>
      <c r="S3121" s="11">
        <f t="shared" si="144"/>
        <v>42059.837175925924</v>
      </c>
      <c r="T3121" s="9">
        <f t="shared" si="145"/>
        <v>2015</v>
      </c>
      <c r="U3121" s="11">
        <f t="shared" si="146"/>
        <v>42089.795509259253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">
        <v>8317</v>
      </c>
      <c r="R3122" t="s">
        <v>8357</v>
      </c>
      <c r="S3122" s="11">
        <f t="shared" si="144"/>
        <v>42435.733749999992</v>
      </c>
      <c r="T3122" s="9">
        <f t="shared" si="145"/>
        <v>2016</v>
      </c>
      <c r="U3122" s="11">
        <f t="shared" si="146"/>
        <v>42495.692083333335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">
        <v>8317</v>
      </c>
      <c r="R3123" t="s">
        <v>8357</v>
      </c>
      <c r="S3123" s="11">
        <f t="shared" si="144"/>
        <v>41848.471469907403</v>
      </c>
      <c r="T3123" s="9">
        <f t="shared" si="145"/>
        <v>2014</v>
      </c>
      <c r="U3123" s="11">
        <f t="shared" si="146"/>
        <v>41908.471469907403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">
        <v>8317</v>
      </c>
      <c r="R3124" t="s">
        <v>8357</v>
      </c>
      <c r="S3124" s="11">
        <f t="shared" si="144"/>
        <v>42678.723749999997</v>
      </c>
      <c r="T3124" s="9">
        <f t="shared" si="145"/>
        <v>2016</v>
      </c>
      <c r="U3124" s="11">
        <f t="shared" si="146"/>
        <v>42683.765416666669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">
        <v>8317</v>
      </c>
      <c r="R3125" t="s">
        <v>8357</v>
      </c>
      <c r="S3125" s="11">
        <f t="shared" si="144"/>
        <v>42530.784699074073</v>
      </c>
      <c r="T3125" s="9">
        <f t="shared" si="145"/>
        <v>2016</v>
      </c>
      <c r="U3125" s="11">
        <f t="shared" si="146"/>
        <v>42560.784699074073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">
        <v>8317</v>
      </c>
      <c r="R3126" t="s">
        <v>8357</v>
      </c>
      <c r="S3126" s="11">
        <f t="shared" si="144"/>
        <v>41977.571770833332</v>
      </c>
      <c r="T3126" s="9">
        <f t="shared" si="145"/>
        <v>2014</v>
      </c>
      <c r="U3126" s="11">
        <f t="shared" si="146"/>
        <v>42037.571770833332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">
        <v>8317</v>
      </c>
      <c r="R3127" t="s">
        <v>8357</v>
      </c>
      <c r="S3127" s="11">
        <f t="shared" si="144"/>
        <v>42345.998518518514</v>
      </c>
      <c r="T3127" s="9">
        <f t="shared" si="145"/>
        <v>2015</v>
      </c>
      <c r="U3127" s="11">
        <f t="shared" si="146"/>
        <v>42375.998518518514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">
        <v>8317</v>
      </c>
      <c r="R3128" t="s">
        <v>8357</v>
      </c>
      <c r="S3128" s="11">
        <f t="shared" si="144"/>
        <v>42426.809745370367</v>
      </c>
      <c r="T3128" s="9">
        <f t="shared" si="145"/>
        <v>2016</v>
      </c>
      <c r="U3128" s="11">
        <f t="shared" si="146"/>
        <v>42456.768078703702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">
        <v>8317</v>
      </c>
      <c r="R3129" t="s">
        <v>8357</v>
      </c>
      <c r="S3129" s="11">
        <f t="shared" si="144"/>
        <v>42034.648483796293</v>
      </c>
      <c r="T3129" s="9">
        <f t="shared" si="145"/>
        <v>2015</v>
      </c>
      <c r="U3129" s="11">
        <f t="shared" si="146"/>
        <v>42064.648483796293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">
        <v>8317</v>
      </c>
      <c r="R3130" t="s">
        <v>8318</v>
      </c>
      <c r="S3130" s="11">
        <f t="shared" si="144"/>
        <v>42780.617372685178</v>
      </c>
      <c r="T3130" s="9">
        <f t="shared" si="145"/>
        <v>2017</v>
      </c>
      <c r="U3130" s="11">
        <f t="shared" si="146"/>
        <v>42810.575706018521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">
        <v>8317</v>
      </c>
      <c r="R3131" t="s">
        <v>8318</v>
      </c>
      <c r="S3131" s="11">
        <f t="shared" si="144"/>
        <v>42803.634479166663</v>
      </c>
      <c r="T3131" s="9">
        <f t="shared" si="145"/>
        <v>2017</v>
      </c>
      <c r="U3131" s="11">
        <f t="shared" si="146"/>
        <v>42843.592812499999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">
        <v>8317</v>
      </c>
      <c r="R3132" t="s">
        <v>8318</v>
      </c>
      <c r="S3132" s="11">
        <f t="shared" si="144"/>
        <v>42808.431898148141</v>
      </c>
      <c r="T3132" s="9">
        <f t="shared" si="145"/>
        <v>2017</v>
      </c>
      <c r="U3132" s="11">
        <f t="shared" si="146"/>
        <v>42838.999305555553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">
        <v>8317</v>
      </c>
      <c r="R3133" t="s">
        <v>8318</v>
      </c>
      <c r="S3133" s="11">
        <f t="shared" si="144"/>
        <v>42803.370891203704</v>
      </c>
      <c r="T3133" s="9">
        <f t="shared" si="145"/>
        <v>2017</v>
      </c>
      <c r="U3133" s="11">
        <f t="shared" si="146"/>
        <v>42833.329224537032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">
        <v>8317</v>
      </c>
      <c r="R3134" t="s">
        <v>8318</v>
      </c>
      <c r="S3134" s="11">
        <f t="shared" si="144"/>
        <v>42786.141898148147</v>
      </c>
      <c r="T3134" s="9">
        <f t="shared" si="145"/>
        <v>2017</v>
      </c>
      <c r="U3134" s="11">
        <f t="shared" si="146"/>
        <v>42846.100231481476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">
        <v>8317</v>
      </c>
      <c r="R3135" t="s">
        <v>8318</v>
      </c>
      <c r="S3135" s="11">
        <f t="shared" si="144"/>
        <v>42788.356874999998</v>
      </c>
      <c r="T3135" s="9">
        <f t="shared" si="145"/>
        <v>2017</v>
      </c>
      <c r="U3135" s="11">
        <f t="shared" si="146"/>
        <v>42818.315208333333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">
        <v>8317</v>
      </c>
      <c r="R3136" t="s">
        <v>8318</v>
      </c>
      <c r="S3136" s="11">
        <f t="shared" si="144"/>
        <v>42800.511793981474</v>
      </c>
      <c r="T3136" s="9">
        <f t="shared" si="145"/>
        <v>2017</v>
      </c>
      <c r="U3136" s="11">
        <f t="shared" si="146"/>
        <v>42821.470127314817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">
        <v>8317</v>
      </c>
      <c r="R3137" t="s">
        <v>8318</v>
      </c>
      <c r="S3137" s="11">
        <f t="shared" si="144"/>
        <v>42806.943530092591</v>
      </c>
      <c r="T3137" s="9">
        <f t="shared" si="145"/>
        <v>2017</v>
      </c>
      <c r="U3137" s="11">
        <f t="shared" si="146"/>
        <v>42828.943530092591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">
        <v>8317</v>
      </c>
      <c r="R3138" t="s">
        <v>8318</v>
      </c>
      <c r="S3138" s="11">
        <f t="shared" si="144"/>
        <v>42789.25409722222</v>
      </c>
      <c r="T3138" s="9">
        <f t="shared" si="145"/>
        <v>2017</v>
      </c>
      <c r="U3138" s="11">
        <f t="shared" si="146"/>
        <v>42825.749305555553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">
        <v>8317</v>
      </c>
      <c r="R3139" t="s">
        <v>8318</v>
      </c>
      <c r="S3139" s="11">
        <f t="shared" ref="S3139:S3202" si="147">(J3139/86400)+25569+(-5/24)</f>
        <v>42807.676724537036</v>
      </c>
      <c r="T3139" s="9">
        <f t="shared" ref="T3139:T3202" si="148">YEAR(S3139)</f>
        <v>2017</v>
      </c>
      <c r="U3139" s="11">
        <f t="shared" ref="U3139:U3202" si="149">(I3139/86400)+25569+(-5/24)</f>
        <v>42858.591666666667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">
        <v>8317</v>
      </c>
      <c r="R3140" t="s">
        <v>8318</v>
      </c>
      <c r="S3140" s="11">
        <f t="shared" si="147"/>
        <v>42809.437581018516</v>
      </c>
      <c r="T3140" s="9">
        <f t="shared" si="148"/>
        <v>2017</v>
      </c>
      <c r="U3140" s="11">
        <f t="shared" si="149"/>
        <v>42828.437581018516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">
        <v>8317</v>
      </c>
      <c r="R3141" t="s">
        <v>8318</v>
      </c>
      <c r="S3141" s="11">
        <f t="shared" si="147"/>
        <v>42785.062037037038</v>
      </c>
      <c r="T3141" s="9">
        <f t="shared" si="148"/>
        <v>2017</v>
      </c>
      <c r="U3141" s="11">
        <f t="shared" si="149"/>
        <v>42818.981249999997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">
        <v>8317</v>
      </c>
      <c r="R3142" t="s">
        <v>8318</v>
      </c>
      <c r="S3142" s="11">
        <f t="shared" si="147"/>
        <v>42802.510451388887</v>
      </c>
      <c r="T3142" s="9">
        <f t="shared" si="148"/>
        <v>2017</v>
      </c>
      <c r="U3142" s="11">
        <f t="shared" si="149"/>
        <v>42832.468784722216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">
        <v>8317</v>
      </c>
      <c r="R3143" t="s">
        <v>8318</v>
      </c>
      <c r="S3143" s="11">
        <f t="shared" si="147"/>
        <v>42800.544999999998</v>
      </c>
      <c r="T3143" s="9">
        <f t="shared" si="148"/>
        <v>2017</v>
      </c>
      <c r="U3143" s="11">
        <f t="shared" si="149"/>
        <v>42841.624999999993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">
        <v>8317</v>
      </c>
      <c r="R3144" t="s">
        <v>8318</v>
      </c>
      <c r="S3144" s="11">
        <f t="shared" si="147"/>
        <v>42783.304849537039</v>
      </c>
      <c r="T3144" s="9">
        <f t="shared" si="148"/>
        <v>2017</v>
      </c>
      <c r="U3144" s="11">
        <f t="shared" si="149"/>
        <v>42813.263182870367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">
        <v>8317</v>
      </c>
      <c r="R3145" t="s">
        <v>8318</v>
      </c>
      <c r="S3145" s="11">
        <f t="shared" si="147"/>
        <v>42808.149953703702</v>
      </c>
      <c r="T3145" s="9">
        <f t="shared" si="148"/>
        <v>2017</v>
      </c>
      <c r="U3145" s="11">
        <f t="shared" si="149"/>
        <v>42834.149953703702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">
        <v>8317</v>
      </c>
      <c r="R3146" t="s">
        <v>8318</v>
      </c>
      <c r="S3146" s="11">
        <f t="shared" si="147"/>
        <v>42796.329942129632</v>
      </c>
      <c r="T3146" s="9">
        <f t="shared" si="148"/>
        <v>2017</v>
      </c>
      <c r="U3146" s="11">
        <f t="shared" si="149"/>
        <v>42813.041666666664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">
        <v>8317</v>
      </c>
      <c r="R3147" t="s">
        <v>8318</v>
      </c>
      <c r="S3147" s="11">
        <f t="shared" si="147"/>
        <v>42761.832569444443</v>
      </c>
      <c r="T3147" s="9">
        <f t="shared" si="148"/>
        <v>2017</v>
      </c>
      <c r="U3147" s="11">
        <f t="shared" si="149"/>
        <v>42821.790902777771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">
        <v>8317</v>
      </c>
      <c r="R3148" t="s">
        <v>8318</v>
      </c>
      <c r="S3148" s="11">
        <f t="shared" si="147"/>
        <v>42796.474143518521</v>
      </c>
      <c r="T3148" s="9">
        <f t="shared" si="148"/>
        <v>2017</v>
      </c>
      <c r="U3148" s="11">
        <f t="shared" si="149"/>
        <v>42841.432476851849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">
        <v>8317</v>
      </c>
      <c r="R3149" t="s">
        <v>8318</v>
      </c>
      <c r="S3149" s="11">
        <f t="shared" si="147"/>
        <v>41909.761053240734</v>
      </c>
      <c r="T3149" s="9">
        <f t="shared" si="148"/>
        <v>2014</v>
      </c>
      <c r="U3149" s="11">
        <f t="shared" si="149"/>
        <v>41949.802719907406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">
        <v>8317</v>
      </c>
      <c r="R3150" t="s">
        <v>8318</v>
      </c>
      <c r="S3150" s="11">
        <f t="shared" si="147"/>
        <v>41891.456990740735</v>
      </c>
      <c r="T3150" s="9">
        <f t="shared" si="148"/>
        <v>2014</v>
      </c>
      <c r="U3150" s="11">
        <f t="shared" si="149"/>
        <v>41912.958333333328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">
        <v>8317</v>
      </c>
      <c r="R3151" t="s">
        <v>8318</v>
      </c>
      <c r="S3151" s="11">
        <f t="shared" si="147"/>
        <v>41225.809027777774</v>
      </c>
      <c r="T3151" s="9">
        <f t="shared" si="148"/>
        <v>2012</v>
      </c>
      <c r="U3151" s="11">
        <f t="shared" si="149"/>
        <v>41249.875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">
        <v>8317</v>
      </c>
      <c r="R3152" t="s">
        <v>8318</v>
      </c>
      <c r="S3152" s="11">
        <f t="shared" si="147"/>
        <v>40478.055590277778</v>
      </c>
      <c r="T3152" s="9">
        <f t="shared" si="148"/>
        <v>2010</v>
      </c>
      <c r="U3152" s="11">
        <f t="shared" si="149"/>
        <v>40567.958333333328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">
        <v>8317</v>
      </c>
      <c r="R3153" t="s">
        <v>8318</v>
      </c>
      <c r="S3153" s="11">
        <f t="shared" si="147"/>
        <v>41862.631643518514</v>
      </c>
      <c r="T3153" s="9">
        <f t="shared" si="148"/>
        <v>2014</v>
      </c>
      <c r="U3153" s="11">
        <f t="shared" si="149"/>
        <v>41892.631643518514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">
        <v>8317</v>
      </c>
      <c r="R3154" t="s">
        <v>8318</v>
      </c>
      <c r="S3154" s="11">
        <f t="shared" si="147"/>
        <v>41550.659340277773</v>
      </c>
      <c r="T3154" s="9">
        <f t="shared" si="148"/>
        <v>2013</v>
      </c>
      <c r="U3154" s="11">
        <f t="shared" si="149"/>
        <v>41580.659340277773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">
        <v>8317</v>
      </c>
      <c r="R3155" t="s">
        <v>8318</v>
      </c>
      <c r="S3155" s="11">
        <f t="shared" si="147"/>
        <v>40632.946030092593</v>
      </c>
      <c r="T3155" s="9">
        <f t="shared" si="148"/>
        <v>2011</v>
      </c>
      <c r="U3155" s="11">
        <f t="shared" si="149"/>
        <v>40663.999305555553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">
        <v>8317</v>
      </c>
      <c r="R3156" t="s">
        <v>8318</v>
      </c>
      <c r="S3156" s="11">
        <f t="shared" si="147"/>
        <v>40970.667337962957</v>
      </c>
      <c r="T3156" s="9">
        <f t="shared" si="148"/>
        <v>2012</v>
      </c>
      <c r="U3156" s="11">
        <f t="shared" si="149"/>
        <v>41000.625671296293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">
        <v>8317</v>
      </c>
      <c r="R3157" t="s">
        <v>8318</v>
      </c>
      <c r="S3157" s="11">
        <f t="shared" si="147"/>
        <v>41233.290798611109</v>
      </c>
      <c r="T3157" s="9">
        <f t="shared" si="148"/>
        <v>2012</v>
      </c>
      <c r="U3157" s="11">
        <f t="shared" si="149"/>
        <v>41263.290798611109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">
        <v>8317</v>
      </c>
      <c r="R3158" t="s">
        <v>8318</v>
      </c>
      <c r="S3158" s="11">
        <f t="shared" si="147"/>
        <v>41026.744722222218</v>
      </c>
      <c r="T3158" s="9">
        <f t="shared" si="148"/>
        <v>2012</v>
      </c>
      <c r="U3158" s="11">
        <f t="shared" si="149"/>
        <v>41061.744722222218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">
        <v>8317</v>
      </c>
      <c r="R3159" t="s">
        <v>8318</v>
      </c>
      <c r="S3159" s="11">
        <f t="shared" si="147"/>
        <v>41829.579918981479</v>
      </c>
      <c r="T3159" s="9">
        <f t="shared" si="148"/>
        <v>2014</v>
      </c>
      <c r="U3159" s="11">
        <f t="shared" si="149"/>
        <v>41839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">
        <v>8317</v>
      </c>
      <c r="R3160" t="s">
        <v>8318</v>
      </c>
      <c r="S3160" s="11">
        <f t="shared" si="147"/>
        <v>41447.631388888891</v>
      </c>
      <c r="T3160" s="9">
        <f t="shared" si="148"/>
        <v>2013</v>
      </c>
      <c r="U3160" s="11">
        <f t="shared" si="149"/>
        <v>41477.631388888891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">
        <v>8317</v>
      </c>
      <c r="R3161" t="s">
        <v>8318</v>
      </c>
      <c r="S3161" s="11">
        <f t="shared" si="147"/>
        <v>40883.858344907407</v>
      </c>
      <c r="T3161" s="9">
        <f t="shared" si="148"/>
        <v>2011</v>
      </c>
      <c r="U3161" s="11">
        <f t="shared" si="149"/>
        <v>40926.75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">
        <v>8317</v>
      </c>
      <c r="R3162" t="s">
        <v>8318</v>
      </c>
      <c r="S3162" s="11">
        <f t="shared" si="147"/>
        <v>41841.056562499994</v>
      </c>
      <c r="T3162" s="9">
        <f t="shared" si="148"/>
        <v>2014</v>
      </c>
      <c r="U3162" s="11">
        <f t="shared" si="149"/>
        <v>41863.999305555553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">
        <v>8317</v>
      </c>
      <c r="R3163" t="s">
        <v>8318</v>
      </c>
      <c r="S3163" s="11">
        <f t="shared" si="147"/>
        <v>41897.327800925923</v>
      </c>
      <c r="T3163" s="9">
        <f t="shared" si="148"/>
        <v>2014</v>
      </c>
      <c r="U3163" s="11">
        <f t="shared" si="149"/>
        <v>41927.327800925923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">
        <v>8317</v>
      </c>
      <c r="R3164" t="s">
        <v>8318</v>
      </c>
      <c r="S3164" s="11">
        <f t="shared" si="147"/>
        <v>41799.47756944444</v>
      </c>
      <c r="T3164" s="9">
        <f t="shared" si="148"/>
        <v>2014</v>
      </c>
      <c r="U3164" s="11">
        <f t="shared" si="149"/>
        <v>41826.875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">
        <v>8317</v>
      </c>
      <c r="R3165" t="s">
        <v>8318</v>
      </c>
      <c r="S3165" s="11">
        <f t="shared" si="147"/>
        <v>41775.545428240737</v>
      </c>
      <c r="T3165" s="9">
        <f t="shared" si="148"/>
        <v>2014</v>
      </c>
      <c r="U3165" s="11">
        <f t="shared" si="149"/>
        <v>41805.545428240737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">
        <v>8317</v>
      </c>
      <c r="R3166" t="s">
        <v>8318</v>
      </c>
      <c r="S3166" s="11">
        <f t="shared" si="147"/>
        <v>41766.597395833327</v>
      </c>
      <c r="T3166" s="9">
        <f t="shared" si="148"/>
        <v>2014</v>
      </c>
      <c r="U3166" s="11">
        <f t="shared" si="149"/>
        <v>41799.597395833327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">
        <v>8317</v>
      </c>
      <c r="R3167" t="s">
        <v>8318</v>
      </c>
      <c r="S3167" s="11">
        <f t="shared" si="147"/>
        <v>40643.950925925921</v>
      </c>
      <c r="T3167" s="9">
        <f t="shared" si="148"/>
        <v>2011</v>
      </c>
      <c r="U3167" s="11">
        <f t="shared" si="149"/>
        <v>40665.957638888889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">
        <v>8317</v>
      </c>
      <c r="R3168" t="s">
        <v>8318</v>
      </c>
      <c r="S3168" s="11">
        <f t="shared" si="147"/>
        <v>41940.483252314814</v>
      </c>
      <c r="T3168" s="9">
        <f t="shared" si="148"/>
        <v>2014</v>
      </c>
      <c r="U3168" s="11">
        <f t="shared" si="149"/>
        <v>41969.124305555553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">
        <v>8317</v>
      </c>
      <c r="R3169" t="s">
        <v>8318</v>
      </c>
      <c r="S3169" s="11">
        <f t="shared" si="147"/>
        <v>41838.967372685183</v>
      </c>
      <c r="T3169" s="9">
        <f t="shared" si="148"/>
        <v>2014</v>
      </c>
      <c r="U3169" s="11">
        <f t="shared" si="149"/>
        <v>41852.967372685183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">
        <v>8317</v>
      </c>
      <c r="R3170" t="s">
        <v>8318</v>
      </c>
      <c r="S3170" s="11">
        <f t="shared" si="147"/>
        <v>41771.897604166668</v>
      </c>
      <c r="T3170" s="9">
        <f t="shared" si="148"/>
        <v>2014</v>
      </c>
      <c r="U3170" s="11">
        <f t="shared" si="149"/>
        <v>41803.708333333328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">
        <v>8317</v>
      </c>
      <c r="R3171" t="s">
        <v>8318</v>
      </c>
      <c r="S3171" s="11">
        <f t="shared" si="147"/>
        <v>41591.529641203699</v>
      </c>
      <c r="T3171" s="9">
        <f t="shared" si="148"/>
        <v>2013</v>
      </c>
      <c r="U3171" s="11">
        <f t="shared" si="149"/>
        <v>41620.999305555553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">
        <v>8317</v>
      </c>
      <c r="R3172" t="s">
        <v>8318</v>
      </c>
      <c r="S3172" s="11">
        <f t="shared" si="147"/>
        <v>41788.872037037036</v>
      </c>
      <c r="T3172" s="9">
        <f t="shared" si="148"/>
        <v>2014</v>
      </c>
      <c r="U3172" s="11">
        <f t="shared" si="149"/>
        <v>41821.958333333328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">
        <v>8317</v>
      </c>
      <c r="R3173" t="s">
        <v>8318</v>
      </c>
      <c r="S3173" s="11">
        <f t="shared" si="147"/>
        <v>42466.399976851848</v>
      </c>
      <c r="T3173" s="9">
        <f t="shared" si="148"/>
        <v>2016</v>
      </c>
      <c r="U3173" s="11">
        <f t="shared" si="149"/>
        <v>42496.399976851848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">
        <v>8317</v>
      </c>
      <c r="R3174" t="s">
        <v>8318</v>
      </c>
      <c r="S3174" s="11">
        <f t="shared" si="147"/>
        <v>40923.521620370368</v>
      </c>
      <c r="T3174" s="9">
        <f t="shared" si="148"/>
        <v>2012</v>
      </c>
      <c r="U3174" s="11">
        <f t="shared" si="149"/>
        <v>40953.521620370368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">
        <v>8317</v>
      </c>
      <c r="R3175" t="s">
        <v>8318</v>
      </c>
      <c r="S3175" s="11">
        <f t="shared" si="147"/>
        <v>41878.670046296298</v>
      </c>
      <c r="T3175" s="9">
        <f t="shared" si="148"/>
        <v>2014</v>
      </c>
      <c r="U3175" s="11">
        <f t="shared" si="149"/>
        <v>41908.670046296298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">
        <v>8317</v>
      </c>
      <c r="R3176" t="s">
        <v>8318</v>
      </c>
      <c r="S3176" s="11">
        <f t="shared" si="147"/>
        <v>41862.656342592592</v>
      </c>
      <c r="T3176" s="9">
        <f t="shared" si="148"/>
        <v>2014</v>
      </c>
      <c r="U3176" s="11">
        <f t="shared" si="149"/>
        <v>41876.656342592592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">
        <v>8317</v>
      </c>
      <c r="R3177" t="s">
        <v>8318</v>
      </c>
      <c r="S3177" s="11">
        <f t="shared" si="147"/>
        <v>40531.678553240738</v>
      </c>
      <c r="T3177" s="9">
        <f t="shared" si="148"/>
        <v>2010</v>
      </c>
      <c r="U3177" s="11">
        <f t="shared" si="149"/>
        <v>40591.678553240738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">
        <v>8317</v>
      </c>
      <c r="R3178" t="s">
        <v>8318</v>
      </c>
      <c r="S3178" s="11">
        <f t="shared" si="147"/>
        <v>41477.722581018512</v>
      </c>
      <c r="T3178" s="9">
        <f t="shared" si="148"/>
        <v>2013</v>
      </c>
      <c r="U3178" s="11">
        <f t="shared" si="149"/>
        <v>41504.416666666664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">
        <v>8317</v>
      </c>
      <c r="R3179" t="s">
        <v>8318</v>
      </c>
      <c r="S3179" s="11">
        <f t="shared" si="147"/>
        <v>41781.458437499998</v>
      </c>
      <c r="T3179" s="9">
        <f t="shared" si="148"/>
        <v>2014</v>
      </c>
      <c r="U3179" s="11">
        <f t="shared" si="149"/>
        <v>41811.458437499998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">
        <v>8317</v>
      </c>
      <c r="R3180" t="s">
        <v>8318</v>
      </c>
      <c r="S3180" s="11">
        <f t="shared" si="147"/>
        <v>41806.396701388883</v>
      </c>
      <c r="T3180" s="9">
        <f t="shared" si="148"/>
        <v>2014</v>
      </c>
      <c r="U3180" s="11">
        <f t="shared" si="149"/>
        <v>41836.396701388883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">
        <v>8317</v>
      </c>
      <c r="R3181" t="s">
        <v>8318</v>
      </c>
      <c r="S3181" s="11">
        <f t="shared" si="147"/>
        <v>41375.49387731481</v>
      </c>
      <c r="T3181" s="9">
        <f t="shared" si="148"/>
        <v>2013</v>
      </c>
      <c r="U3181" s="11">
        <f t="shared" si="149"/>
        <v>41400.49387731481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">
        <v>8317</v>
      </c>
      <c r="R3182" t="s">
        <v>8318</v>
      </c>
      <c r="S3182" s="11">
        <f t="shared" si="147"/>
        <v>41780.204270833332</v>
      </c>
      <c r="T3182" s="9">
        <f t="shared" si="148"/>
        <v>2014</v>
      </c>
      <c r="U3182" s="11">
        <f t="shared" si="149"/>
        <v>41810.204270833332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">
        <v>8317</v>
      </c>
      <c r="R3183" t="s">
        <v>8318</v>
      </c>
      <c r="S3183" s="11">
        <f t="shared" si="147"/>
        <v>41779.101701388885</v>
      </c>
      <c r="T3183" s="9">
        <f t="shared" si="148"/>
        <v>2014</v>
      </c>
      <c r="U3183" s="11">
        <f t="shared" si="149"/>
        <v>41805.458333333328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">
        <v>8317</v>
      </c>
      <c r="R3184" t="s">
        <v>8318</v>
      </c>
      <c r="S3184" s="11">
        <f t="shared" si="147"/>
        <v>40883.740983796291</v>
      </c>
      <c r="T3184" s="9">
        <f t="shared" si="148"/>
        <v>2011</v>
      </c>
      <c r="U3184" s="11">
        <f t="shared" si="149"/>
        <v>40939.5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">
        <v>8317</v>
      </c>
      <c r="R3185" t="s">
        <v>8318</v>
      </c>
      <c r="S3185" s="11">
        <f t="shared" si="147"/>
        <v>41491.586446759255</v>
      </c>
      <c r="T3185" s="9">
        <f t="shared" si="148"/>
        <v>2013</v>
      </c>
      <c r="U3185" s="11">
        <f t="shared" si="149"/>
        <v>41509.586446759255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">
        <v>8317</v>
      </c>
      <c r="R3186" t="s">
        <v>8318</v>
      </c>
      <c r="S3186" s="11">
        <f t="shared" si="147"/>
        <v>41791.785081018512</v>
      </c>
      <c r="T3186" s="9">
        <f t="shared" si="148"/>
        <v>2014</v>
      </c>
      <c r="U3186" s="11">
        <f t="shared" si="149"/>
        <v>41821.785081018512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">
        <v>8317</v>
      </c>
      <c r="R3187" t="s">
        <v>8318</v>
      </c>
      <c r="S3187" s="11">
        <f t="shared" si="147"/>
        <v>41829.768993055557</v>
      </c>
      <c r="T3187" s="9">
        <f t="shared" si="148"/>
        <v>2014</v>
      </c>
      <c r="U3187" s="11">
        <f t="shared" si="149"/>
        <v>41836.768993055557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">
        <v>8317</v>
      </c>
      <c r="R3188" t="s">
        <v>8318</v>
      </c>
      <c r="S3188" s="11">
        <f t="shared" si="147"/>
        <v>41868.715717592589</v>
      </c>
      <c r="T3188" s="9">
        <f t="shared" si="148"/>
        <v>2014</v>
      </c>
      <c r="U3188" s="11">
        <f t="shared" si="149"/>
        <v>41898.666666666664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">
        <v>8317</v>
      </c>
      <c r="R3189" t="s">
        <v>8318</v>
      </c>
      <c r="S3189" s="11">
        <f t="shared" si="147"/>
        <v>41835.458020833328</v>
      </c>
      <c r="T3189" s="9">
        <f t="shared" si="148"/>
        <v>2014</v>
      </c>
      <c r="U3189" s="11">
        <f t="shared" si="149"/>
        <v>41855.458020833328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">
        <v>8317</v>
      </c>
      <c r="R3190" t="s">
        <v>8359</v>
      </c>
      <c r="S3190" s="11">
        <f t="shared" si="147"/>
        <v>42144.207199074073</v>
      </c>
      <c r="T3190" s="9">
        <f t="shared" si="148"/>
        <v>2015</v>
      </c>
      <c r="U3190" s="11">
        <f t="shared" si="149"/>
        <v>42165.207199074073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">
        <v>8317</v>
      </c>
      <c r="R3191" t="s">
        <v>8359</v>
      </c>
      <c r="S3191" s="11">
        <f t="shared" si="147"/>
        <v>42118.138101851851</v>
      </c>
      <c r="T3191" s="9">
        <f t="shared" si="148"/>
        <v>2015</v>
      </c>
      <c r="U3191" s="11">
        <f t="shared" si="149"/>
        <v>42148.138101851851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">
        <v>8317</v>
      </c>
      <c r="R3192" t="s">
        <v>8359</v>
      </c>
      <c r="S3192" s="11">
        <f t="shared" si="147"/>
        <v>42682.942997685182</v>
      </c>
      <c r="T3192" s="9">
        <f t="shared" si="148"/>
        <v>2016</v>
      </c>
      <c r="U3192" s="11">
        <f t="shared" si="149"/>
        <v>42712.984664351847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">
        <v>8317</v>
      </c>
      <c r="R3193" t="s">
        <v>8359</v>
      </c>
      <c r="S3193" s="11">
        <f t="shared" si="147"/>
        <v>42538.547094907401</v>
      </c>
      <c r="T3193" s="9">
        <f t="shared" si="148"/>
        <v>2016</v>
      </c>
      <c r="U3193" s="11">
        <f t="shared" si="149"/>
        <v>42598.547094907401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">
        <v>8317</v>
      </c>
      <c r="R3194" t="s">
        <v>8359</v>
      </c>
      <c r="S3194" s="11">
        <f t="shared" si="147"/>
        <v>42018.732164351844</v>
      </c>
      <c r="T3194" s="9">
        <f t="shared" si="148"/>
        <v>2015</v>
      </c>
      <c r="U3194" s="11">
        <f t="shared" si="149"/>
        <v>42063.708333333336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">
        <v>8317</v>
      </c>
      <c r="R3195" t="s">
        <v>8359</v>
      </c>
      <c r="S3195" s="11">
        <f t="shared" si="147"/>
        <v>42010.759907407402</v>
      </c>
      <c r="T3195" s="9">
        <f t="shared" si="148"/>
        <v>2015</v>
      </c>
      <c r="U3195" s="11">
        <f t="shared" si="149"/>
        <v>42055.759907407402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">
        <v>8317</v>
      </c>
      <c r="R3196" t="s">
        <v>8359</v>
      </c>
      <c r="S3196" s="11">
        <f t="shared" si="147"/>
        <v>42181.854143518511</v>
      </c>
      <c r="T3196" s="9">
        <f t="shared" si="148"/>
        <v>2015</v>
      </c>
      <c r="U3196" s="11">
        <f t="shared" si="149"/>
        <v>42211.854143518511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">
        <v>8317</v>
      </c>
      <c r="R3197" t="s">
        <v>8359</v>
      </c>
      <c r="S3197" s="11">
        <f t="shared" si="147"/>
        <v>42017.385902777773</v>
      </c>
      <c r="T3197" s="9">
        <f t="shared" si="148"/>
        <v>2015</v>
      </c>
      <c r="U3197" s="11">
        <f t="shared" si="149"/>
        <v>42047.385902777773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">
        <v>8317</v>
      </c>
      <c r="R3198" t="s">
        <v>8359</v>
      </c>
      <c r="S3198" s="11">
        <f t="shared" si="147"/>
        <v>42157.389756944445</v>
      </c>
      <c r="T3198" s="9">
        <f t="shared" si="148"/>
        <v>2015</v>
      </c>
      <c r="U3198" s="11">
        <f t="shared" si="149"/>
        <v>42217.374999999993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">
        <v>8317</v>
      </c>
      <c r="R3199" t="s">
        <v>8359</v>
      </c>
      <c r="S3199" s="11">
        <f t="shared" si="147"/>
        <v>42009.28493055555</v>
      </c>
      <c r="T3199" s="9">
        <f t="shared" si="148"/>
        <v>2015</v>
      </c>
      <c r="U3199" s="11">
        <f t="shared" si="149"/>
        <v>42039.28493055555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">
        <v>8317</v>
      </c>
      <c r="R3200" t="s">
        <v>8359</v>
      </c>
      <c r="S3200" s="11">
        <f t="shared" si="147"/>
        <v>42013.216168981475</v>
      </c>
      <c r="T3200" s="9">
        <f t="shared" si="148"/>
        <v>2015</v>
      </c>
      <c r="U3200" s="11">
        <f t="shared" si="149"/>
        <v>42051.216168981475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">
        <v>8317</v>
      </c>
      <c r="R3201" t="s">
        <v>8359</v>
      </c>
      <c r="S3201" s="11">
        <f t="shared" si="147"/>
        <v>41858.553449074076</v>
      </c>
      <c r="T3201" s="9">
        <f t="shared" si="148"/>
        <v>2014</v>
      </c>
      <c r="U3201" s="11">
        <f t="shared" si="149"/>
        <v>41888.666666666664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">
        <v>8317</v>
      </c>
      <c r="R3202" t="s">
        <v>8359</v>
      </c>
      <c r="S3202" s="11">
        <f t="shared" si="147"/>
        <v>42460.112280092588</v>
      </c>
      <c r="T3202" s="9">
        <f t="shared" si="148"/>
        <v>2016</v>
      </c>
      <c r="U3202" s="11">
        <f t="shared" si="149"/>
        <v>42490.023611111108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">
        <v>8317</v>
      </c>
      <c r="R3203" t="s">
        <v>8359</v>
      </c>
      <c r="S3203" s="11">
        <f t="shared" ref="S3203:S3266" si="150">(J3203/86400)+25569+(-5/24)</f>
        <v>41861.558761574073</v>
      </c>
      <c r="T3203" s="9">
        <f t="shared" ref="T3203:T3266" si="151">YEAR(S3203)</f>
        <v>2014</v>
      </c>
      <c r="U3203" s="11">
        <f t="shared" ref="U3203:U3266" si="152">(I3203/86400)+25569+(-5/24)</f>
        <v>41882.558761574073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">
        <v>8317</v>
      </c>
      <c r="R3204" t="s">
        <v>8359</v>
      </c>
      <c r="S3204" s="11">
        <f t="shared" si="150"/>
        <v>42293.645208333335</v>
      </c>
      <c r="T3204" s="9">
        <f t="shared" si="151"/>
        <v>2015</v>
      </c>
      <c r="U3204" s="11">
        <f t="shared" si="152"/>
        <v>42352.040972222218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">
        <v>8317</v>
      </c>
      <c r="R3205" t="s">
        <v>8359</v>
      </c>
      <c r="S3205" s="11">
        <f t="shared" si="150"/>
        <v>42242.780347222222</v>
      </c>
      <c r="T3205" s="9">
        <f t="shared" si="151"/>
        <v>2015</v>
      </c>
      <c r="U3205" s="11">
        <f t="shared" si="152"/>
        <v>42272.780347222222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">
        <v>8317</v>
      </c>
      <c r="R3206" t="s">
        <v>8359</v>
      </c>
      <c r="S3206" s="11">
        <f t="shared" si="150"/>
        <v>42172.477766203701</v>
      </c>
      <c r="T3206" s="9">
        <f t="shared" si="151"/>
        <v>2015</v>
      </c>
      <c r="U3206" s="11">
        <f t="shared" si="152"/>
        <v>42202.468055555553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">
        <v>8317</v>
      </c>
      <c r="R3207" t="s">
        <v>8359</v>
      </c>
      <c r="S3207" s="11">
        <f t="shared" si="150"/>
        <v>42095.166342592587</v>
      </c>
      <c r="T3207" s="9">
        <f t="shared" si="151"/>
        <v>2015</v>
      </c>
      <c r="U3207" s="11">
        <f t="shared" si="152"/>
        <v>42125.166342592587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">
        <v>8317</v>
      </c>
      <c r="R3208" t="s">
        <v>8359</v>
      </c>
      <c r="S3208" s="11">
        <f t="shared" si="150"/>
        <v>42236.067719907405</v>
      </c>
      <c r="T3208" s="9">
        <f t="shared" si="151"/>
        <v>2015</v>
      </c>
      <c r="U3208" s="11">
        <f t="shared" si="152"/>
        <v>42266.067719907405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">
        <v>8317</v>
      </c>
      <c r="R3209" t="s">
        <v>8359</v>
      </c>
      <c r="S3209" s="11">
        <f t="shared" si="150"/>
        <v>42057.069525462961</v>
      </c>
      <c r="T3209" s="9">
        <f t="shared" si="151"/>
        <v>2015</v>
      </c>
      <c r="U3209" s="11">
        <f t="shared" si="152"/>
        <v>42117.027858796289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">
        <v>8317</v>
      </c>
      <c r="R3210" t="s">
        <v>8318</v>
      </c>
      <c r="S3210" s="11">
        <f t="shared" si="150"/>
        <v>41827.396724537037</v>
      </c>
      <c r="T3210" s="9">
        <f t="shared" si="151"/>
        <v>2014</v>
      </c>
      <c r="U3210" s="11">
        <f t="shared" si="152"/>
        <v>41848.396724537037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">
        <v>8317</v>
      </c>
      <c r="R3211" t="s">
        <v>8318</v>
      </c>
      <c r="S3211" s="11">
        <f t="shared" si="150"/>
        <v>41778.42891203703</v>
      </c>
      <c r="T3211" s="9">
        <f t="shared" si="151"/>
        <v>2014</v>
      </c>
      <c r="U3211" s="11">
        <f t="shared" si="152"/>
        <v>41810.75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">
        <v>8317</v>
      </c>
      <c r="R3212" t="s">
        <v>8318</v>
      </c>
      <c r="S3212" s="11">
        <f t="shared" si="150"/>
        <v>41013.728229166663</v>
      </c>
      <c r="T3212" s="9">
        <f t="shared" si="151"/>
        <v>2012</v>
      </c>
      <c r="U3212" s="11">
        <f t="shared" si="152"/>
        <v>41060.957638888889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">
        <v>8317</v>
      </c>
      <c r="R3213" t="s">
        <v>8318</v>
      </c>
      <c r="S3213" s="11">
        <f t="shared" si="150"/>
        <v>41834.378240740734</v>
      </c>
      <c r="T3213" s="9">
        <f t="shared" si="151"/>
        <v>2014</v>
      </c>
      <c r="U3213" s="11">
        <f t="shared" si="152"/>
        <v>41865.875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">
        <v>8317</v>
      </c>
      <c r="R3214" t="s">
        <v>8318</v>
      </c>
      <c r="S3214" s="11">
        <f t="shared" si="150"/>
        <v>41829.587395833332</v>
      </c>
      <c r="T3214" s="9">
        <f t="shared" si="151"/>
        <v>2014</v>
      </c>
      <c r="U3214" s="11">
        <f t="shared" si="152"/>
        <v>41859.587395833332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">
        <v>8317</v>
      </c>
      <c r="R3215" t="s">
        <v>8318</v>
      </c>
      <c r="S3215" s="11">
        <f t="shared" si="150"/>
        <v>42171.555081018516</v>
      </c>
      <c r="T3215" s="9">
        <f t="shared" si="151"/>
        <v>2015</v>
      </c>
      <c r="U3215" s="11">
        <f t="shared" si="152"/>
        <v>42211.555081018516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">
        <v>8317</v>
      </c>
      <c r="R3216" t="s">
        <v>8318</v>
      </c>
      <c r="S3216" s="11">
        <f t="shared" si="150"/>
        <v>42337.584178240737</v>
      </c>
      <c r="T3216" s="9">
        <f t="shared" si="151"/>
        <v>2015</v>
      </c>
      <c r="U3216" s="11">
        <f t="shared" si="152"/>
        <v>42374.788194444445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">
        <v>8317</v>
      </c>
      <c r="R3217" t="s">
        <v>8318</v>
      </c>
      <c r="S3217" s="11">
        <f t="shared" si="150"/>
        <v>42219.456840277773</v>
      </c>
      <c r="T3217" s="9">
        <f t="shared" si="151"/>
        <v>2015</v>
      </c>
      <c r="U3217" s="11">
        <f t="shared" si="152"/>
        <v>42256.957638888889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">
        <v>8317</v>
      </c>
      <c r="R3218" t="s">
        <v>8318</v>
      </c>
      <c r="S3218" s="11">
        <f t="shared" si="150"/>
        <v>42165.254293981481</v>
      </c>
      <c r="T3218" s="9">
        <f t="shared" si="151"/>
        <v>2015</v>
      </c>
      <c r="U3218" s="11">
        <f t="shared" si="152"/>
        <v>42196.395833333336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">
        <v>8317</v>
      </c>
      <c r="R3219" t="s">
        <v>8318</v>
      </c>
      <c r="S3219" s="11">
        <f t="shared" si="150"/>
        <v>42648.337777777771</v>
      </c>
      <c r="T3219" s="9">
        <f t="shared" si="151"/>
        <v>2016</v>
      </c>
      <c r="U3219" s="11">
        <f t="shared" si="152"/>
        <v>42678.337777777771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">
        <v>8317</v>
      </c>
      <c r="R3220" t="s">
        <v>8318</v>
      </c>
      <c r="S3220" s="11">
        <f t="shared" si="150"/>
        <v>41970.793819444443</v>
      </c>
      <c r="T3220" s="9">
        <f t="shared" si="151"/>
        <v>2014</v>
      </c>
      <c r="U3220" s="11">
        <f t="shared" si="152"/>
        <v>42003.791666666664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">
        <v>8317</v>
      </c>
      <c r="R3221" t="s">
        <v>8318</v>
      </c>
      <c r="S3221" s="11">
        <f t="shared" si="150"/>
        <v>42050.77484953704</v>
      </c>
      <c r="T3221" s="9">
        <f t="shared" si="151"/>
        <v>2015</v>
      </c>
      <c r="U3221" s="11">
        <f t="shared" si="152"/>
        <v>42085.733182870368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">
        <v>8317</v>
      </c>
      <c r="R3222" t="s">
        <v>8318</v>
      </c>
      <c r="S3222" s="11">
        <f t="shared" si="150"/>
        <v>42772.625046296293</v>
      </c>
      <c r="T3222" s="9">
        <f t="shared" si="151"/>
        <v>2017</v>
      </c>
      <c r="U3222" s="11">
        <f t="shared" si="152"/>
        <v>42806.666666666664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">
        <v>8317</v>
      </c>
      <c r="R3223" t="s">
        <v>8318</v>
      </c>
      <c r="S3223" s="11">
        <f t="shared" si="150"/>
        <v>42155.488460648143</v>
      </c>
      <c r="T3223" s="9">
        <f t="shared" si="151"/>
        <v>2015</v>
      </c>
      <c r="U3223" s="11">
        <f t="shared" si="152"/>
        <v>42190.488460648143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">
        <v>8317</v>
      </c>
      <c r="R3224" t="s">
        <v>8318</v>
      </c>
      <c r="S3224" s="11">
        <f t="shared" si="150"/>
        <v>42270.373807870368</v>
      </c>
      <c r="T3224" s="9">
        <f t="shared" si="151"/>
        <v>2015</v>
      </c>
      <c r="U3224" s="11">
        <f t="shared" si="152"/>
        <v>42301.686805555553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">
        <v>8317</v>
      </c>
      <c r="R3225" t="s">
        <v>8318</v>
      </c>
      <c r="S3225" s="11">
        <f t="shared" si="150"/>
        <v>42206.627037037033</v>
      </c>
      <c r="T3225" s="9">
        <f t="shared" si="151"/>
        <v>2015</v>
      </c>
      <c r="U3225" s="11">
        <f t="shared" si="152"/>
        <v>42236.627037037033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">
        <v>8317</v>
      </c>
      <c r="R3226" t="s">
        <v>8318</v>
      </c>
      <c r="S3226" s="11">
        <f t="shared" si="150"/>
        <v>42697.642511574071</v>
      </c>
      <c r="T3226" s="9">
        <f t="shared" si="151"/>
        <v>2016</v>
      </c>
      <c r="U3226" s="11">
        <f t="shared" si="152"/>
        <v>42744.999999999993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">
        <v>8317</v>
      </c>
      <c r="R3227" t="s">
        <v>8318</v>
      </c>
      <c r="S3227" s="11">
        <f t="shared" si="150"/>
        <v>42503.351134259261</v>
      </c>
      <c r="T3227" s="9">
        <f t="shared" si="151"/>
        <v>2016</v>
      </c>
      <c r="U3227" s="11">
        <f t="shared" si="152"/>
        <v>42524.666666666664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">
        <v>8317</v>
      </c>
      <c r="R3228" t="s">
        <v>8318</v>
      </c>
      <c r="S3228" s="11">
        <f t="shared" si="150"/>
        <v>42277.375138888885</v>
      </c>
      <c r="T3228" s="9">
        <f t="shared" si="151"/>
        <v>2015</v>
      </c>
      <c r="U3228" s="11">
        <f t="shared" si="152"/>
        <v>42307.375138888885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">
        <v>8317</v>
      </c>
      <c r="R3229" t="s">
        <v>8318</v>
      </c>
      <c r="S3229" s="11">
        <f t="shared" si="150"/>
        <v>42722.674027777779</v>
      </c>
      <c r="T3229" s="9">
        <f t="shared" si="151"/>
        <v>2016</v>
      </c>
      <c r="U3229" s="11">
        <f t="shared" si="152"/>
        <v>42752.674027777779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">
        <v>8317</v>
      </c>
      <c r="R3230" t="s">
        <v>8318</v>
      </c>
      <c r="S3230" s="11">
        <f t="shared" si="150"/>
        <v>42323.500972222224</v>
      </c>
      <c r="T3230" s="9">
        <f t="shared" si="151"/>
        <v>2015</v>
      </c>
      <c r="U3230" s="11">
        <f t="shared" si="152"/>
        <v>42354.999305555553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">
        <v>8317</v>
      </c>
      <c r="R3231" t="s">
        <v>8318</v>
      </c>
      <c r="S3231" s="11">
        <f t="shared" si="150"/>
        <v>41933.083310185182</v>
      </c>
      <c r="T3231" s="9">
        <f t="shared" si="151"/>
        <v>2014</v>
      </c>
      <c r="U3231" s="11">
        <f t="shared" si="152"/>
        <v>41963.124976851854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">
        <v>8317</v>
      </c>
      <c r="R3232" t="s">
        <v>8318</v>
      </c>
      <c r="S3232" s="11">
        <f t="shared" si="150"/>
        <v>41897.959791666661</v>
      </c>
      <c r="T3232" s="9">
        <f t="shared" si="151"/>
        <v>2014</v>
      </c>
      <c r="U3232" s="11">
        <f t="shared" si="152"/>
        <v>41912.957638888889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">
        <v>8317</v>
      </c>
      <c r="R3233" t="s">
        <v>8318</v>
      </c>
      <c r="S3233" s="11">
        <f t="shared" si="150"/>
        <v>42446.735497685186</v>
      </c>
      <c r="T3233" s="9">
        <f t="shared" si="151"/>
        <v>2016</v>
      </c>
      <c r="U3233" s="11">
        <f t="shared" si="152"/>
        <v>42476.735497685186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">
        <v>8317</v>
      </c>
      <c r="R3234" t="s">
        <v>8318</v>
      </c>
      <c r="S3234" s="11">
        <f t="shared" si="150"/>
        <v>42463.605520833335</v>
      </c>
      <c r="T3234" s="9">
        <f t="shared" si="151"/>
        <v>2016</v>
      </c>
      <c r="U3234" s="11">
        <f t="shared" si="152"/>
        <v>42493.957638888889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">
        <v>8317</v>
      </c>
      <c r="R3235" t="s">
        <v>8318</v>
      </c>
      <c r="S3235" s="11">
        <f t="shared" si="150"/>
        <v>42766.596701388888</v>
      </c>
      <c r="T3235" s="9">
        <f t="shared" si="151"/>
        <v>2017</v>
      </c>
      <c r="U3235" s="11">
        <f t="shared" si="152"/>
        <v>42796.596701388888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">
        <v>8317</v>
      </c>
      <c r="R3236" t="s">
        <v>8318</v>
      </c>
      <c r="S3236" s="11">
        <f t="shared" si="150"/>
        <v>42734.581111111103</v>
      </c>
      <c r="T3236" s="9">
        <f t="shared" si="151"/>
        <v>2016</v>
      </c>
      <c r="U3236" s="11">
        <f t="shared" si="152"/>
        <v>42767.771527777775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">
        <v>8317</v>
      </c>
      <c r="R3237" t="s">
        <v>8318</v>
      </c>
      <c r="S3237" s="11">
        <f t="shared" si="150"/>
        <v>42522.139479166661</v>
      </c>
      <c r="T3237" s="9">
        <f t="shared" si="151"/>
        <v>2016</v>
      </c>
      <c r="U3237" s="11">
        <f t="shared" si="152"/>
        <v>42552.139479166661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">
        <v>8317</v>
      </c>
      <c r="R3238" t="s">
        <v>8318</v>
      </c>
      <c r="S3238" s="11">
        <f t="shared" si="150"/>
        <v>42702.708715277775</v>
      </c>
      <c r="T3238" s="9">
        <f t="shared" si="151"/>
        <v>2016</v>
      </c>
      <c r="U3238" s="11">
        <f t="shared" si="152"/>
        <v>42732.708715277775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">
        <v>8317</v>
      </c>
      <c r="R3239" t="s">
        <v>8318</v>
      </c>
      <c r="S3239" s="11">
        <f t="shared" si="150"/>
        <v>42252.266018518516</v>
      </c>
      <c r="T3239" s="9">
        <f t="shared" si="151"/>
        <v>2015</v>
      </c>
      <c r="U3239" s="11">
        <f t="shared" si="152"/>
        <v>42275.957638888889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">
        <v>8317</v>
      </c>
      <c r="R3240" t="s">
        <v>8318</v>
      </c>
      <c r="S3240" s="11">
        <f t="shared" si="150"/>
        <v>42156.302060185182</v>
      </c>
      <c r="T3240" s="9">
        <f t="shared" si="151"/>
        <v>2015</v>
      </c>
      <c r="U3240" s="11">
        <f t="shared" si="152"/>
        <v>42186.302060185182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">
        <v>8317</v>
      </c>
      <c r="R3241" t="s">
        <v>8318</v>
      </c>
      <c r="S3241" s="11">
        <f t="shared" si="150"/>
        <v>42277.880706018514</v>
      </c>
      <c r="T3241" s="9">
        <f t="shared" si="151"/>
        <v>2015</v>
      </c>
      <c r="U3241" s="11">
        <f t="shared" si="152"/>
        <v>42302.790972222218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">
        <v>8317</v>
      </c>
      <c r="R3242" t="s">
        <v>8318</v>
      </c>
      <c r="S3242" s="11">
        <f t="shared" si="150"/>
        <v>42754.485509259255</v>
      </c>
      <c r="T3242" s="9">
        <f t="shared" si="151"/>
        <v>2017</v>
      </c>
      <c r="U3242" s="11">
        <f t="shared" si="152"/>
        <v>42782.749999999993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">
        <v>8317</v>
      </c>
      <c r="R3243" t="s">
        <v>8318</v>
      </c>
      <c r="S3243" s="11">
        <f t="shared" si="150"/>
        <v>41893.116550925923</v>
      </c>
      <c r="T3243" s="9">
        <f t="shared" si="151"/>
        <v>2014</v>
      </c>
      <c r="U3243" s="11">
        <f t="shared" si="152"/>
        <v>41926.082638888889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">
        <v>8317</v>
      </c>
      <c r="R3244" t="s">
        <v>8318</v>
      </c>
      <c r="S3244" s="11">
        <f t="shared" si="150"/>
        <v>41871.547361111108</v>
      </c>
      <c r="T3244" s="9">
        <f t="shared" si="151"/>
        <v>2014</v>
      </c>
      <c r="U3244" s="11">
        <f t="shared" si="152"/>
        <v>41901.547361111108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">
        <v>8317</v>
      </c>
      <c r="R3245" t="s">
        <v>8318</v>
      </c>
      <c r="S3245" s="11">
        <f t="shared" si="150"/>
        <v>42261.888449074067</v>
      </c>
      <c r="T3245" s="9">
        <f t="shared" si="151"/>
        <v>2015</v>
      </c>
      <c r="U3245" s="11">
        <f t="shared" si="152"/>
        <v>42285.791666666664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">
        <v>8317</v>
      </c>
      <c r="R3246" t="s">
        <v>8318</v>
      </c>
      <c r="S3246" s="11">
        <f t="shared" si="150"/>
        <v>42675.485902777778</v>
      </c>
      <c r="T3246" s="9">
        <f t="shared" si="151"/>
        <v>2016</v>
      </c>
      <c r="U3246" s="11">
        <f t="shared" si="152"/>
        <v>42705.527569444443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">
        <v>8317</v>
      </c>
      <c r="R3247" t="s">
        <v>8318</v>
      </c>
      <c r="S3247" s="11">
        <f t="shared" si="150"/>
        <v>42135.391874999994</v>
      </c>
      <c r="T3247" s="9">
        <f t="shared" si="151"/>
        <v>2015</v>
      </c>
      <c r="U3247" s="11">
        <f t="shared" si="152"/>
        <v>42166.874999999993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">
        <v>8317</v>
      </c>
      <c r="R3248" t="s">
        <v>8318</v>
      </c>
      <c r="S3248" s="11">
        <f t="shared" si="150"/>
        <v>42230.263888888883</v>
      </c>
      <c r="T3248" s="9">
        <f t="shared" si="151"/>
        <v>2015</v>
      </c>
      <c r="U3248" s="11">
        <f t="shared" si="152"/>
        <v>42258.957638888889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">
        <v>8317</v>
      </c>
      <c r="R3249" t="s">
        <v>8318</v>
      </c>
      <c r="S3249" s="11">
        <f t="shared" si="150"/>
        <v>42167.22583333333</v>
      </c>
      <c r="T3249" s="9">
        <f t="shared" si="151"/>
        <v>2015</v>
      </c>
      <c r="U3249" s="11">
        <f t="shared" si="152"/>
        <v>42197.22583333333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">
        <v>8317</v>
      </c>
      <c r="R3250" t="s">
        <v>8318</v>
      </c>
      <c r="S3250" s="11">
        <f t="shared" si="150"/>
        <v>42068.68005787037</v>
      </c>
      <c r="T3250" s="9">
        <f t="shared" si="151"/>
        <v>2015</v>
      </c>
      <c r="U3250" s="11">
        <f t="shared" si="152"/>
        <v>42098.638391203705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">
        <v>8317</v>
      </c>
      <c r="R3251" t="s">
        <v>8318</v>
      </c>
      <c r="S3251" s="11">
        <f t="shared" si="150"/>
        <v>42145.538356481477</v>
      </c>
      <c r="T3251" s="9">
        <f t="shared" si="151"/>
        <v>2015</v>
      </c>
      <c r="U3251" s="11">
        <f t="shared" si="152"/>
        <v>42175.538356481477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">
        <v>8317</v>
      </c>
      <c r="R3252" t="s">
        <v>8318</v>
      </c>
      <c r="S3252" s="11">
        <f t="shared" si="150"/>
        <v>41918.533842592587</v>
      </c>
      <c r="T3252" s="9">
        <f t="shared" si="151"/>
        <v>2014</v>
      </c>
      <c r="U3252" s="11">
        <f t="shared" si="152"/>
        <v>41948.575509259259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">
        <v>8317</v>
      </c>
      <c r="R3253" t="s">
        <v>8318</v>
      </c>
      <c r="S3253" s="11">
        <f t="shared" si="150"/>
        <v>42146.52275462963</v>
      </c>
      <c r="T3253" s="9">
        <f t="shared" si="151"/>
        <v>2015</v>
      </c>
      <c r="U3253" s="11">
        <f t="shared" si="152"/>
        <v>42176.52275462963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">
        <v>8317</v>
      </c>
      <c r="R3254" t="s">
        <v>8318</v>
      </c>
      <c r="S3254" s="11">
        <f t="shared" si="150"/>
        <v>42590.264351851853</v>
      </c>
      <c r="T3254" s="9">
        <f t="shared" si="151"/>
        <v>2016</v>
      </c>
      <c r="U3254" s="11">
        <f t="shared" si="152"/>
        <v>42620.264351851853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">
        <v>8317</v>
      </c>
      <c r="R3255" t="s">
        <v>8318</v>
      </c>
      <c r="S3255" s="11">
        <f t="shared" si="150"/>
        <v>42602.368379629632</v>
      </c>
      <c r="T3255" s="9">
        <f t="shared" si="151"/>
        <v>2016</v>
      </c>
      <c r="U3255" s="11">
        <f t="shared" si="152"/>
        <v>42620.947916666664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">
        <v>8317</v>
      </c>
      <c r="R3256" t="s">
        <v>8318</v>
      </c>
      <c r="S3256" s="11">
        <f t="shared" si="150"/>
        <v>42058.877418981479</v>
      </c>
      <c r="T3256" s="9">
        <f t="shared" si="151"/>
        <v>2015</v>
      </c>
      <c r="U3256" s="11">
        <f t="shared" si="152"/>
        <v>42088.835752314808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">
        <v>8317</v>
      </c>
      <c r="R3257" t="s">
        <v>8318</v>
      </c>
      <c r="S3257" s="11">
        <f t="shared" si="150"/>
        <v>41889.559895833328</v>
      </c>
      <c r="T3257" s="9">
        <f t="shared" si="151"/>
        <v>2014</v>
      </c>
      <c r="U3257" s="11">
        <f t="shared" si="152"/>
        <v>41919.559895833328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">
        <v>8317</v>
      </c>
      <c r="R3258" t="s">
        <v>8318</v>
      </c>
      <c r="S3258" s="11">
        <f t="shared" si="150"/>
        <v>42144.365474537037</v>
      </c>
      <c r="T3258" s="9">
        <f t="shared" si="151"/>
        <v>2015</v>
      </c>
      <c r="U3258" s="11">
        <f t="shared" si="152"/>
        <v>42165.957638888889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">
        <v>8317</v>
      </c>
      <c r="R3259" t="s">
        <v>8318</v>
      </c>
      <c r="S3259" s="11">
        <f t="shared" si="150"/>
        <v>42758.351296296292</v>
      </c>
      <c r="T3259" s="9">
        <f t="shared" si="151"/>
        <v>2017</v>
      </c>
      <c r="U3259" s="11">
        <f t="shared" si="152"/>
        <v>42788.351296296292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">
        <v>8317</v>
      </c>
      <c r="R3260" t="s">
        <v>8318</v>
      </c>
      <c r="S3260" s="11">
        <f t="shared" si="150"/>
        <v>41982.678946759253</v>
      </c>
      <c r="T3260" s="9">
        <f t="shared" si="151"/>
        <v>2014</v>
      </c>
      <c r="U3260" s="11">
        <f t="shared" si="152"/>
        <v>42012.678946759253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">
        <v>8317</v>
      </c>
      <c r="R3261" t="s">
        <v>8318</v>
      </c>
      <c r="S3261" s="11">
        <f t="shared" si="150"/>
        <v>42614.552604166667</v>
      </c>
      <c r="T3261" s="9">
        <f t="shared" si="151"/>
        <v>2016</v>
      </c>
      <c r="U3261" s="11">
        <f t="shared" si="152"/>
        <v>42643.957638888889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">
        <v>8317</v>
      </c>
      <c r="R3262" t="s">
        <v>8318</v>
      </c>
      <c r="S3262" s="11">
        <f t="shared" si="150"/>
        <v>42303.464328703696</v>
      </c>
      <c r="T3262" s="9">
        <f t="shared" si="151"/>
        <v>2015</v>
      </c>
      <c r="U3262" s="11">
        <f t="shared" si="152"/>
        <v>42338.505995370368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">
        <v>8317</v>
      </c>
      <c r="R3263" t="s">
        <v>8318</v>
      </c>
      <c r="S3263" s="11">
        <f t="shared" si="150"/>
        <v>42171.517083333332</v>
      </c>
      <c r="T3263" s="9">
        <f t="shared" si="151"/>
        <v>2015</v>
      </c>
      <c r="U3263" s="11">
        <f t="shared" si="152"/>
        <v>42201.517083333332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">
        <v>8317</v>
      </c>
      <c r="R3264" t="s">
        <v>8318</v>
      </c>
      <c r="S3264" s="11">
        <f t="shared" si="150"/>
        <v>41964.107199074067</v>
      </c>
      <c r="T3264" s="9">
        <f t="shared" si="151"/>
        <v>2014</v>
      </c>
      <c r="U3264" s="11">
        <f t="shared" si="152"/>
        <v>41994.958333333336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">
        <v>8317</v>
      </c>
      <c r="R3265" t="s">
        <v>8318</v>
      </c>
      <c r="S3265" s="11">
        <f t="shared" si="150"/>
        <v>42284.30773148148</v>
      </c>
      <c r="T3265" s="9">
        <f t="shared" si="151"/>
        <v>2015</v>
      </c>
      <c r="U3265" s="11">
        <f t="shared" si="152"/>
        <v>42307.666666666664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">
        <v>8317</v>
      </c>
      <c r="R3266" t="s">
        <v>8318</v>
      </c>
      <c r="S3266" s="11">
        <f t="shared" si="150"/>
        <v>42016.591874999998</v>
      </c>
      <c r="T3266" s="9">
        <f t="shared" si="151"/>
        <v>2015</v>
      </c>
      <c r="U3266" s="11">
        <f t="shared" si="152"/>
        <v>42032.708333333336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">
        <v>8317</v>
      </c>
      <c r="R3267" t="s">
        <v>8318</v>
      </c>
      <c r="S3267" s="11">
        <f t="shared" ref="S3267:S3330" si="153">(J3267/86400)+25569+(-5/24)</f>
        <v>42311.503645833327</v>
      </c>
      <c r="T3267" s="9">
        <f t="shared" ref="T3267:T3330" si="154">YEAR(S3267)</f>
        <v>2015</v>
      </c>
      <c r="U3267" s="11">
        <f t="shared" ref="U3267:U3330" si="155">(I3267/86400)+25569+(-5/24)</f>
        <v>42341.499999999993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">
        <v>8317</v>
      </c>
      <c r="R3268" t="s">
        <v>8318</v>
      </c>
      <c r="S3268" s="11">
        <f t="shared" si="153"/>
        <v>42136.327800925923</v>
      </c>
      <c r="T3268" s="9">
        <f t="shared" si="154"/>
        <v>2015</v>
      </c>
      <c r="U3268" s="11">
        <f t="shared" si="155"/>
        <v>42167.666666666664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">
        <v>8317</v>
      </c>
      <c r="R3269" t="s">
        <v>8318</v>
      </c>
      <c r="S3269" s="11">
        <f t="shared" si="153"/>
        <v>42172.549305555549</v>
      </c>
      <c r="T3269" s="9">
        <f t="shared" si="154"/>
        <v>2015</v>
      </c>
      <c r="U3269" s="11">
        <f t="shared" si="155"/>
        <v>42202.549305555549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">
        <v>8317</v>
      </c>
      <c r="R3270" t="s">
        <v>8318</v>
      </c>
      <c r="S3270" s="11">
        <f t="shared" si="153"/>
        <v>42590.695925925924</v>
      </c>
      <c r="T3270" s="9">
        <f t="shared" si="154"/>
        <v>2016</v>
      </c>
      <c r="U3270" s="11">
        <f t="shared" si="155"/>
        <v>42606.695925925924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">
        <v>8317</v>
      </c>
      <c r="R3271" t="s">
        <v>8318</v>
      </c>
      <c r="S3271" s="11">
        <f t="shared" si="153"/>
        <v>42137.187465277777</v>
      </c>
      <c r="T3271" s="9">
        <f t="shared" si="154"/>
        <v>2015</v>
      </c>
      <c r="U3271" s="11">
        <f t="shared" si="155"/>
        <v>42171.249999999993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">
        <v>8317</v>
      </c>
      <c r="R3272" t="s">
        <v>8318</v>
      </c>
      <c r="S3272" s="11">
        <f t="shared" si="153"/>
        <v>42167.324826388889</v>
      </c>
      <c r="T3272" s="9">
        <f t="shared" si="154"/>
        <v>2015</v>
      </c>
      <c r="U3272" s="11">
        <f t="shared" si="155"/>
        <v>42197.324826388889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">
        <v>8317</v>
      </c>
      <c r="R3273" t="s">
        <v>8318</v>
      </c>
      <c r="S3273" s="11">
        <f t="shared" si="153"/>
        <v>41915.22887731481</v>
      </c>
      <c r="T3273" s="9">
        <f t="shared" si="154"/>
        <v>2014</v>
      </c>
      <c r="U3273" s="11">
        <f t="shared" si="155"/>
        <v>41945.270543981482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">
        <v>8317</v>
      </c>
      <c r="R3274" t="s">
        <v>8318</v>
      </c>
      <c r="S3274" s="11">
        <f t="shared" si="153"/>
        <v>42284.291770833333</v>
      </c>
      <c r="T3274" s="9">
        <f t="shared" si="154"/>
        <v>2015</v>
      </c>
      <c r="U3274" s="11">
        <f t="shared" si="155"/>
        <v>42314.333437499998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">
        <v>8317</v>
      </c>
      <c r="R3275" t="s">
        <v>8318</v>
      </c>
      <c r="S3275" s="11">
        <f t="shared" si="153"/>
        <v>42611.5930787037</v>
      </c>
      <c r="T3275" s="9">
        <f t="shared" si="154"/>
        <v>2016</v>
      </c>
      <c r="U3275" s="11">
        <f t="shared" si="155"/>
        <v>42627.583333333336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">
        <v>8317</v>
      </c>
      <c r="R3276" t="s">
        <v>8318</v>
      </c>
      <c r="S3276" s="11">
        <f t="shared" si="153"/>
        <v>42400.496203703697</v>
      </c>
      <c r="T3276" s="9">
        <f t="shared" si="154"/>
        <v>2016</v>
      </c>
      <c r="U3276" s="11">
        <f t="shared" si="155"/>
        <v>42444.666666666664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">
        <v>8317</v>
      </c>
      <c r="R3277" t="s">
        <v>8318</v>
      </c>
      <c r="S3277" s="11">
        <f t="shared" si="153"/>
        <v>42017.672118055554</v>
      </c>
      <c r="T3277" s="9">
        <f t="shared" si="154"/>
        <v>2015</v>
      </c>
      <c r="U3277" s="11">
        <f t="shared" si="155"/>
        <v>42043.979166666664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">
        <v>8317</v>
      </c>
      <c r="R3278" t="s">
        <v>8318</v>
      </c>
      <c r="S3278" s="11">
        <f t="shared" si="153"/>
        <v>42426.741655092592</v>
      </c>
      <c r="T3278" s="9">
        <f t="shared" si="154"/>
        <v>2016</v>
      </c>
      <c r="U3278" s="11">
        <f t="shared" si="155"/>
        <v>42460.957638888889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">
        <v>8317</v>
      </c>
      <c r="R3279" t="s">
        <v>8318</v>
      </c>
      <c r="S3279" s="11">
        <f t="shared" si="153"/>
        <v>41931.474606481475</v>
      </c>
      <c r="T3279" s="9">
        <f t="shared" si="154"/>
        <v>2014</v>
      </c>
      <c r="U3279" s="11">
        <f t="shared" si="155"/>
        <v>41961.516273148147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">
        <v>8317</v>
      </c>
      <c r="R3280" t="s">
        <v>8318</v>
      </c>
      <c r="S3280" s="11">
        <f t="shared" si="153"/>
        <v>42124.640081018515</v>
      </c>
      <c r="T3280" s="9">
        <f t="shared" si="154"/>
        <v>2015</v>
      </c>
      <c r="U3280" s="11">
        <f t="shared" si="155"/>
        <v>42154.640081018515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">
        <v>8317</v>
      </c>
      <c r="R3281" t="s">
        <v>8318</v>
      </c>
      <c r="S3281" s="11">
        <f t="shared" si="153"/>
        <v>42430.894201388888</v>
      </c>
      <c r="T3281" s="9">
        <f t="shared" si="154"/>
        <v>2016</v>
      </c>
      <c r="U3281" s="11">
        <f t="shared" si="155"/>
        <v>42460.852534722224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">
        <v>8317</v>
      </c>
      <c r="R3282" t="s">
        <v>8318</v>
      </c>
      <c r="S3282" s="11">
        <f t="shared" si="153"/>
        <v>42121.548587962963</v>
      </c>
      <c r="T3282" s="9">
        <f t="shared" si="154"/>
        <v>2015</v>
      </c>
      <c r="U3282" s="11">
        <f t="shared" si="155"/>
        <v>42155.999999999993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">
        <v>8317</v>
      </c>
      <c r="R3283" t="s">
        <v>8318</v>
      </c>
      <c r="S3283" s="11">
        <f t="shared" si="153"/>
        <v>42218.811400462961</v>
      </c>
      <c r="T3283" s="9">
        <f t="shared" si="154"/>
        <v>2015</v>
      </c>
      <c r="U3283" s="11">
        <f t="shared" si="155"/>
        <v>42248.811400462961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">
        <v>8317</v>
      </c>
      <c r="R3284" t="s">
        <v>8318</v>
      </c>
      <c r="S3284" s="11">
        <f t="shared" si="153"/>
        <v>42444.985972222225</v>
      </c>
      <c r="T3284" s="9">
        <f t="shared" si="154"/>
        <v>2016</v>
      </c>
      <c r="U3284" s="11">
        <f t="shared" si="155"/>
        <v>42488.985972222225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">
        <v>8317</v>
      </c>
      <c r="R3285" t="s">
        <v>8318</v>
      </c>
      <c r="S3285" s="11">
        <f t="shared" si="153"/>
        <v>42379.535856481474</v>
      </c>
      <c r="T3285" s="9">
        <f t="shared" si="154"/>
        <v>2016</v>
      </c>
      <c r="U3285" s="11">
        <f t="shared" si="155"/>
        <v>42410.666666666664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">
        <v>8317</v>
      </c>
      <c r="R3286" t="s">
        <v>8318</v>
      </c>
      <c r="S3286" s="11">
        <f t="shared" si="153"/>
        <v>42380.676539351851</v>
      </c>
      <c r="T3286" s="9">
        <f t="shared" si="154"/>
        <v>2016</v>
      </c>
      <c r="U3286" s="11">
        <f t="shared" si="155"/>
        <v>42398.040972222218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">
        <v>8317</v>
      </c>
      <c r="R3287" t="s">
        <v>8318</v>
      </c>
      <c r="S3287" s="11">
        <f t="shared" si="153"/>
        <v>42762.734097222223</v>
      </c>
      <c r="T3287" s="9">
        <f t="shared" si="154"/>
        <v>2017</v>
      </c>
      <c r="U3287" s="11">
        <f t="shared" si="155"/>
        <v>42793.999999999993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">
        <v>8317</v>
      </c>
      <c r="R3288" t="s">
        <v>8318</v>
      </c>
      <c r="S3288" s="11">
        <f t="shared" si="153"/>
        <v>42567.631736111107</v>
      </c>
      <c r="T3288" s="9">
        <f t="shared" si="154"/>
        <v>2016</v>
      </c>
      <c r="U3288" s="11">
        <f t="shared" si="155"/>
        <v>42597.631736111107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">
        <v>8317</v>
      </c>
      <c r="R3289" t="s">
        <v>8318</v>
      </c>
      <c r="S3289" s="11">
        <f t="shared" si="153"/>
        <v>42311.541990740741</v>
      </c>
      <c r="T3289" s="9">
        <f t="shared" si="154"/>
        <v>2015</v>
      </c>
      <c r="U3289" s="11">
        <f t="shared" si="155"/>
        <v>42336.541990740741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">
        <v>8317</v>
      </c>
      <c r="R3290" t="s">
        <v>8318</v>
      </c>
      <c r="S3290" s="11">
        <f t="shared" si="153"/>
        <v>42505.566145833327</v>
      </c>
      <c r="T3290" s="9">
        <f t="shared" si="154"/>
        <v>2016</v>
      </c>
      <c r="U3290" s="11">
        <f t="shared" si="155"/>
        <v>42541.749999999993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">
        <v>8317</v>
      </c>
      <c r="R3291" t="s">
        <v>8318</v>
      </c>
      <c r="S3291" s="11">
        <f t="shared" si="153"/>
        <v>42758.159745370365</v>
      </c>
      <c r="T3291" s="9">
        <f t="shared" si="154"/>
        <v>2017</v>
      </c>
      <c r="U3291" s="11">
        <f t="shared" si="155"/>
        <v>42786.159745370365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">
        <v>8317</v>
      </c>
      <c r="R3292" t="s">
        <v>8318</v>
      </c>
      <c r="S3292" s="11">
        <f t="shared" si="153"/>
        <v>42775.306608796294</v>
      </c>
      <c r="T3292" s="9">
        <f t="shared" si="154"/>
        <v>2017</v>
      </c>
      <c r="U3292" s="11">
        <f t="shared" si="155"/>
        <v>42805.306608796294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">
        <v>8317</v>
      </c>
      <c r="R3293" t="s">
        <v>8318</v>
      </c>
      <c r="S3293" s="11">
        <f t="shared" si="153"/>
        <v>42232.494212962956</v>
      </c>
      <c r="T3293" s="9">
        <f t="shared" si="154"/>
        <v>2015</v>
      </c>
      <c r="U3293" s="11">
        <f t="shared" si="155"/>
        <v>42263.957638888889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">
        <v>8317</v>
      </c>
      <c r="R3294" t="s">
        <v>8318</v>
      </c>
      <c r="S3294" s="11">
        <f t="shared" si="153"/>
        <v>42282.561898148146</v>
      </c>
      <c r="T3294" s="9">
        <f t="shared" si="154"/>
        <v>2015</v>
      </c>
      <c r="U3294" s="11">
        <f t="shared" si="155"/>
        <v>42342.603564814817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">
        <v>8317</v>
      </c>
      <c r="R3295" t="s">
        <v>8318</v>
      </c>
      <c r="S3295" s="11">
        <f t="shared" si="153"/>
        <v>42768.217037037037</v>
      </c>
      <c r="T3295" s="9">
        <f t="shared" si="154"/>
        <v>2017</v>
      </c>
      <c r="U3295" s="11">
        <f t="shared" si="155"/>
        <v>42798.217037037037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">
        <v>8317</v>
      </c>
      <c r="R3296" t="s">
        <v>8318</v>
      </c>
      <c r="S3296" s="11">
        <f t="shared" si="153"/>
        <v>42141.33280092592</v>
      </c>
      <c r="T3296" s="9">
        <f t="shared" si="154"/>
        <v>2015</v>
      </c>
      <c r="U3296" s="11">
        <f t="shared" si="155"/>
        <v>42171.33280092592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">
        <v>8317</v>
      </c>
      <c r="R3297" t="s">
        <v>8318</v>
      </c>
      <c r="S3297" s="11">
        <f t="shared" si="153"/>
        <v>42609.234131944446</v>
      </c>
      <c r="T3297" s="9">
        <f t="shared" si="154"/>
        <v>2016</v>
      </c>
      <c r="U3297" s="11">
        <f t="shared" si="155"/>
        <v>42639.234131944446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">
        <v>8317</v>
      </c>
      <c r="R3298" t="s">
        <v>8318</v>
      </c>
      <c r="S3298" s="11">
        <f t="shared" si="153"/>
        <v>42309.54828703704</v>
      </c>
      <c r="T3298" s="9">
        <f t="shared" si="154"/>
        <v>2015</v>
      </c>
      <c r="U3298" s="11">
        <f t="shared" si="155"/>
        <v>42330.708333333336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">
        <v>8317</v>
      </c>
      <c r="R3299" t="s">
        <v>8318</v>
      </c>
      <c r="S3299" s="11">
        <f t="shared" si="153"/>
        <v>42193.563148148147</v>
      </c>
      <c r="T3299" s="9">
        <f t="shared" si="154"/>
        <v>2015</v>
      </c>
      <c r="U3299" s="11">
        <f t="shared" si="155"/>
        <v>42212.749305555553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">
        <v>8317</v>
      </c>
      <c r="R3300" t="s">
        <v>8318</v>
      </c>
      <c r="S3300" s="11">
        <f t="shared" si="153"/>
        <v>42239.749629629623</v>
      </c>
      <c r="T3300" s="9">
        <f t="shared" si="154"/>
        <v>2015</v>
      </c>
      <c r="U3300" s="11">
        <f t="shared" si="155"/>
        <v>42259.791666666664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">
        <v>8317</v>
      </c>
      <c r="R3301" t="s">
        <v>8318</v>
      </c>
      <c r="S3301" s="11">
        <f t="shared" si="153"/>
        <v>42261.709062499998</v>
      </c>
      <c r="T3301" s="9">
        <f t="shared" si="154"/>
        <v>2015</v>
      </c>
      <c r="U3301" s="11">
        <f t="shared" si="155"/>
        <v>42291.709062499998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">
        <v>8317</v>
      </c>
      <c r="R3302" t="s">
        <v>8318</v>
      </c>
      <c r="S3302" s="11">
        <f t="shared" si="153"/>
        <v>42102.535439814812</v>
      </c>
      <c r="T3302" s="9">
        <f t="shared" si="154"/>
        <v>2015</v>
      </c>
      <c r="U3302" s="11">
        <f t="shared" si="155"/>
        <v>42123.535439814812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">
        <v>8317</v>
      </c>
      <c r="R3303" t="s">
        <v>8318</v>
      </c>
      <c r="S3303" s="11">
        <f t="shared" si="153"/>
        <v>42538.527499999997</v>
      </c>
      <c r="T3303" s="9">
        <f t="shared" si="154"/>
        <v>2016</v>
      </c>
      <c r="U3303" s="11">
        <f t="shared" si="155"/>
        <v>42583.082638888889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">
        <v>8317</v>
      </c>
      <c r="R3304" t="s">
        <v>8318</v>
      </c>
      <c r="S3304" s="11">
        <f t="shared" si="153"/>
        <v>42681.143240740734</v>
      </c>
      <c r="T3304" s="9">
        <f t="shared" si="154"/>
        <v>2016</v>
      </c>
      <c r="U3304" s="11">
        <f t="shared" si="155"/>
        <v>42711.143240740734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">
        <v>8317</v>
      </c>
      <c r="R3305" t="s">
        <v>8318</v>
      </c>
      <c r="S3305" s="11">
        <f t="shared" si="153"/>
        <v>42056.443101851844</v>
      </c>
      <c r="T3305" s="9">
        <f t="shared" si="154"/>
        <v>2015</v>
      </c>
      <c r="U3305" s="11">
        <f t="shared" si="155"/>
        <v>42091.401435185187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">
        <v>8317</v>
      </c>
      <c r="R3306" t="s">
        <v>8318</v>
      </c>
      <c r="S3306" s="11">
        <f t="shared" si="153"/>
        <v>42696.41611111111</v>
      </c>
      <c r="T3306" s="9">
        <f t="shared" si="154"/>
        <v>2016</v>
      </c>
      <c r="U3306" s="11">
        <f t="shared" si="155"/>
        <v>42726.41611111111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">
        <v>8317</v>
      </c>
      <c r="R3307" t="s">
        <v>8318</v>
      </c>
      <c r="S3307" s="11">
        <f t="shared" si="153"/>
        <v>42186.647546296292</v>
      </c>
      <c r="T3307" s="9">
        <f t="shared" si="154"/>
        <v>2015</v>
      </c>
      <c r="U3307" s="11">
        <f t="shared" si="155"/>
        <v>42216.647546296292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">
        <v>8317</v>
      </c>
      <c r="R3308" t="s">
        <v>8318</v>
      </c>
      <c r="S3308" s="11">
        <f t="shared" si="153"/>
        <v>42493.010902777773</v>
      </c>
      <c r="T3308" s="9">
        <f t="shared" si="154"/>
        <v>2016</v>
      </c>
      <c r="U3308" s="11">
        <f t="shared" si="155"/>
        <v>42530.916666666664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">
        <v>8317</v>
      </c>
      <c r="R3309" t="s">
        <v>8318</v>
      </c>
      <c r="S3309" s="11">
        <f t="shared" si="153"/>
        <v>42474.848831018513</v>
      </c>
      <c r="T3309" s="9">
        <f t="shared" si="154"/>
        <v>2016</v>
      </c>
      <c r="U3309" s="11">
        <f t="shared" si="155"/>
        <v>42504.848831018513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">
        <v>8317</v>
      </c>
      <c r="R3310" t="s">
        <v>8318</v>
      </c>
      <c r="S3310" s="11">
        <f t="shared" si="153"/>
        <v>42452.668576388889</v>
      </c>
      <c r="T3310" s="9">
        <f t="shared" si="154"/>
        <v>2016</v>
      </c>
      <c r="U3310" s="11">
        <f t="shared" si="155"/>
        <v>42473.668576388889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">
        <v>8317</v>
      </c>
      <c r="R3311" t="s">
        <v>8318</v>
      </c>
      <c r="S3311" s="11">
        <f t="shared" si="153"/>
        <v>42628.441874999997</v>
      </c>
      <c r="T3311" s="9">
        <f t="shared" si="154"/>
        <v>2016</v>
      </c>
      <c r="U3311" s="11">
        <f t="shared" si="155"/>
        <v>42659.441874999997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">
        <v>8317</v>
      </c>
      <c r="R3312" t="s">
        <v>8318</v>
      </c>
      <c r="S3312" s="11">
        <f t="shared" si="153"/>
        <v>42253.720196759255</v>
      </c>
      <c r="T3312" s="9">
        <f t="shared" si="154"/>
        <v>2015</v>
      </c>
      <c r="U3312" s="11">
        <f t="shared" si="155"/>
        <v>42283.720196759255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">
        <v>8317</v>
      </c>
      <c r="R3313" t="s">
        <v>8318</v>
      </c>
      <c r="S3313" s="11">
        <f t="shared" si="153"/>
        <v>42264.083449074074</v>
      </c>
      <c r="T3313" s="9">
        <f t="shared" si="154"/>
        <v>2015</v>
      </c>
      <c r="U3313" s="11">
        <f t="shared" si="155"/>
        <v>42294.083449074074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">
        <v>8317</v>
      </c>
      <c r="R3314" t="s">
        <v>8318</v>
      </c>
      <c r="S3314" s="11">
        <f t="shared" si="153"/>
        <v>42664.601226851846</v>
      </c>
      <c r="T3314" s="9">
        <f t="shared" si="154"/>
        <v>2016</v>
      </c>
      <c r="U3314" s="11">
        <f t="shared" si="155"/>
        <v>42685.708333333336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">
        <v>8317</v>
      </c>
      <c r="R3315" t="s">
        <v>8318</v>
      </c>
      <c r="S3315" s="11">
        <f t="shared" si="153"/>
        <v>42382.036076388882</v>
      </c>
      <c r="T3315" s="9">
        <f t="shared" si="154"/>
        <v>2016</v>
      </c>
      <c r="U3315" s="11">
        <f t="shared" si="155"/>
        <v>42395.833333333336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">
        <v>8317</v>
      </c>
      <c r="R3316" t="s">
        <v>8318</v>
      </c>
      <c r="S3316" s="11">
        <f t="shared" si="153"/>
        <v>42105.059155092589</v>
      </c>
      <c r="T3316" s="9">
        <f t="shared" si="154"/>
        <v>2015</v>
      </c>
      <c r="U3316" s="11">
        <f t="shared" si="155"/>
        <v>42132.628472222219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">
        <v>8317</v>
      </c>
      <c r="R3317" t="s">
        <v>8318</v>
      </c>
      <c r="S3317" s="11">
        <f t="shared" si="153"/>
        <v>42466.09538194444</v>
      </c>
      <c r="T3317" s="9">
        <f t="shared" si="154"/>
        <v>2016</v>
      </c>
      <c r="U3317" s="11">
        <f t="shared" si="155"/>
        <v>42496.09538194444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">
        <v>8317</v>
      </c>
      <c r="R3318" t="s">
        <v>8318</v>
      </c>
      <c r="S3318" s="11">
        <f t="shared" si="153"/>
        <v>41826.662905092591</v>
      </c>
      <c r="T3318" s="9">
        <f t="shared" si="154"/>
        <v>2014</v>
      </c>
      <c r="U3318" s="11">
        <f t="shared" si="155"/>
        <v>41859.370833333327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">
        <v>8317</v>
      </c>
      <c r="R3319" t="s">
        <v>8318</v>
      </c>
      <c r="S3319" s="11">
        <f t="shared" si="153"/>
        <v>42498.831296296295</v>
      </c>
      <c r="T3319" s="9">
        <f t="shared" si="154"/>
        <v>2016</v>
      </c>
      <c r="U3319" s="11">
        <f t="shared" si="155"/>
        <v>42528.831296296295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">
        <v>8317</v>
      </c>
      <c r="R3320" t="s">
        <v>8318</v>
      </c>
      <c r="S3320" s="11">
        <f t="shared" si="153"/>
        <v>42431.093668981477</v>
      </c>
      <c r="T3320" s="9">
        <f t="shared" si="154"/>
        <v>2016</v>
      </c>
      <c r="U3320" s="11">
        <f t="shared" si="155"/>
        <v>42470.895833333336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">
        <v>8317</v>
      </c>
      <c r="R3321" t="s">
        <v>8318</v>
      </c>
      <c r="S3321" s="11">
        <f t="shared" si="153"/>
        <v>41990.377152777779</v>
      </c>
      <c r="T3321" s="9">
        <f t="shared" si="154"/>
        <v>2014</v>
      </c>
      <c r="U3321" s="11">
        <f t="shared" si="155"/>
        <v>42035.377152777779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">
        <v>8317</v>
      </c>
      <c r="R3322" t="s">
        <v>8318</v>
      </c>
      <c r="S3322" s="11">
        <f t="shared" si="153"/>
        <v>42512.837465277778</v>
      </c>
      <c r="T3322" s="9">
        <f t="shared" si="154"/>
        <v>2016</v>
      </c>
      <c r="U3322" s="11">
        <f t="shared" si="155"/>
        <v>42542.837465277778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">
        <v>8317</v>
      </c>
      <c r="R3323" t="s">
        <v>8318</v>
      </c>
      <c r="S3323" s="11">
        <f t="shared" si="153"/>
        <v>41913.891956018517</v>
      </c>
      <c r="T3323" s="9">
        <f t="shared" si="154"/>
        <v>2014</v>
      </c>
      <c r="U3323" s="11">
        <f t="shared" si="155"/>
        <v>41927.957638888889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">
        <v>8317</v>
      </c>
      <c r="R3324" t="s">
        <v>8318</v>
      </c>
      <c r="S3324" s="11">
        <f t="shared" si="153"/>
        <v>42520.802037037036</v>
      </c>
      <c r="T3324" s="9">
        <f t="shared" si="154"/>
        <v>2016</v>
      </c>
      <c r="U3324" s="11">
        <f t="shared" si="155"/>
        <v>42542.954861111109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">
        <v>8317</v>
      </c>
      <c r="R3325" t="s">
        <v>8318</v>
      </c>
      <c r="S3325" s="11">
        <f t="shared" si="153"/>
        <v>42608.157499999994</v>
      </c>
      <c r="T3325" s="9">
        <f t="shared" si="154"/>
        <v>2016</v>
      </c>
      <c r="U3325" s="11">
        <f t="shared" si="155"/>
        <v>42638.157499999994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">
        <v>8317</v>
      </c>
      <c r="R3326" t="s">
        <v>8318</v>
      </c>
      <c r="S3326" s="11">
        <f t="shared" si="153"/>
        <v>42512.374884259254</v>
      </c>
      <c r="T3326" s="9">
        <f t="shared" si="154"/>
        <v>2016</v>
      </c>
      <c r="U3326" s="11">
        <f t="shared" si="155"/>
        <v>42526.374884259254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">
        <v>8317</v>
      </c>
      <c r="R3327" t="s">
        <v>8318</v>
      </c>
      <c r="S3327" s="11">
        <f t="shared" si="153"/>
        <v>42064.577280092592</v>
      </c>
      <c r="T3327" s="9">
        <f t="shared" si="154"/>
        <v>2015</v>
      </c>
      <c r="U3327" s="11">
        <f t="shared" si="155"/>
        <v>42099.535613425927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">
        <v>8317</v>
      </c>
      <c r="R3328" t="s">
        <v>8318</v>
      </c>
      <c r="S3328" s="11">
        <f t="shared" si="153"/>
        <v>42041.505844907406</v>
      </c>
      <c r="T3328" s="9">
        <f t="shared" si="154"/>
        <v>2015</v>
      </c>
      <c r="U3328" s="11">
        <f t="shared" si="155"/>
        <v>42071.464178240734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">
        <v>8317</v>
      </c>
      <c r="R3329" t="s">
        <v>8318</v>
      </c>
      <c r="S3329" s="11">
        <f t="shared" si="153"/>
        <v>42468.166273148141</v>
      </c>
      <c r="T3329" s="9">
        <f t="shared" si="154"/>
        <v>2016</v>
      </c>
      <c r="U3329" s="11">
        <f t="shared" si="155"/>
        <v>42498.166273148141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">
        <v>8317</v>
      </c>
      <c r="R3330" t="s">
        <v>8318</v>
      </c>
      <c r="S3330" s="11">
        <f t="shared" si="153"/>
        <v>41822.366701388884</v>
      </c>
      <c r="T3330" s="9">
        <f t="shared" si="154"/>
        <v>2014</v>
      </c>
      <c r="U3330" s="11">
        <f t="shared" si="155"/>
        <v>41824.833333333328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">
        <v>8317</v>
      </c>
      <c r="R3331" t="s">
        <v>8318</v>
      </c>
      <c r="S3331" s="11">
        <f t="shared" ref="S3331:S3394" si="156">(J3331/86400)+25569+(-5/24)</f>
        <v>41837.114675925921</v>
      </c>
      <c r="T3331" s="9">
        <f t="shared" ref="T3331:T3394" si="157">YEAR(S3331)</f>
        <v>2014</v>
      </c>
      <c r="U3331" s="11">
        <f t="shared" ref="U3331:U3394" si="158">(I3331/86400)+25569+(-5/24)</f>
        <v>41847.75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">
        <v>8317</v>
      </c>
      <c r="R3332" t="s">
        <v>8318</v>
      </c>
      <c r="S3332" s="11">
        <f t="shared" si="156"/>
        <v>42065.679027777776</v>
      </c>
      <c r="T3332" s="9">
        <f t="shared" si="157"/>
        <v>2015</v>
      </c>
      <c r="U3332" s="11">
        <f t="shared" si="158"/>
        <v>42095.637361111112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">
        <v>8317</v>
      </c>
      <c r="R3333" t="s">
        <v>8318</v>
      </c>
      <c r="S3333" s="11">
        <f t="shared" si="156"/>
        <v>42248.48942129629</v>
      </c>
      <c r="T3333" s="9">
        <f t="shared" si="157"/>
        <v>2015</v>
      </c>
      <c r="U3333" s="11">
        <f t="shared" si="158"/>
        <v>42283.48942129629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">
        <v>8317</v>
      </c>
      <c r="R3334" t="s">
        <v>8318</v>
      </c>
      <c r="S3334" s="11">
        <f t="shared" si="156"/>
        <v>41809.651967592588</v>
      </c>
      <c r="T3334" s="9">
        <f t="shared" si="157"/>
        <v>2014</v>
      </c>
      <c r="U3334" s="11">
        <f t="shared" si="158"/>
        <v>41839.651967592588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">
        <v>8317</v>
      </c>
      <c r="R3335" t="s">
        <v>8318</v>
      </c>
      <c r="S3335" s="11">
        <f t="shared" si="156"/>
        <v>42148.468518518515</v>
      </c>
      <c r="T3335" s="9">
        <f t="shared" si="157"/>
        <v>2015</v>
      </c>
      <c r="U3335" s="11">
        <f t="shared" si="158"/>
        <v>42170.468518518515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">
        <v>8317</v>
      </c>
      <c r="R3336" t="s">
        <v>8318</v>
      </c>
      <c r="S3336" s="11">
        <f t="shared" si="156"/>
        <v>42185.312754629624</v>
      </c>
      <c r="T3336" s="9">
        <f t="shared" si="157"/>
        <v>2015</v>
      </c>
      <c r="U3336" s="11">
        <f t="shared" si="158"/>
        <v>42215.312754629624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">
        <v>8317</v>
      </c>
      <c r="R3337" t="s">
        <v>8318</v>
      </c>
      <c r="S3337" s="11">
        <f t="shared" si="156"/>
        <v>41827.465810185182</v>
      </c>
      <c r="T3337" s="9">
        <f t="shared" si="157"/>
        <v>2014</v>
      </c>
      <c r="U3337" s="11">
        <f t="shared" si="158"/>
        <v>41854.75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">
        <v>8317</v>
      </c>
      <c r="R3338" t="s">
        <v>8318</v>
      </c>
      <c r="S3338" s="11">
        <f t="shared" si="156"/>
        <v>42437.190347222218</v>
      </c>
      <c r="T3338" s="9">
        <f t="shared" si="157"/>
        <v>2016</v>
      </c>
      <c r="U3338" s="11">
        <f t="shared" si="158"/>
        <v>42465.148680555554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">
        <v>8317</v>
      </c>
      <c r="R3339" t="s">
        <v>8318</v>
      </c>
      <c r="S3339" s="11">
        <f t="shared" si="156"/>
        <v>41901.073692129627</v>
      </c>
      <c r="T3339" s="9">
        <f t="shared" si="157"/>
        <v>2014</v>
      </c>
      <c r="U3339" s="11">
        <f t="shared" si="158"/>
        <v>41922.666666666664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">
        <v>8317</v>
      </c>
      <c r="R3340" t="s">
        <v>8318</v>
      </c>
      <c r="S3340" s="11">
        <f t="shared" si="156"/>
        <v>42769.366666666661</v>
      </c>
      <c r="T3340" s="9">
        <f t="shared" si="157"/>
        <v>2017</v>
      </c>
      <c r="U3340" s="11">
        <f t="shared" si="158"/>
        <v>42790.366666666661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">
        <v>8317</v>
      </c>
      <c r="R3341" t="s">
        <v>8318</v>
      </c>
      <c r="S3341" s="11">
        <f t="shared" si="156"/>
        <v>42549.457384259258</v>
      </c>
      <c r="T3341" s="9">
        <f t="shared" si="157"/>
        <v>2016</v>
      </c>
      <c r="U3341" s="11">
        <f t="shared" si="158"/>
        <v>42579.457384259258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">
        <v>8317</v>
      </c>
      <c r="R3342" t="s">
        <v>8318</v>
      </c>
      <c r="S3342" s="11">
        <f t="shared" si="156"/>
        <v>42685.765671296293</v>
      </c>
      <c r="T3342" s="9">
        <f t="shared" si="157"/>
        <v>2016</v>
      </c>
      <c r="U3342" s="11">
        <f t="shared" si="158"/>
        <v>42710.765671296293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">
        <v>8317</v>
      </c>
      <c r="R3343" t="s">
        <v>8318</v>
      </c>
      <c r="S3343" s="11">
        <f t="shared" si="156"/>
        <v>42510.590520833335</v>
      </c>
      <c r="T3343" s="9">
        <f t="shared" si="157"/>
        <v>2016</v>
      </c>
      <c r="U3343" s="11">
        <f t="shared" si="158"/>
        <v>42533.499999999993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">
        <v>8317</v>
      </c>
      <c r="R3344" t="s">
        <v>8318</v>
      </c>
      <c r="S3344" s="11">
        <f t="shared" si="156"/>
        <v>42062.088078703702</v>
      </c>
      <c r="T3344" s="9">
        <f t="shared" si="157"/>
        <v>2015</v>
      </c>
      <c r="U3344" s="11">
        <f t="shared" si="158"/>
        <v>42094.999305555553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">
        <v>8317</v>
      </c>
      <c r="R3345" t="s">
        <v>8318</v>
      </c>
      <c r="S3345" s="11">
        <f t="shared" si="156"/>
        <v>42452.708148148151</v>
      </c>
      <c r="T3345" s="9">
        <f t="shared" si="157"/>
        <v>2016</v>
      </c>
      <c r="U3345" s="11">
        <f t="shared" si="158"/>
        <v>42473.345833333333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">
        <v>8317</v>
      </c>
      <c r="R3346" t="s">
        <v>8318</v>
      </c>
      <c r="S3346" s="11">
        <f t="shared" si="156"/>
        <v>41850.991817129623</v>
      </c>
      <c r="T3346" s="9">
        <f t="shared" si="157"/>
        <v>2014</v>
      </c>
      <c r="U3346" s="11">
        <f t="shared" si="158"/>
        <v>41880.991817129623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">
        <v>8317</v>
      </c>
      <c r="R3347" t="s">
        <v>8318</v>
      </c>
      <c r="S3347" s="11">
        <f t="shared" si="156"/>
        <v>42052.897777777776</v>
      </c>
      <c r="T3347" s="9">
        <f t="shared" si="157"/>
        <v>2015</v>
      </c>
      <c r="U3347" s="11">
        <f t="shared" si="158"/>
        <v>42111.817361111105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">
        <v>8317</v>
      </c>
      <c r="R3348" t="s">
        <v>8318</v>
      </c>
      <c r="S3348" s="11">
        <f t="shared" si="156"/>
        <v>42053.816087962965</v>
      </c>
      <c r="T3348" s="9">
        <f t="shared" si="157"/>
        <v>2015</v>
      </c>
      <c r="U3348" s="11">
        <f t="shared" si="158"/>
        <v>42060.816087962965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">
        <v>8317</v>
      </c>
      <c r="R3349" t="s">
        <v>8318</v>
      </c>
      <c r="S3349" s="11">
        <f t="shared" si="156"/>
        <v>42484.343217592592</v>
      </c>
      <c r="T3349" s="9">
        <f t="shared" si="157"/>
        <v>2016</v>
      </c>
      <c r="U3349" s="11">
        <f t="shared" si="158"/>
        <v>42498.666666666664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">
        <v>8317</v>
      </c>
      <c r="R3350" t="s">
        <v>8318</v>
      </c>
      <c r="S3350" s="11">
        <f t="shared" si="156"/>
        <v>42466.350462962961</v>
      </c>
      <c r="T3350" s="9">
        <f t="shared" si="157"/>
        <v>2016</v>
      </c>
      <c r="U3350" s="11">
        <f t="shared" si="158"/>
        <v>42489.957638888889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">
        <v>8317</v>
      </c>
      <c r="R3351" t="s">
        <v>8318</v>
      </c>
      <c r="S3351" s="11">
        <f t="shared" si="156"/>
        <v>42512.902453703697</v>
      </c>
      <c r="T3351" s="9">
        <f t="shared" si="157"/>
        <v>2016</v>
      </c>
      <c r="U3351" s="11">
        <f t="shared" si="158"/>
        <v>42534.499999999993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">
        <v>8317</v>
      </c>
      <c r="R3352" t="s">
        <v>8318</v>
      </c>
      <c r="S3352" s="11">
        <f t="shared" si="156"/>
        <v>42302.493182870363</v>
      </c>
      <c r="T3352" s="9">
        <f t="shared" si="157"/>
        <v>2015</v>
      </c>
      <c r="U3352" s="11">
        <f t="shared" si="158"/>
        <v>42337.749999999993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">
        <v>8317</v>
      </c>
      <c r="R3353" t="s">
        <v>8318</v>
      </c>
      <c r="S3353" s="11">
        <f t="shared" si="156"/>
        <v>41806.187094907407</v>
      </c>
      <c r="T3353" s="9">
        <f t="shared" si="157"/>
        <v>2014</v>
      </c>
      <c r="U3353" s="11">
        <f t="shared" si="158"/>
        <v>41843.25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">
        <v>8317</v>
      </c>
      <c r="R3354" t="s">
        <v>8318</v>
      </c>
      <c r="S3354" s="11">
        <f t="shared" si="156"/>
        <v>42495.784467592595</v>
      </c>
      <c r="T3354" s="9">
        <f t="shared" si="157"/>
        <v>2016</v>
      </c>
      <c r="U3354" s="11">
        <f t="shared" si="158"/>
        <v>42552.749999999993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">
        <v>8317</v>
      </c>
      <c r="R3355" t="s">
        <v>8318</v>
      </c>
      <c r="S3355" s="11">
        <f t="shared" si="156"/>
        <v>42479.223958333336</v>
      </c>
      <c r="T3355" s="9">
        <f t="shared" si="157"/>
        <v>2016</v>
      </c>
      <c r="U3355" s="11">
        <f t="shared" si="158"/>
        <v>42492.749999999993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">
        <v>8317</v>
      </c>
      <c r="R3356" t="s">
        <v>8318</v>
      </c>
      <c r="S3356" s="11">
        <f t="shared" si="156"/>
        <v>42270.518587962964</v>
      </c>
      <c r="T3356" s="9">
        <f t="shared" si="157"/>
        <v>2015</v>
      </c>
      <c r="U3356" s="11">
        <f t="shared" si="158"/>
        <v>42305.959027777775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">
        <v>8317</v>
      </c>
      <c r="R3357" t="s">
        <v>8318</v>
      </c>
      <c r="S3357" s="11">
        <f t="shared" si="156"/>
        <v>42489.411192129628</v>
      </c>
      <c r="T3357" s="9">
        <f t="shared" si="157"/>
        <v>2016</v>
      </c>
      <c r="U3357" s="11">
        <f t="shared" si="158"/>
        <v>42500.261805555558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">
        <v>8317</v>
      </c>
      <c r="R3358" t="s">
        <v>8318</v>
      </c>
      <c r="S3358" s="11">
        <f t="shared" si="156"/>
        <v>42536.607314814813</v>
      </c>
      <c r="T3358" s="9">
        <f t="shared" si="157"/>
        <v>2016</v>
      </c>
      <c r="U3358" s="11">
        <f t="shared" si="158"/>
        <v>42566.607314814813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">
        <v>8317</v>
      </c>
      <c r="R3359" t="s">
        <v>8318</v>
      </c>
      <c r="S3359" s="11">
        <f t="shared" si="156"/>
        <v>41822.209606481476</v>
      </c>
      <c r="T3359" s="9">
        <f t="shared" si="157"/>
        <v>2014</v>
      </c>
      <c r="U3359" s="11">
        <f t="shared" si="158"/>
        <v>41852.209606481476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">
        <v>8317</v>
      </c>
      <c r="R3360" t="s">
        <v>8318</v>
      </c>
      <c r="S3360" s="11">
        <f t="shared" si="156"/>
        <v>41932.102766203701</v>
      </c>
      <c r="T3360" s="9">
        <f t="shared" si="157"/>
        <v>2014</v>
      </c>
      <c r="U3360" s="11">
        <f t="shared" si="158"/>
        <v>41962.144432870373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">
        <v>8317</v>
      </c>
      <c r="R3361" t="s">
        <v>8318</v>
      </c>
      <c r="S3361" s="11">
        <f t="shared" si="156"/>
        <v>42745.848773148151</v>
      </c>
      <c r="T3361" s="9">
        <f t="shared" si="157"/>
        <v>2017</v>
      </c>
      <c r="U3361" s="11">
        <f t="shared" si="158"/>
        <v>42790.848773148151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">
        <v>8317</v>
      </c>
      <c r="R3362" t="s">
        <v>8318</v>
      </c>
      <c r="S3362" s="11">
        <f t="shared" si="156"/>
        <v>42696.874340277776</v>
      </c>
      <c r="T3362" s="9">
        <f t="shared" si="157"/>
        <v>2016</v>
      </c>
      <c r="U3362" s="11">
        <f t="shared" si="158"/>
        <v>42718.457638888889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">
        <v>8317</v>
      </c>
      <c r="R3363" t="s">
        <v>8318</v>
      </c>
      <c r="S3363" s="11">
        <f t="shared" si="156"/>
        <v>41865.817013888889</v>
      </c>
      <c r="T3363" s="9">
        <f t="shared" si="157"/>
        <v>2014</v>
      </c>
      <c r="U3363" s="11">
        <f t="shared" si="158"/>
        <v>41883.457638888889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">
        <v>8317</v>
      </c>
      <c r="R3364" t="s">
        <v>8318</v>
      </c>
      <c r="S3364" s="11">
        <f t="shared" si="156"/>
        <v>42055.883298611108</v>
      </c>
      <c r="T3364" s="9">
        <f t="shared" si="157"/>
        <v>2015</v>
      </c>
      <c r="U3364" s="11">
        <f t="shared" si="158"/>
        <v>42069.996527777774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">
        <v>8317</v>
      </c>
      <c r="R3365" t="s">
        <v>8318</v>
      </c>
      <c r="S3365" s="11">
        <f t="shared" si="156"/>
        <v>41851.563020833331</v>
      </c>
      <c r="T3365" s="9">
        <f t="shared" si="157"/>
        <v>2014</v>
      </c>
      <c r="U3365" s="11">
        <f t="shared" si="158"/>
        <v>41870.458333333328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">
        <v>8317</v>
      </c>
      <c r="R3366" t="s">
        <v>8318</v>
      </c>
      <c r="S3366" s="11">
        <f t="shared" si="156"/>
        <v>42422.769085648142</v>
      </c>
      <c r="T3366" s="9">
        <f t="shared" si="157"/>
        <v>2016</v>
      </c>
      <c r="U3366" s="11">
        <f t="shared" si="158"/>
        <v>42444.666666666664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">
        <v>8317</v>
      </c>
      <c r="R3367" t="s">
        <v>8318</v>
      </c>
      <c r="S3367" s="11">
        <f t="shared" si="156"/>
        <v>42320.893425925919</v>
      </c>
      <c r="T3367" s="9">
        <f t="shared" si="157"/>
        <v>2015</v>
      </c>
      <c r="U3367" s="11">
        <f t="shared" si="158"/>
        <v>42350.893425925919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">
        <v>8317</v>
      </c>
      <c r="R3368" t="s">
        <v>8318</v>
      </c>
      <c r="S3368" s="11">
        <f t="shared" si="156"/>
        <v>42106.859224537031</v>
      </c>
      <c r="T3368" s="9">
        <f t="shared" si="157"/>
        <v>2015</v>
      </c>
      <c r="U3368" s="11">
        <f t="shared" si="158"/>
        <v>42136.859224537031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">
        <v>8317</v>
      </c>
      <c r="R3369" t="s">
        <v>8318</v>
      </c>
      <c r="S3369" s="11">
        <f t="shared" si="156"/>
        <v>42192.725624999999</v>
      </c>
      <c r="T3369" s="9">
        <f t="shared" si="157"/>
        <v>2015</v>
      </c>
      <c r="U3369" s="11">
        <f t="shared" si="158"/>
        <v>42217.725624999999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">
        <v>8317</v>
      </c>
      <c r="R3370" t="s">
        <v>8318</v>
      </c>
      <c r="S3370" s="11">
        <f t="shared" si="156"/>
        <v>41968.991423611107</v>
      </c>
      <c r="T3370" s="9">
        <f t="shared" si="157"/>
        <v>2014</v>
      </c>
      <c r="U3370" s="11">
        <f t="shared" si="158"/>
        <v>42004.999999999993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">
        <v>8317</v>
      </c>
      <c r="R3371" t="s">
        <v>8318</v>
      </c>
      <c r="S3371" s="11">
        <f t="shared" si="156"/>
        <v>42689.833101851851</v>
      </c>
      <c r="T3371" s="9">
        <f t="shared" si="157"/>
        <v>2016</v>
      </c>
      <c r="U3371" s="11">
        <f t="shared" si="158"/>
        <v>42749.833101851851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">
        <v>8317</v>
      </c>
      <c r="R3372" t="s">
        <v>8318</v>
      </c>
      <c r="S3372" s="11">
        <f t="shared" si="156"/>
        <v>42690.125983796293</v>
      </c>
      <c r="T3372" s="9">
        <f t="shared" si="157"/>
        <v>2016</v>
      </c>
      <c r="U3372" s="11">
        <f t="shared" si="158"/>
        <v>42721.124999999993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">
        <v>8317</v>
      </c>
      <c r="R3373" t="s">
        <v>8318</v>
      </c>
      <c r="S3373" s="11">
        <f t="shared" si="156"/>
        <v>42312.666261574072</v>
      </c>
      <c r="T3373" s="9">
        <f t="shared" si="157"/>
        <v>2015</v>
      </c>
      <c r="U3373" s="11">
        <f t="shared" si="158"/>
        <v>42340.666261574072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">
        <v>8317</v>
      </c>
      <c r="R3374" t="s">
        <v>8318</v>
      </c>
      <c r="S3374" s="11">
        <f t="shared" si="156"/>
        <v>41855.339768518512</v>
      </c>
      <c r="T3374" s="9">
        <f t="shared" si="157"/>
        <v>2014</v>
      </c>
      <c r="U3374" s="11">
        <f t="shared" si="158"/>
        <v>41875.999305555553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">
        <v>8317</v>
      </c>
      <c r="R3375" t="s">
        <v>8318</v>
      </c>
      <c r="S3375" s="11">
        <f t="shared" si="156"/>
        <v>42179.646296296291</v>
      </c>
      <c r="T3375" s="9">
        <f t="shared" si="157"/>
        <v>2015</v>
      </c>
      <c r="U3375" s="11">
        <f t="shared" si="158"/>
        <v>42203.458333333336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">
        <v>8317</v>
      </c>
      <c r="R3376" t="s">
        <v>8318</v>
      </c>
      <c r="S3376" s="11">
        <f t="shared" si="156"/>
        <v>42275.523333333331</v>
      </c>
      <c r="T3376" s="9">
        <f t="shared" si="157"/>
        <v>2015</v>
      </c>
      <c r="U3376" s="11">
        <f t="shared" si="158"/>
        <v>42305.523333333331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">
        <v>8317</v>
      </c>
      <c r="R3377" t="s">
        <v>8318</v>
      </c>
      <c r="S3377" s="11">
        <f t="shared" si="156"/>
        <v>41765.402465277773</v>
      </c>
      <c r="T3377" s="9">
        <f t="shared" si="157"/>
        <v>2014</v>
      </c>
      <c r="U3377" s="11">
        <f t="shared" si="158"/>
        <v>41777.402465277773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">
        <v>8317</v>
      </c>
      <c r="R3378" t="s">
        <v>8318</v>
      </c>
      <c r="S3378" s="11">
        <f t="shared" si="156"/>
        <v>42059.492986111109</v>
      </c>
      <c r="T3378" s="9">
        <f t="shared" si="157"/>
        <v>2015</v>
      </c>
      <c r="U3378" s="11">
        <f t="shared" si="158"/>
        <v>42119.451319444437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">
        <v>8317</v>
      </c>
      <c r="R3379" t="s">
        <v>8318</v>
      </c>
      <c r="S3379" s="11">
        <f t="shared" si="156"/>
        <v>42053.524293981478</v>
      </c>
      <c r="T3379" s="9">
        <f t="shared" si="157"/>
        <v>2015</v>
      </c>
      <c r="U3379" s="11">
        <f t="shared" si="158"/>
        <v>42083.49722222222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">
        <v>8317</v>
      </c>
      <c r="R3380" t="s">
        <v>8318</v>
      </c>
      <c r="S3380" s="11">
        <f t="shared" si="156"/>
        <v>41858.147060185183</v>
      </c>
      <c r="T3380" s="9">
        <f t="shared" si="157"/>
        <v>2014</v>
      </c>
      <c r="U3380" s="11">
        <f t="shared" si="158"/>
        <v>41882.338888888888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">
        <v>8317</v>
      </c>
      <c r="R3381" t="s">
        <v>8318</v>
      </c>
      <c r="S3381" s="11">
        <f t="shared" si="156"/>
        <v>42225.305555555555</v>
      </c>
      <c r="T3381" s="9">
        <f t="shared" si="157"/>
        <v>2015</v>
      </c>
      <c r="U3381" s="11">
        <f t="shared" si="158"/>
        <v>42242.749999999993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">
        <v>8317</v>
      </c>
      <c r="R3382" t="s">
        <v>8318</v>
      </c>
      <c r="S3382" s="11">
        <f t="shared" si="156"/>
        <v>41937.745115740741</v>
      </c>
      <c r="T3382" s="9">
        <f t="shared" si="157"/>
        <v>2014</v>
      </c>
      <c r="U3382" s="11">
        <f t="shared" si="158"/>
        <v>41972.786782407406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">
        <v>8317</v>
      </c>
      <c r="R3383" t="s">
        <v>8318</v>
      </c>
      <c r="S3383" s="11">
        <f t="shared" si="156"/>
        <v>42043.976655092592</v>
      </c>
      <c r="T3383" s="9">
        <f t="shared" si="157"/>
        <v>2015</v>
      </c>
      <c r="U3383" s="11">
        <f t="shared" si="158"/>
        <v>42073.934988425921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">
        <v>8317</v>
      </c>
      <c r="R3384" t="s">
        <v>8318</v>
      </c>
      <c r="S3384" s="11">
        <f t="shared" si="156"/>
        <v>42559.222870370366</v>
      </c>
      <c r="T3384" s="9">
        <f t="shared" si="157"/>
        <v>2016</v>
      </c>
      <c r="U3384" s="11">
        <f t="shared" si="158"/>
        <v>42583.749305555553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">
        <v>8317</v>
      </c>
      <c r="R3385" t="s">
        <v>8318</v>
      </c>
      <c r="S3385" s="11">
        <f t="shared" si="156"/>
        <v>42524.574305555558</v>
      </c>
      <c r="T3385" s="9">
        <f t="shared" si="157"/>
        <v>2016</v>
      </c>
      <c r="U3385" s="11">
        <f t="shared" si="158"/>
        <v>42544.574305555558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">
        <v>8317</v>
      </c>
      <c r="R3386" t="s">
        <v>8318</v>
      </c>
      <c r="S3386" s="11">
        <f t="shared" si="156"/>
        <v>42291.879259259258</v>
      </c>
      <c r="T3386" s="9">
        <f t="shared" si="157"/>
        <v>2015</v>
      </c>
      <c r="U3386" s="11">
        <f t="shared" si="158"/>
        <v>42328.916666666664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">
        <v>8317</v>
      </c>
      <c r="R3387" t="s">
        <v>8318</v>
      </c>
      <c r="S3387" s="11">
        <f t="shared" si="156"/>
        <v>41953.659166666665</v>
      </c>
      <c r="T3387" s="9">
        <f t="shared" si="157"/>
        <v>2014</v>
      </c>
      <c r="U3387" s="11">
        <f t="shared" si="158"/>
        <v>41983.659166666665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">
        <v>8317</v>
      </c>
      <c r="R3388" t="s">
        <v>8318</v>
      </c>
      <c r="S3388" s="11">
        <f t="shared" si="156"/>
        <v>41946.436412037037</v>
      </c>
      <c r="T3388" s="9">
        <f t="shared" si="157"/>
        <v>2014</v>
      </c>
      <c r="U3388" s="11">
        <f t="shared" si="158"/>
        <v>41976.436412037037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">
        <v>8317</v>
      </c>
      <c r="R3389" t="s">
        <v>8318</v>
      </c>
      <c r="S3389" s="11">
        <f t="shared" si="156"/>
        <v>41947.554259259261</v>
      </c>
      <c r="T3389" s="9">
        <f t="shared" si="157"/>
        <v>2014</v>
      </c>
      <c r="U3389" s="11">
        <f t="shared" si="158"/>
        <v>41987.554259259261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">
        <v>8317</v>
      </c>
      <c r="R3390" t="s">
        <v>8318</v>
      </c>
      <c r="S3390" s="11">
        <f t="shared" si="156"/>
        <v>42143.252789351849</v>
      </c>
      <c r="T3390" s="9">
        <f t="shared" si="157"/>
        <v>2015</v>
      </c>
      <c r="U3390" s="11">
        <f t="shared" si="158"/>
        <v>42173.252789351849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">
        <v>8317</v>
      </c>
      <c r="R3391" t="s">
        <v>8318</v>
      </c>
      <c r="S3391" s="11">
        <f t="shared" si="156"/>
        <v>42494.355115740742</v>
      </c>
      <c r="T3391" s="9">
        <f t="shared" si="157"/>
        <v>2016</v>
      </c>
      <c r="U3391" s="11">
        <f t="shared" si="158"/>
        <v>42524.355115740742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">
        <v>8317</v>
      </c>
      <c r="R3392" t="s">
        <v>8318</v>
      </c>
      <c r="S3392" s="11">
        <f t="shared" si="156"/>
        <v>41815.566493055558</v>
      </c>
      <c r="T3392" s="9">
        <f t="shared" si="157"/>
        <v>2014</v>
      </c>
      <c r="U3392" s="11">
        <f t="shared" si="158"/>
        <v>41830.566493055558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">
        <v>8317</v>
      </c>
      <c r="R3393" t="s">
        <v>8318</v>
      </c>
      <c r="S3393" s="11">
        <f t="shared" si="156"/>
        <v>41830.337361111109</v>
      </c>
      <c r="T3393" s="9">
        <f t="shared" si="157"/>
        <v>2014</v>
      </c>
      <c r="U3393" s="11">
        <f t="shared" si="158"/>
        <v>41859.727777777771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">
        <v>8317</v>
      </c>
      <c r="R3394" t="s">
        <v>8318</v>
      </c>
      <c r="S3394" s="11">
        <f t="shared" si="156"/>
        <v>42446.63721064815</v>
      </c>
      <c r="T3394" s="9">
        <f t="shared" si="157"/>
        <v>2016</v>
      </c>
      <c r="U3394" s="11">
        <f t="shared" si="158"/>
        <v>42496.63721064815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">
        <v>8317</v>
      </c>
      <c r="R3395" t="s">
        <v>8318</v>
      </c>
      <c r="S3395" s="11">
        <f t="shared" ref="S3395:S3458" si="159">(J3395/86400)+25569+(-5/24)</f>
        <v>41923.713310185187</v>
      </c>
      <c r="T3395" s="9">
        <f t="shared" ref="T3395:T3458" si="160">YEAR(S3395)</f>
        <v>2014</v>
      </c>
      <c r="U3395" s="11">
        <f t="shared" ref="U3395:U3458" si="161">(I3395/86400)+25569+(-5/24)</f>
        <v>41948.823611111111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">
        <v>8317</v>
      </c>
      <c r="R3396" t="s">
        <v>8318</v>
      </c>
      <c r="S3396" s="11">
        <f t="shared" si="159"/>
        <v>41817.387094907404</v>
      </c>
      <c r="T3396" s="9">
        <f t="shared" si="160"/>
        <v>2014</v>
      </c>
      <c r="U3396" s="11">
        <f t="shared" si="161"/>
        <v>41847.387094907404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">
        <v>8317</v>
      </c>
      <c r="R3397" t="s">
        <v>8318</v>
      </c>
      <c r="S3397" s="11">
        <f t="shared" si="159"/>
        <v>42140.503981481474</v>
      </c>
      <c r="T3397" s="9">
        <f t="shared" si="160"/>
        <v>2015</v>
      </c>
      <c r="U3397" s="11">
        <f t="shared" si="161"/>
        <v>42154.548611111109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">
        <v>8317</v>
      </c>
      <c r="R3398" t="s">
        <v>8318</v>
      </c>
      <c r="S3398" s="11">
        <f t="shared" si="159"/>
        <v>41764.238298611112</v>
      </c>
      <c r="T3398" s="9">
        <f t="shared" si="160"/>
        <v>2014</v>
      </c>
      <c r="U3398" s="11">
        <f t="shared" si="161"/>
        <v>41790.957638888889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">
        <v>8317</v>
      </c>
      <c r="R3399" t="s">
        <v>8318</v>
      </c>
      <c r="S3399" s="11">
        <f t="shared" si="159"/>
        <v>42378.270011574066</v>
      </c>
      <c r="T3399" s="9">
        <f t="shared" si="160"/>
        <v>2016</v>
      </c>
      <c r="U3399" s="11">
        <f t="shared" si="161"/>
        <v>42418.708333333336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">
        <v>8317</v>
      </c>
      <c r="R3400" t="s">
        <v>8318</v>
      </c>
      <c r="S3400" s="11">
        <f t="shared" si="159"/>
        <v>41941.543703703697</v>
      </c>
      <c r="T3400" s="9">
        <f t="shared" si="160"/>
        <v>2014</v>
      </c>
      <c r="U3400" s="11">
        <f t="shared" si="161"/>
        <v>41964.499999999993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">
        <v>8317</v>
      </c>
      <c r="R3401" t="s">
        <v>8318</v>
      </c>
      <c r="S3401" s="11">
        <f t="shared" si="159"/>
        <v>42026.712094907409</v>
      </c>
      <c r="T3401" s="9">
        <f t="shared" si="160"/>
        <v>2015</v>
      </c>
      <c r="U3401" s="11">
        <f t="shared" si="161"/>
        <v>42056.712094907409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">
        <v>8317</v>
      </c>
      <c r="R3402" t="s">
        <v>8318</v>
      </c>
      <c r="S3402" s="11">
        <f t="shared" si="159"/>
        <v>41834.745532407404</v>
      </c>
      <c r="T3402" s="9">
        <f t="shared" si="160"/>
        <v>2014</v>
      </c>
      <c r="U3402" s="11">
        <f t="shared" si="161"/>
        <v>41879.745532407404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">
        <v>8317</v>
      </c>
      <c r="R3403" t="s">
        <v>8318</v>
      </c>
      <c r="S3403" s="11">
        <f t="shared" si="159"/>
        <v>42193.5155787037</v>
      </c>
      <c r="T3403" s="9">
        <f t="shared" si="160"/>
        <v>2015</v>
      </c>
      <c r="U3403" s="11">
        <f t="shared" si="161"/>
        <v>42223.5155787037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">
        <v>8317</v>
      </c>
      <c r="R3404" t="s">
        <v>8318</v>
      </c>
      <c r="S3404" s="11">
        <f t="shared" si="159"/>
        <v>42290.410219907404</v>
      </c>
      <c r="T3404" s="9">
        <f t="shared" si="160"/>
        <v>2015</v>
      </c>
      <c r="U3404" s="11">
        <f t="shared" si="161"/>
        <v>42319.896527777775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">
        <v>8317</v>
      </c>
      <c r="R3405" t="s">
        <v>8318</v>
      </c>
      <c r="S3405" s="11">
        <f t="shared" si="159"/>
        <v>42150.253749999996</v>
      </c>
      <c r="T3405" s="9">
        <f t="shared" si="160"/>
        <v>2015</v>
      </c>
      <c r="U3405" s="11">
        <f t="shared" si="161"/>
        <v>42180.253749999996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">
        <v>8317</v>
      </c>
      <c r="R3406" t="s">
        <v>8318</v>
      </c>
      <c r="S3406" s="11">
        <f t="shared" si="159"/>
        <v>42152.295162037037</v>
      </c>
      <c r="T3406" s="9">
        <f t="shared" si="160"/>
        <v>2015</v>
      </c>
      <c r="U3406" s="11">
        <f t="shared" si="161"/>
        <v>42172.295162037037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">
        <v>8317</v>
      </c>
      <c r="R3407" t="s">
        <v>8318</v>
      </c>
      <c r="S3407" s="11">
        <f t="shared" si="159"/>
        <v>42409.808865740742</v>
      </c>
      <c r="T3407" s="9">
        <f t="shared" si="160"/>
        <v>2016</v>
      </c>
      <c r="U3407" s="11">
        <f t="shared" si="161"/>
        <v>42430.790972222218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">
        <v>8317</v>
      </c>
      <c r="R3408" t="s">
        <v>8318</v>
      </c>
      <c r="S3408" s="11">
        <f t="shared" si="159"/>
        <v>41791.284444444442</v>
      </c>
      <c r="T3408" s="9">
        <f t="shared" si="160"/>
        <v>2014</v>
      </c>
      <c r="U3408" s="11">
        <f t="shared" si="161"/>
        <v>41836.284444444442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">
        <v>8317</v>
      </c>
      <c r="R3409" t="s">
        <v>8318</v>
      </c>
      <c r="S3409" s="11">
        <f t="shared" si="159"/>
        <v>41796.21399305555</v>
      </c>
      <c r="T3409" s="9">
        <f t="shared" si="160"/>
        <v>2014</v>
      </c>
      <c r="U3409" s="11">
        <f t="shared" si="161"/>
        <v>41826.21399305555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">
        <v>8317</v>
      </c>
      <c r="R3410" t="s">
        <v>8318</v>
      </c>
      <c r="S3410" s="11">
        <f t="shared" si="159"/>
        <v>41808.78361111111</v>
      </c>
      <c r="T3410" s="9">
        <f t="shared" si="160"/>
        <v>2014</v>
      </c>
      <c r="U3410" s="11">
        <f t="shared" si="161"/>
        <v>41838.78361111111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">
        <v>8317</v>
      </c>
      <c r="R3411" t="s">
        <v>8318</v>
      </c>
      <c r="S3411" s="11">
        <f t="shared" si="159"/>
        <v>42544.605995370366</v>
      </c>
      <c r="T3411" s="9">
        <f t="shared" si="160"/>
        <v>2016</v>
      </c>
      <c r="U3411" s="11">
        <f t="shared" si="161"/>
        <v>42582.665277777771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">
        <v>8317</v>
      </c>
      <c r="R3412" t="s">
        <v>8318</v>
      </c>
      <c r="S3412" s="11">
        <f t="shared" si="159"/>
        <v>42499.83321759259</v>
      </c>
      <c r="T3412" s="9">
        <f t="shared" si="160"/>
        <v>2016</v>
      </c>
      <c r="U3412" s="11">
        <f t="shared" si="161"/>
        <v>42527.083333333336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">
        <v>8317</v>
      </c>
      <c r="R3413" t="s">
        <v>8318</v>
      </c>
      <c r="S3413" s="11">
        <f t="shared" si="159"/>
        <v>42264.814490740733</v>
      </c>
      <c r="T3413" s="9">
        <f t="shared" si="160"/>
        <v>2015</v>
      </c>
      <c r="U3413" s="11">
        <f t="shared" si="161"/>
        <v>42284.814490740733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">
        <v>8317</v>
      </c>
      <c r="R3414" t="s">
        <v>8318</v>
      </c>
      <c r="S3414" s="11">
        <f t="shared" si="159"/>
        <v>41879.750717592593</v>
      </c>
      <c r="T3414" s="9">
        <f t="shared" si="160"/>
        <v>2014</v>
      </c>
      <c r="U3414" s="11">
        <f t="shared" si="161"/>
        <v>41909.750717592593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">
        <v>8317</v>
      </c>
      <c r="R3415" t="s">
        <v>8318</v>
      </c>
      <c r="S3415" s="11">
        <f t="shared" si="159"/>
        <v>42053.524745370371</v>
      </c>
      <c r="T3415" s="9">
        <f t="shared" si="160"/>
        <v>2015</v>
      </c>
      <c r="U3415" s="11">
        <f t="shared" si="161"/>
        <v>42062.999305555553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">
        <v>8317</v>
      </c>
      <c r="R3416" t="s">
        <v>8318</v>
      </c>
      <c r="S3416" s="11">
        <f t="shared" si="159"/>
        <v>42675.624131944445</v>
      </c>
      <c r="T3416" s="9">
        <f t="shared" si="160"/>
        <v>2016</v>
      </c>
      <c r="U3416" s="11">
        <f t="shared" si="161"/>
        <v>42705.124305555553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">
        <v>8317</v>
      </c>
      <c r="R3417" t="s">
        <v>8318</v>
      </c>
      <c r="S3417" s="11">
        <f t="shared" si="159"/>
        <v>42466.935833333329</v>
      </c>
      <c r="T3417" s="9">
        <f t="shared" si="160"/>
        <v>2016</v>
      </c>
      <c r="U3417" s="11">
        <f t="shared" si="161"/>
        <v>42477.770833333336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">
        <v>8317</v>
      </c>
      <c r="R3418" t="s">
        <v>8318</v>
      </c>
      <c r="S3418" s="11">
        <f t="shared" si="159"/>
        <v>42089.204224537032</v>
      </c>
      <c r="T3418" s="9">
        <f t="shared" si="160"/>
        <v>2015</v>
      </c>
      <c r="U3418" s="11">
        <f t="shared" si="161"/>
        <v>42117.562499999993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">
        <v>8317</v>
      </c>
      <c r="R3419" t="s">
        <v>8318</v>
      </c>
      <c r="S3419" s="11">
        <f t="shared" si="159"/>
        <v>41894.705416666664</v>
      </c>
      <c r="T3419" s="9">
        <f t="shared" si="160"/>
        <v>2014</v>
      </c>
      <c r="U3419" s="11">
        <f t="shared" si="161"/>
        <v>41937.821527777771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">
        <v>8317</v>
      </c>
      <c r="R3420" t="s">
        <v>8318</v>
      </c>
      <c r="S3420" s="11">
        <f t="shared" si="159"/>
        <v>41752.626238425924</v>
      </c>
      <c r="T3420" s="9">
        <f t="shared" si="160"/>
        <v>2014</v>
      </c>
      <c r="U3420" s="11">
        <f t="shared" si="161"/>
        <v>41782.626238425924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">
        <v>8317</v>
      </c>
      <c r="R3421" t="s">
        <v>8318</v>
      </c>
      <c r="S3421" s="11">
        <f t="shared" si="159"/>
        <v>42448.613252314812</v>
      </c>
      <c r="T3421" s="9">
        <f t="shared" si="160"/>
        <v>2016</v>
      </c>
      <c r="U3421" s="11">
        <f t="shared" si="161"/>
        <v>42466.687499999993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">
        <v>8317</v>
      </c>
      <c r="R3422" t="s">
        <v>8318</v>
      </c>
      <c r="S3422" s="11">
        <f t="shared" si="159"/>
        <v>42404.881967592592</v>
      </c>
      <c r="T3422" s="9">
        <f t="shared" si="160"/>
        <v>2016</v>
      </c>
      <c r="U3422" s="11">
        <f t="shared" si="161"/>
        <v>42413.791666666664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">
        <v>8317</v>
      </c>
      <c r="R3423" t="s">
        <v>8318</v>
      </c>
      <c r="S3423" s="11">
        <f t="shared" si="159"/>
        <v>42037.582905092589</v>
      </c>
      <c r="T3423" s="9">
        <f t="shared" si="160"/>
        <v>2015</v>
      </c>
      <c r="U3423" s="11">
        <f t="shared" si="161"/>
        <v>42067.582905092589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">
        <v>8317</v>
      </c>
      <c r="R3424" t="s">
        <v>8318</v>
      </c>
      <c r="S3424" s="11">
        <f t="shared" si="159"/>
        <v>42323.353888888887</v>
      </c>
      <c r="T3424" s="9">
        <f t="shared" si="160"/>
        <v>2015</v>
      </c>
      <c r="U3424" s="11">
        <f t="shared" si="161"/>
        <v>42351.791666666664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">
        <v>8317</v>
      </c>
      <c r="R3425" t="s">
        <v>8318</v>
      </c>
      <c r="S3425" s="11">
        <f t="shared" si="159"/>
        <v>42088.703020833331</v>
      </c>
      <c r="T3425" s="9">
        <f t="shared" si="160"/>
        <v>2015</v>
      </c>
      <c r="U3425" s="11">
        <f t="shared" si="161"/>
        <v>42118.703020833331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">
        <v>8317</v>
      </c>
      <c r="R3426" t="s">
        <v>8318</v>
      </c>
      <c r="S3426" s="11">
        <f t="shared" si="159"/>
        <v>42018.468564814808</v>
      </c>
      <c r="T3426" s="9">
        <f t="shared" si="160"/>
        <v>2015</v>
      </c>
      <c r="U3426" s="11">
        <f t="shared" si="161"/>
        <v>42040.082638888889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">
        <v>8317</v>
      </c>
      <c r="R3427" t="s">
        <v>8318</v>
      </c>
      <c r="S3427" s="11">
        <f t="shared" si="159"/>
        <v>41884.40898148148</v>
      </c>
      <c r="T3427" s="9">
        <f t="shared" si="160"/>
        <v>2014</v>
      </c>
      <c r="U3427" s="11">
        <f t="shared" si="161"/>
        <v>41916.40898148148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">
        <v>8317</v>
      </c>
      <c r="R3428" t="s">
        <v>8318</v>
      </c>
      <c r="S3428" s="11">
        <f t="shared" si="159"/>
        <v>41883.848414351851</v>
      </c>
      <c r="T3428" s="9">
        <f t="shared" si="160"/>
        <v>2014</v>
      </c>
      <c r="U3428" s="11">
        <f t="shared" si="161"/>
        <v>41902.875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">
        <v>8317</v>
      </c>
      <c r="R3429" t="s">
        <v>8318</v>
      </c>
      <c r="S3429" s="11">
        <f t="shared" si="159"/>
        <v>41792.436944444438</v>
      </c>
      <c r="T3429" s="9">
        <f t="shared" si="160"/>
        <v>2014</v>
      </c>
      <c r="U3429" s="11">
        <f t="shared" si="161"/>
        <v>41822.436944444438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">
        <v>8317</v>
      </c>
      <c r="R3430" t="s">
        <v>8318</v>
      </c>
      <c r="S3430" s="11">
        <f t="shared" si="159"/>
        <v>42038.512118055551</v>
      </c>
      <c r="T3430" s="9">
        <f t="shared" si="160"/>
        <v>2015</v>
      </c>
      <c r="U3430" s="11">
        <f t="shared" si="161"/>
        <v>42063.499999999993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">
        <v>8317</v>
      </c>
      <c r="R3431" t="s">
        <v>8318</v>
      </c>
      <c r="S3431" s="11">
        <f t="shared" si="159"/>
        <v>42661.813206018516</v>
      </c>
      <c r="T3431" s="9">
        <f t="shared" si="160"/>
        <v>2016</v>
      </c>
      <c r="U3431" s="11">
        <f t="shared" si="161"/>
        <v>42675.813206018516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">
        <v>8317</v>
      </c>
      <c r="R3432" t="s">
        <v>8318</v>
      </c>
      <c r="S3432" s="11">
        <f t="shared" si="159"/>
        <v>41820.737280092588</v>
      </c>
      <c r="T3432" s="9">
        <f t="shared" si="160"/>
        <v>2014</v>
      </c>
      <c r="U3432" s="11">
        <f t="shared" si="161"/>
        <v>41850.737280092588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">
        <v>8317</v>
      </c>
      <c r="R3433" t="s">
        <v>8318</v>
      </c>
      <c r="S3433" s="11">
        <f t="shared" si="159"/>
        <v>41839.522604166668</v>
      </c>
      <c r="T3433" s="9">
        <f t="shared" si="160"/>
        <v>2014</v>
      </c>
      <c r="U3433" s="11">
        <f t="shared" si="161"/>
        <v>41869.522604166668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">
        <v>8317</v>
      </c>
      <c r="R3434" t="s">
        <v>8318</v>
      </c>
      <c r="S3434" s="11">
        <f t="shared" si="159"/>
        <v>42380.372847222221</v>
      </c>
      <c r="T3434" s="9">
        <f t="shared" si="160"/>
        <v>2016</v>
      </c>
      <c r="U3434" s="11">
        <f t="shared" si="161"/>
        <v>42405.708333333336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">
        <v>8317</v>
      </c>
      <c r="R3435" t="s">
        <v>8318</v>
      </c>
      <c r="S3435" s="11">
        <f t="shared" si="159"/>
        <v>41775.854803240734</v>
      </c>
      <c r="T3435" s="9">
        <f t="shared" si="160"/>
        <v>2014</v>
      </c>
      <c r="U3435" s="11">
        <f t="shared" si="161"/>
        <v>41806.916666666664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">
        <v>8317</v>
      </c>
      <c r="R3436" t="s">
        <v>8318</v>
      </c>
      <c r="S3436" s="11">
        <f t="shared" si="159"/>
        <v>41800.172094907401</v>
      </c>
      <c r="T3436" s="9">
        <f t="shared" si="160"/>
        <v>2014</v>
      </c>
      <c r="U3436" s="11">
        <f t="shared" si="161"/>
        <v>41830.172094907401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">
        <v>8317</v>
      </c>
      <c r="R3437" t="s">
        <v>8318</v>
      </c>
      <c r="S3437" s="11">
        <f t="shared" si="159"/>
        <v>42572.408483796295</v>
      </c>
      <c r="T3437" s="9">
        <f t="shared" si="160"/>
        <v>2016</v>
      </c>
      <c r="U3437" s="11">
        <f t="shared" si="161"/>
        <v>42588.916666666664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">
        <v>8317</v>
      </c>
      <c r="R3438" t="s">
        <v>8318</v>
      </c>
      <c r="S3438" s="11">
        <f t="shared" si="159"/>
        <v>41851.333252314813</v>
      </c>
      <c r="T3438" s="9">
        <f t="shared" si="160"/>
        <v>2014</v>
      </c>
      <c r="U3438" s="11">
        <f t="shared" si="161"/>
        <v>41872.477777777771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">
        <v>8317</v>
      </c>
      <c r="R3439" t="s">
        <v>8318</v>
      </c>
      <c r="S3439" s="11">
        <f t="shared" si="159"/>
        <v>42205.502546296295</v>
      </c>
      <c r="T3439" s="9">
        <f t="shared" si="160"/>
        <v>2015</v>
      </c>
      <c r="U3439" s="11">
        <f t="shared" si="161"/>
        <v>42235.502546296295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">
        <v>8317</v>
      </c>
      <c r="R3440" t="s">
        <v>8318</v>
      </c>
      <c r="S3440" s="11">
        <f t="shared" si="159"/>
        <v>42100.719525462962</v>
      </c>
      <c r="T3440" s="9">
        <f t="shared" si="160"/>
        <v>2015</v>
      </c>
      <c r="U3440" s="11">
        <f t="shared" si="161"/>
        <v>42126.666666666664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">
        <v>8317</v>
      </c>
      <c r="R3441" t="s">
        <v>8318</v>
      </c>
      <c r="S3441" s="11">
        <f t="shared" si="159"/>
        <v>42374.702893518515</v>
      </c>
      <c r="T3441" s="9">
        <f t="shared" si="160"/>
        <v>2016</v>
      </c>
      <c r="U3441" s="11">
        <f t="shared" si="161"/>
        <v>42387.999305555553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">
        <v>8317</v>
      </c>
      <c r="R3442" t="s">
        <v>8318</v>
      </c>
      <c r="S3442" s="11">
        <f t="shared" si="159"/>
        <v>41808.914675925924</v>
      </c>
      <c r="T3442" s="9">
        <f t="shared" si="160"/>
        <v>2014</v>
      </c>
      <c r="U3442" s="11">
        <f t="shared" si="161"/>
        <v>41831.46875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">
        <v>8317</v>
      </c>
      <c r="R3443" t="s">
        <v>8318</v>
      </c>
      <c r="S3443" s="11">
        <f t="shared" si="159"/>
        <v>42294.221307870372</v>
      </c>
      <c r="T3443" s="9">
        <f t="shared" si="160"/>
        <v>2015</v>
      </c>
      <c r="U3443" s="11">
        <f t="shared" si="161"/>
        <v>42321.636805555558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">
        <v>8317</v>
      </c>
      <c r="R3444" t="s">
        <v>8318</v>
      </c>
      <c r="S3444" s="11">
        <f t="shared" si="159"/>
        <v>42124.632777777777</v>
      </c>
      <c r="T3444" s="9">
        <f t="shared" si="160"/>
        <v>2015</v>
      </c>
      <c r="U3444" s="11">
        <f t="shared" si="161"/>
        <v>42154.632777777777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">
        <v>8317</v>
      </c>
      <c r="R3445" t="s">
        <v>8318</v>
      </c>
      <c r="S3445" s="11">
        <f t="shared" si="159"/>
        <v>41861.316504629627</v>
      </c>
      <c r="T3445" s="9">
        <f t="shared" si="160"/>
        <v>2014</v>
      </c>
      <c r="U3445" s="11">
        <f t="shared" si="161"/>
        <v>41891.316504629627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">
        <v>8317</v>
      </c>
      <c r="R3446" t="s">
        <v>8318</v>
      </c>
      <c r="S3446" s="11">
        <f t="shared" si="159"/>
        <v>42521.08317129629</v>
      </c>
      <c r="T3446" s="9">
        <f t="shared" si="160"/>
        <v>2016</v>
      </c>
      <c r="U3446" s="11">
        <f t="shared" si="161"/>
        <v>42529.374305555553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">
        <v>8317</v>
      </c>
      <c r="R3447" t="s">
        <v>8318</v>
      </c>
      <c r="S3447" s="11">
        <f t="shared" si="159"/>
        <v>42272.322175925925</v>
      </c>
      <c r="T3447" s="9">
        <f t="shared" si="160"/>
        <v>2015</v>
      </c>
      <c r="U3447" s="11">
        <f t="shared" si="161"/>
        <v>42300.322175925925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">
        <v>8317</v>
      </c>
      <c r="R3448" t="s">
        <v>8318</v>
      </c>
      <c r="S3448" s="11">
        <f t="shared" si="159"/>
        <v>42016.624131944445</v>
      </c>
      <c r="T3448" s="9">
        <f t="shared" si="160"/>
        <v>2015</v>
      </c>
      <c r="U3448" s="11">
        <f t="shared" si="161"/>
        <v>42040.305555555555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">
        <v>8317</v>
      </c>
      <c r="R3449" t="s">
        <v>8318</v>
      </c>
      <c r="S3449" s="11">
        <f t="shared" si="159"/>
        <v>42402.680694444447</v>
      </c>
      <c r="T3449" s="9">
        <f t="shared" si="160"/>
        <v>2016</v>
      </c>
      <c r="U3449" s="11">
        <f t="shared" si="161"/>
        <v>42447.639027777775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">
        <v>8317</v>
      </c>
      <c r="R3450" t="s">
        <v>8318</v>
      </c>
      <c r="S3450" s="11">
        <f t="shared" si="159"/>
        <v>41959.910752314812</v>
      </c>
      <c r="T3450" s="9">
        <f t="shared" si="160"/>
        <v>2014</v>
      </c>
      <c r="U3450" s="11">
        <f t="shared" si="161"/>
        <v>41989.910752314812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">
        <v>8317</v>
      </c>
      <c r="R3451" t="s">
        <v>8318</v>
      </c>
      <c r="S3451" s="11">
        <f t="shared" si="159"/>
        <v>42531.844189814808</v>
      </c>
      <c r="T3451" s="9">
        <f t="shared" si="160"/>
        <v>2016</v>
      </c>
      <c r="U3451" s="11">
        <f t="shared" si="161"/>
        <v>42559.958333333336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">
        <v>8317</v>
      </c>
      <c r="R3452" t="s">
        <v>8318</v>
      </c>
      <c r="S3452" s="11">
        <f t="shared" si="159"/>
        <v>42036.496192129627</v>
      </c>
      <c r="T3452" s="9">
        <f t="shared" si="160"/>
        <v>2015</v>
      </c>
      <c r="U3452" s="11">
        <f t="shared" si="161"/>
        <v>42096.454525462956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">
        <v>8317</v>
      </c>
      <c r="R3453" t="s">
        <v>8318</v>
      </c>
      <c r="S3453" s="11">
        <f t="shared" si="159"/>
        <v>42088.515358796292</v>
      </c>
      <c r="T3453" s="9">
        <f t="shared" si="160"/>
        <v>2015</v>
      </c>
      <c r="U3453" s="11">
        <f t="shared" si="161"/>
        <v>42115.515358796292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">
        <v>8317</v>
      </c>
      <c r="R3454" t="s">
        <v>8318</v>
      </c>
      <c r="S3454" s="11">
        <f t="shared" si="159"/>
        <v>41820.430856481478</v>
      </c>
      <c r="T3454" s="9">
        <f t="shared" si="160"/>
        <v>2014</v>
      </c>
      <c r="U3454" s="11">
        <f t="shared" si="161"/>
        <v>41842.957638888889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">
        <v>8317</v>
      </c>
      <c r="R3455" t="s">
        <v>8318</v>
      </c>
      <c r="S3455" s="11">
        <f t="shared" si="159"/>
        <v>42535.770324074074</v>
      </c>
      <c r="T3455" s="9">
        <f t="shared" si="160"/>
        <v>2016</v>
      </c>
      <c r="U3455" s="11">
        <f t="shared" si="161"/>
        <v>42595.770324074074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">
        <v>8317</v>
      </c>
      <c r="R3456" t="s">
        <v>8318</v>
      </c>
      <c r="S3456" s="11">
        <f t="shared" si="159"/>
        <v>41821.490266203698</v>
      </c>
      <c r="T3456" s="9">
        <f t="shared" si="160"/>
        <v>2014</v>
      </c>
      <c r="U3456" s="11">
        <f t="shared" si="161"/>
        <v>41851.490266203698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">
        <v>8317</v>
      </c>
      <c r="R3457" t="s">
        <v>8318</v>
      </c>
      <c r="S3457" s="11">
        <f t="shared" si="159"/>
        <v>42626.541979166665</v>
      </c>
      <c r="T3457" s="9">
        <f t="shared" si="160"/>
        <v>2016</v>
      </c>
      <c r="U3457" s="11">
        <f t="shared" si="161"/>
        <v>42656.541979166665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">
        <v>8317</v>
      </c>
      <c r="R3458" t="s">
        <v>8318</v>
      </c>
      <c r="S3458" s="11">
        <f t="shared" si="159"/>
        <v>41820.997303240736</v>
      </c>
      <c r="T3458" s="9">
        <f t="shared" si="160"/>
        <v>2014</v>
      </c>
      <c r="U3458" s="11">
        <f t="shared" si="161"/>
        <v>41852.082638888889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">
        <v>8317</v>
      </c>
      <c r="R3459" t="s">
        <v>8318</v>
      </c>
      <c r="S3459" s="11">
        <f t="shared" ref="S3459:S3522" si="162">(J3459/86400)+25569+(-5/24)</f>
        <v>42016.498344907406</v>
      </c>
      <c r="T3459" s="9">
        <f t="shared" ref="T3459:T3522" si="163">YEAR(S3459)</f>
        <v>2015</v>
      </c>
      <c r="U3459" s="11">
        <f t="shared" ref="U3459:U3522" si="164">(I3459/86400)+25569+(-5/24)</f>
        <v>42047.040972222218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">
        <v>8317</v>
      </c>
      <c r="R3460" t="s">
        <v>8318</v>
      </c>
      <c r="S3460" s="11">
        <f t="shared" si="162"/>
        <v>42010.994247685179</v>
      </c>
      <c r="T3460" s="9">
        <f t="shared" si="163"/>
        <v>2015</v>
      </c>
      <c r="U3460" s="11">
        <f t="shared" si="164"/>
        <v>42037.977083333331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">
        <v>8317</v>
      </c>
      <c r="R3461" t="s">
        <v>8318</v>
      </c>
      <c r="S3461" s="11">
        <f t="shared" si="162"/>
        <v>42480.271527777775</v>
      </c>
      <c r="T3461" s="9">
        <f t="shared" si="163"/>
        <v>2016</v>
      </c>
      <c r="U3461" s="11">
        <f t="shared" si="164"/>
        <v>42510.271527777775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">
        <v>8317</v>
      </c>
      <c r="R3462" t="s">
        <v>8318</v>
      </c>
      <c r="S3462" s="11">
        <f t="shared" si="162"/>
        <v>41852.318888888891</v>
      </c>
      <c r="T3462" s="9">
        <f t="shared" si="163"/>
        <v>2014</v>
      </c>
      <c r="U3462" s="11">
        <f t="shared" si="164"/>
        <v>41866.318888888891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">
        <v>8317</v>
      </c>
      <c r="R3463" t="s">
        <v>8318</v>
      </c>
      <c r="S3463" s="11">
        <f t="shared" si="162"/>
        <v>42643.424525462957</v>
      </c>
      <c r="T3463" s="9">
        <f t="shared" si="163"/>
        <v>2016</v>
      </c>
      <c r="U3463" s="11">
        <f t="shared" si="164"/>
        <v>42671.916666666664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">
        <v>8317</v>
      </c>
      <c r="R3464" t="s">
        <v>8318</v>
      </c>
      <c r="S3464" s="11">
        <f t="shared" si="162"/>
        <v>42179.690138888887</v>
      </c>
      <c r="T3464" s="9">
        <f t="shared" si="163"/>
        <v>2015</v>
      </c>
      <c r="U3464" s="11">
        <f t="shared" si="164"/>
        <v>42195.541666666664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">
        <v>8317</v>
      </c>
      <c r="R3465" t="s">
        <v>8318</v>
      </c>
      <c r="S3465" s="11">
        <f t="shared" si="162"/>
        <v>42612.710474537038</v>
      </c>
      <c r="T3465" s="9">
        <f t="shared" si="163"/>
        <v>2016</v>
      </c>
      <c r="U3465" s="11">
        <f t="shared" si="164"/>
        <v>42653.957638888889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">
        <v>8317</v>
      </c>
      <c r="R3466" t="s">
        <v>8318</v>
      </c>
      <c r="S3466" s="11">
        <f t="shared" si="162"/>
        <v>42574.921724537031</v>
      </c>
      <c r="T3466" s="9">
        <f t="shared" si="163"/>
        <v>2016</v>
      </c>
      <c r="U3466" s="11">
        <f t="shared" si="164"/>
        <v>42604.921724537031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">
        <v>8317</v>
      </c>
      <c r="R3467" t="s">
        <v>8318</v>
      </c>
      <c r="S3467" s="11">
        <f t="shared" si="162"/>
        <v>42200.417499999996</v>
      </c>
      <c r="T3467" s="9">
        <f t="shared" si="163"/>
        <v>2015</v>
      </c>
      <c r="U3467" s="11">
        <f t="shared" si="164"/>
        <v>42225.458333333336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">
        <v>8317</v>
      </c>
      <c r="R3468" t="s">
        <v>8318</v>
      </c>
      <c r="S3468" s="11">
        <f t="shared" si="162"/>
        <v>42419.810763888883</v>
      </c>
      <c r="T3468" s="9">
        <f t="shared" si="163"/>
        <v>2016</v>
      </c>
      <c r="U3468" s="11">
        <f t="shared" si="164"/>
        <v>42479.769097222219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">
        <v>8317</v>
      </c>
      <c r="R3469" t="s">
        <v>8318</v>
      </c>
      <c r="S3469" s="11">
        <f t="shared" si="162"/>
        <v>42053.463333333326</v>
      </c>
      <c r="T3469" s="9">
        <f t="shared" si="163"/>
        <v>2015</v>
      </c>
      <c r="U3469" s="11">
        <f t="shared" si="164"/>
        <v>42083.421666666669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">
        <v>8317</v>
      </c>
      <c r="R3470" t="s">
        <v>8318</v>
      </c>
      <c r="S3470" s="11">
        <f t="shared" si="162"/>
        <v>42605.55704861111</v>
      </c>
      <c r="T3470" s="9">
        <f t="shared" si="163"/>
        <v>2016</v>
      </c>
      <c r="U3470" s="11">
        <f t="shared" si="164"/>
        <v>42633.916666666664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">
        <v>8317</v>
      </c>
      <c r="R3471" t="s">
        <v>8318</v>
      </c>
      <c r="S3471" s="11">
        <f t="shared" si="162"/>
        <v>42458.433391203704</v>
      </c>
      <c r="T3471" s="9">
        <f t="shared" si="163"/>
        <v>2016</v>
      </c>
      <c r="U3471" s="11">
        <f t="shared" si="164"/>
        <v>42488.433391203704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">
        <v>8317</v>
      </c>
      <c r="R3472" t="s">
        <v>8318</v>
      </c>
      <c r="S3472" s="11">
        <f t="shared" si="162"/>
        <v>42528.813680555548</v>
      </c>
      <c r="T3472" s="9">
        <f t="shared" si="163"/>
        <v>2016</v>
      </c>
      <c r="U3472" s="11">
        <f t="shared" si="164"/>
        <v>42566.693055555552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">
        <v>8317</v>
      </c>
      <c r="R3473" t="s">
        <v>8318</v>
      </c>
      <c r="S3473" s="11">
        <f t="shared" si="162"/>
        <v>41841.61215277778</v>
      </c>
      <c r="T3473" s="9">
        <f t="shared" si="163"/>
        <v>2014</v>
      </c>
      <c r="U3473" s="11">
        <f t="shared" si="164"/>
        <v>41882.625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">
        <v>8317</v>
      </c>
      <c r="R3474" t="s">
        <v>8318</v>
      </c>
      <c r="S3474" s="11">
        <f t="shared" si="162"/>
        <v>41927.962164351848</v>
      </c>
      <c r="T3474" s="9">
        <f t="shared" si="163"/>
        <v>2014</v>
      </c>
      <c r="U3474" s="11">
        <f t="shared" si="164"/>
        <v>41949.040972222218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">
        <v>8317</v>
      </c>
      <c r="R3475" t="s">
        <v>8318</v>
      </c>
      <c r="S3475" s="11">
        <f t="shared" si="162"/>
        <v>42062.626111111109</v>
      </c>
      <c r="T3475" s="9">
        <f t="shared" si="163"/>
        <v>2015</v>
      </c>
      <c r="U3475" s="11">
        <f t="shared" si="164"/>
        <v>42083.643749999996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">
        <v>8317</v>
      </c>
      <c r="R3476" t="s">
        <v>8318</v>
      </c>
      <c r="S3476" s="11">
        <f t="shared" si="162"/>
        <v>42541.293182870366</v>
      </c>
      <c r="T3476" s="9">
        <f t="shared" si="163"/>
        <v>2016</v>
      </c>
      <c r="U3476" s="11">
        <f t="shared" si="164"/>
        <v>42571.293182870366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">
        <v>8317</v>
      </c>
      <c r="R3477" t="s">
        <v>8318</v>
      </c>
      <c r="S3477" s="11">
        <f t="shared" si="162"/>
        <v>41918.672499999993</v>
      </c>
      <c r="T3477" s="9">
        <f t="shared" si="163"/>
        <v>2014</v>
      </c>
      <c r="U3477" s="11">
        <f t="shared" si="164"/>
        <v>41945.791666666664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">
        <v>8317</v>
      </c>
      <c r="R3478" t="s">
        <v>8318</v>
      </c>
      <c r="S3478" s="11">
        <f t="shared" si="162"/>
        <v>41921.071643518517</v>
      </c>
      <c r="T3478" s="9">
        <f t="shared" si="163"/>
        <v>2014</v>
      </c>
      <c r="U3478" s="11">
        <f t="shared" si="164"/>
        <v>41938.916666666664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">
        <v>8317</v>
      </c>
      <c r="R3479" t="s">
        <v>8318</v>
      </c>
      <c r="S3479" s="11">
        <f t="shared" si="162"/>
        <v>42128.528275462959</v>
      </c>
      <c r="T3479" s="9">
        <f t="shared" si="163"/>
        <v>2015</v>
      </c>
      <c r="U3479" s="11">
        <f t="shared" si="164"/>
        <v>42140.916666666664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">
        <v>8317</v>
      </c>
      <c r="R3480" t="s">
        <v>8318</v>
      </c>
      <c r="S3480" s="11">
        <f t="shared" si="162"/>
        <v>42053.708587962959</v>
      </c>
      <c r="T3480" s="9">
        <f t="shared" si="163"/>
        <v>2015</v>
      </c>
      <c r="U3480" s="11">
        <f t="shared" si="164"/>
        <v>42079.666666666664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">
        <v>8317</v>
      </c>
      <c r="R3481" t="s">
        <v>8318</v>
      </c>
      <c r="S3481" s="11">
        <f t="shared" si="162"/>
        <v>41781.64675925926</v>
      </c>
      <c r="T3481" s="9">
        <f t="shared" si="163"/>
        <v>2014</v>
      </c>
      <c r="U3481" s="11">
        <f t="shared" si="164"/>
        <v>41811.64675925926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">
        <v>8317</v>
      </c>
      <c r="R3482" t="s">
        <v>8318</v>
      </c>
      <c r="S3482" s="11">
        <f t="shared" si="162"/>
        <v>42171.109108796292</v>
      </c>
      <c r="T3482" s="9">
        <f t="shared" si="163"/>
        <v>2015</v>
      </c>
      <c r="U3482" s="11">
        <f t="shared" si="164"/>
        <v>42195.666666666664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">
        <v>8317</v>
      </c>
      <c r="R3483" t="s">
        <v>8318</v>
      </c>
      <c r="S3483" s="11">
        <f t="shared" si="162"/>
        <v>41989.039212962962</v>
      </c>
      <c r="T3483" s="9">
        <f t="shared" si="163"/>
        <v>2014</v>
      </c>
      <c r="U3483" s="11">
        <f t="shared" si="164"/>
        <v>42006.039212962962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">
        <v>8317</v>
      </c>
      <c r="R3484" t="s">
        <v>8318</v>
      </c>
      <c r="S3484" s="11">
        <f t="shared" si="162"/>
        <v>41796.563263888886</v>
      </c>
      <c r="T3484" s="9">
        <f t="shared" si="163"/>
        <v>2014</v>
      </c>
      <c r="U3484" s="11">
        <f t="shared" si="164"/>
        <v>41826.563263888886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">
        <v>8317</v>
      </c>
      <c r="R3485" t="s">
        <v>8318</v>
      </c>
      <c r="S3485" s="11">
        <f t="shared" si="162"/>
        <v>41793.460428240738</v>
      </c>
      <c r="T3485" s="9">
        <f t="shared" si="163"/>
        <v>2014</v>
      </c>
      <c r="U3485" s="11">
        <f t="shared" si="164"/>
        <v>41823.460428240738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">
        <v>8317</v>
      </c>
      <c r="R3486" t="s">
        <v>8318</v>
      </c>
      <c r="S3486" s="11">
        <f t="shared" si="162"/>
        <v>42506.552071759252</v>
      </c>
      <c r="T3486" s="9">
        <f t="shared" si="163"/>
        <v>2016</v>
      </c>
      <c r="U3486" s="11">
        <f t="shared" si="164"/>
        <v>42536.552071759252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">
        <v>8317</v>
      </c>
      <c r="R3487" t="s">
        <v>8318</v>
      </c>
      <c r="S3487" s="11">
        <f t="shared" si="162"/>
        <v>42372.484722222223</v>
      </c>
      <c r="T3487" s="9">
        <f t="shared" si="163"/>
        <v>2016</v>
      </c>
      <c r="U3487" s="11">
        <f t="shared" si="164"/>
        <v>42402.484722222223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">
        <v>8317</v>
      </c>
      <c r="R3488" t="s">
        <v>8318</v>
      </c>
      <c r="S3488" s="11">
        <f t="shared" si="162"/>
        <v>42126.666678240734</v>
      </c>
      <c r="T3488" s="9">
        <f t="shared" si="163"/>
        <v>2015</v>
      </c>
      <c r="U3488" s="11">
        <f t="shared" si="164"/>
        <v>42158.082638888889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">
        <v>8317</v>
      </c>
      <c r="R3489" t="s">
        <v>8318</v>
      </c>
      <c r="S3489" s="11">
        <f t="shared" si="162"/>
        <v>42149.732083333329</v>
      </c>
      <c r="T3489" s="9">
        <f t="shared" si="163"/>
        <v>2015</v>
      </c>
      <c r="U3489" s="11">
        <f t="shared" si="164"/>
        <v>42179.732083333329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">
        <v>8317</v>
      </c>
      <c r="R3490" t="s">
        <v>8318</v>
      </c>
      <c r="S3490" s="11">
        <f t="shared" si="162"/>
        <v>42087.55972222222</v>
      </c>
      <c r="T3490" s="9">
        <f t="shared" si="163"/>
        <v>2015</v>
      </c>
      <c r="U3490" s="11">
        <f t="shared" si="164"/>
        <v>42111.458333333336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">
        <v>8317</v>
      </c>
      <c r="R3491" t="s">
        <v>8318</v>
      </c>
      <c r="S3491" s="11">
        <f t="shared" si="162"/>
        <v>41753.427442129629</v>
      </c>
      <c r="T3491" s="9">
        <f t="shared" si="163"/>
        <v>2014</v>
      </c>
      <c r="U3491" s="11">
        <f t="shared" si="164"/>
        <v>41783.666666666664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">
        <v>8317</v>
      </c>
      <c r="R3492" t="s">
        <v>8318</v>
      </c>
      <c r="S3492" s="11">
        <f t="shared" si="162"/>
        <v>42443.594027777777</v>
      </c>
      <c r="T3492" s="9">
        <f t="shared" si="163"/>
        <v>2016</v>
      </c>
      <c r="U3492" s="11">
        <f t="shared" si="164"/>
        <v>42473.594027777777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">
        <v>8317</v>
      </c>
      <c r="R3493" t="s">
        <v>8318</v>
      </c>
      <c r="S3493" s="11">
        <f t="shared" si="162"/>
        <v>42121.041481481479</v>
      </c>
      <c r="T3493" s="9">
        <f t="shared" si="163"/>
        <v>2015</v>
      </c>
      <c r="U3493" s="11">
        <f t="shared" si="164"/>
        <v>42142.041481481479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">
        <v>8317</v>
      </c>
      <c r="R3494" t="s">
        <v>8318</v>
      </c>
      <c r="S3494" s="11">
        <f t="shared" si="162"/>
        <v>42267.800891203697</v>
      </c>
      <c r="T3494" s="9">
        <f t="shared" si="163"/>
        <v>2015</v>
      </c>
      <c r="U3494" s="11">
        <f t="shared" si="164"/>
        <v>42302.800891203697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">
        <v>8317</v>
      </c>
      <c r="R3495" t="s">
        <v>8318</v>
      </c>
      <c r="S3495" s="11">
        <f t="shared" si="162"/>
        <v>41848.657824074071</v>
      </c>
      <c r="T3495" s="9">
        <f t="shared" si="163"/>
        <v>2014</v>
      </c>
      <c r="U3495" s="11">
        <f t="shared" si="164"/>
        <v>41868.007638888885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">
        <v>8317</v>
      </c>
      <c r="R3496" t="s">
        <v>8318</v>
      </c>
      <c r="S3496" s="11">
        <f t="shared" si="162"/>
        <v>42689.006655092591</v>
      </c>
      <c r="T3496" s="9">
        <f t="shared" si="163"/>
        <v>2016</v>
      </c>
      <c r="U3496" s="11">
        <f t="shared" si="164"/>
        <v>42700.041666666664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">
        <v>8317</v>
      </c>
      <c r="R3497" t="s">
        <v>8318</v>
      </c>
      <c r="S3497" s="11">
        <f t="shared" si="162"/>
        <v>41915.554502314808</v>
      </c>
      <c r="T3497" s="9">
        <f t="shared" si="163"/>
        <v>2014</v>
      </c>
      <c r="U3497" s="11">
        <f t="shared" si="164"/>
        <v>41944.512499999997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">
        <v>8317</v>
      </c>
      <c r="R3498" t="s">
        <v>8318</v>
      </c>
      <c r="S3498" s="11">
        <f t="shared" si="162"/>
        <v>42584.638495370367</v>
      </c>
      <c r="T3498" s="9">
        <f t="shared" si="163"/>
        <v>2016</v>
      </c>
      <c r="U3498" s="11">
        <f t="shared" si="164"/>
        <v>42624.638495370367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">
        <v>8317</v>
      </c>
      <c r="R3499" t="s">
        <v>8318</v>
      </c>
      <c r="S3499" s="11">
        <f t="shared" si="162"/>
        <v>42511.53361111111</v>
      </c>
      <c r="T3499" s="9">
        <f t="shared" si="163"/>
        <v>2016</v>
      </c>
      <c r="U3499" s="11">
        <f t="shared" si="164"/>
        <v>42523.708333333336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">
        <v>8317</v>
      </c>
      <c r="R3500" t="s">
        <v>8318</v>
      </c>
      <c r="S3500" s="11">
        <f t="shared" si="162"/>
        <v>42458.950277777774</v>
      </c>
      <c r="T3500" s="9">
        <f t="shared" si="163"/>
        <v>2016</v>
      </c>
      <c r="U3500" s="11">
        <f t="shared" si="164"/>
        <v>42518.697222222218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">
        <v>8317</v>
      </c>
      <c r="R3501" t="s">
        <v>8318</v>
      </c>
      <c r="S3501" s="11">
        <f t="shared" si="162"/>
        <v>42131.827835648146</v>
      </c>
      <c r="T3501" s="9">
        <f t="shared" si="163"/>
        <v>2015</v>
      </c>
      <c r="U3501" s="11">
        <f t="shared" si="164"/>
        <v>42186.082638888889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">
        <v>8317</v>
      </c>
      <c r="R3502" t="s">
        <v>8318</v>
      </c>
      <c r="S3502" s="11">
        <f t="shared" si="162"/>
        <v>42419.711087962962</v>
      </c>
      <c r="T3502" s="9">
        <f t="shared" si="163"/>
        <v>2016</v>
      </c>
      <c r="U3502" s="11">
        <f t="shared" si="164"/>
        <v>42435.999305555553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">
        <v>8317</v>
      </c>
      <c r="R3503" t="s">
        <v>8318</v>
      </c>
      <c r="S3503" s="11">
        <f t="shared" si="162"/>
        <v>42233.555497685178</v>
      </c>
      <c r="T3503" s="9">
        <f t="shared" si="163"/>
        <v>2015</v>
      </c>
      <c r="U3503" s="11">
        <f t="shared" si="164"/>
        <v>42258.555497685178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">
        <v>8317</v>
      </c>
      <c r="R3504" t="s">
        <v>8318</v>
      </c>
      <c r="S3504" s="11">
        <f t="shared" si="162"/>
        <v>42430.631064814814</v>
      </c>
      <c r="T3504" s="9">
        <f t="shared" si="163"/>
        <v>2016</v>
      </c>
      <c r="U3504" s="11">
        <f t="shared" si="164"/>
        <v>42444.957638888889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">
        <v>8317</v>
      </c>
      <c r="R3505" t="s">
        <v>8318</v>
      </c>
      <c r="S3505" s="11">
        <f t="shared" si="162"/>
        <v>42545.27</v>
      </c>
      <c r="T3505" s="9">
        <f t="shared" si="163"/>
        <v>2016</v>
      </c>
      <c r="U3505" s="11">
        <f t="shared" si="164"/>
        <v>42575.27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">
        <v>8317</v>
      </c>
      <c r="R3506" t="s">
        <v>8318</v>
      </c>
      <c r="S3506" s="11">
        <f t="shared" si="162"/>
        <v>42297.540405092594</v>
      </c>
      <c r="T3506" s="9">
        <f t="shared" si="163"/>
        <v>2015</v>
      </c>
      <c r="U3506" s="11">
        <f t="shared" si="164"/>
        <v>42327.582071759258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">
        <v>8317</v>
      </c>
      <c r="R3507" t="s">
        <v>8318</v>
      </c>
      <c r="S3507" s="11">
        <f t="shared" si="162"/>
        <v>41760.727372685185</v>
      </c>
      <c r="T3507" s="9">
        <f t="shared" si="163"/>
        <v>2014</v>
      </c>
      <c r="U3507" s="11">
        <f t="shared" si="164"/>
        <v>41771.958333333328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">
        <v>8317</v>
      </c>
      <c r="R3508" t="s">
        <v>8318</v>
      </c>
      <c r="S3508" s="11">
        <f t="shared" si="162"/>
        <v>41829.525925925926</v>
      </c>
      <c r="T3508" s="9">
        <f t="shared" si="163"/>
        <v>2014</v>
      </c>
      <c r="U3508" s="11">
        <f t="shared" si="164"/>
        <v>41874.525925925926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">
        <v>8317</v>
      </c>
      <c r="R3509" t="s">
        <v>8318</v>
      </c>
      <c r="S3509" s="11">
        <f t="shared" si="162"/>
        <v>42491.714548611104</v>
      </c>
      <c r="T3509" s="9">
        <f t="shared" si="163"/>
        <v>2016</v>
      </c>
      <c r="U3509" s="11">
        <f t="shared" si="164"/>
        <v>42521.714548611104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">
        <v>8317</v>
      </c>
      <c r="R3510" t="s">
        <v>8318</v>
      </c>
      <c r="S3510" s="11">
        <f t="shared" si="162"/>
        <v>42477.521446759252</v>
      </c>
      <c r="T3510" s="9">
        <f t="shared" si="163"/>
        <v>2016</v>
      </c>
      <c r="U3510" s="11">
        <f t="shared" si="164"/>
        <v>42500.666666666664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">
        <v>8317</v>
      </c>
      <c r="R3511" t="s">
        <v>8318</v>
      </c>
      <c r="S3511" s="11">
        <f t="shared" si="162"/>
        <v>41950.651226851849</v>
      </c>
      <c r="T3511" s="9">
        <f t="shared" si="163"/>
        <v>2014</v>
      </c>
      <c r="U3511" s="11">
        <f t="shared" si="164"/>
        <v>41963.996527777774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">
        <v>8317</v>
      </c>
      <c r="R3512" t="s">
        <v>8318</v>
      </c>
      <c r="S3512" s="11">
        <f t="shared" si="162"/>
        <v>41802.412569444445</v>
      </c>
      <c r="T3512" s="9">
        <f t="shared" si="163"/>
        <v>2014</v>
      </c>
      <c r="U3512" s="11">
        <f t="shared" si="164"/>
        <v>41822.412569444445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">
        <v>8317</v>
      </c>
      <c r="R3513" t="s">
        <v>8318</v>
      </c>
      <c r="S3513" s="11">
        <f t="shared" si="162"/>
        <v>41927.665451388886</v>
      </c>
      <c r="T3513" s="9">
        <f t="shared" si="163"/>
        <v>2014</v>
      </c>
      <c r="U3513" s="11">
        <f t="shared" si="164"/>
        <v>41950.5625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">
        <v>8317</v>
      </c>
      <c r="R3514" t="s">
        <v>8318</v>
      </c>
      <c r="S3514" s="11">
        <f t="shared" si="162"/>
        <v>42057.328611111108</v>
      </c>
      <c r="T3514" s="9">
        <f t="shared" si="163"/>
        <v>2015</v>
      </c>
      <c r="U3514" s="11">
        <f t="shared" si="164"/>
        <v>42117.286944444444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">
        <v>8317</v>
      </c>
      <c r="R3515" t="s">
        <v>8318</v>
      </c>
      <c r="S3515" s="11">
        <f t="shared" si="162"/>
        <v>41780.887870370367</v>
      </c>
      <c r="T3515" s="9">
        <f t="shared" si="163"/>
        <v>2014</v>
      </c>
      <c r="U3515" s="11">
        <f t="shared" si="164"/>
        <v>41793.999305555553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">
        <v>8317</v>
      </c>
      <c r="R3516" t="s">
        <v>8318</v>
      </c>
      <c r="S3516" s="11">
        <f t="shared" si="162"/>
        <v>42020.638333333329</v>
      </c>
      <c r="T3516" s="9">
        <f t="shared" si="163"/>
        <v>2015</v>
      </c>
      <c r="U3516" s="11">
        <f t="shared" si="164"/>
        <v>42036.999305555553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">
        <v>8317</v>
      </c>
      <c r="R3517" t="s">
        <v>8318</v>
      </c>
      <c r="S3517" s="11">
        <f t="shared" si="162"/>
        <v>42125.564479166664</v>
      </c>
      <c r="T3517" s="9">
        <f t="shared" si="163"/>
        <v>2015</v>
      </c>
      <c r="U3517" s="11">
        <f t="shared" si="164"/>
        <v>42155.564479166664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">
        <v>8317</v>
      </c>
      <c r="R3518" t="s">
        <v>8318</v>
      </c>
      <c r="S3518" s="11">
        <f t="shared" si="162"/>
        <v>41855.801736111105</v>
      </c>
      <c r="T3518" s="9">
        <f t="shared" si="163"/>
        <v>2014</v>
      </c>
      <c r="U3518" s="11">
        <f t="shared" si="164"/>
        <v>41889.916666666664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">
        <v>8317</v>
      </c>
      <c r="R3519" t="s">
        <v>8318</v>
      </c>
      <c r="S3519" s="11">
        <f t="shared" si="162"/>
        <v>41794.609189814808</v>
      </c>
      <c r="T3519" s="9">
        <f t="shared" si="163"/>
        <v>2014</v>
      </c>
      <c r="U3519" s="11">
        <f t="shared" si="164"/>
        <v>41824.25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">
        <v>8317</v>
      </c>
      <c r="R3520" t="s">
        <v>8318</v>
      </c>
      <c r="S3520" s="11">
        <f t="shared" si="162"/>
        <v>41893.575219907405</v>
      </c>
      <c r="T3520" s="9">
        <f t="shared" si="163"/>
        <v>2014</v>
      </c>
      <c r="U3520" s="11">
        <f t="shared" si="164"/>
        <v>41914.38958333333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">
        <v>8317</v>
      </c>
      <c r="R3521" t="s">
        <v>8318</v>
      </c>
      <c r="S3521" s="11">
        <f t="shared" si="162"/>
        <v>42037.390624999993</v>
      </c>
      <c r="T3521" s="9">
        <f t="shared" si="163"/>
        <v>2015</v>
      </c>
      <c r="U3521" s="11">
        <f t="shared" si="164"/>
        <v>42067.390624999993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">
        <v>8317</v>
      </c>
      <c r="R3522" t="s">
        <v>8318</v>
      </c>
      <c r="S3522" s="11">
        <f t="shared" si="162"/>
        <v>42227.615879629629</v>
      </c>
      <c r="T3522" s="9">
        <f t="shared" si="163"/>
        <v>2015</v>
      </c>
      <c r="U3522" s="11">
        <f t="shared" si="164"/>
        <v>42253.365972222215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">
        <v>8317</v>
      </c>
      <c r="R3523" t="s">
        <v>8318</v>
      </c>
      <c r="S3523" s="11">
        <f t="shared" ref="S3523:S3586" si="165">(J3523/86400)+25569+(-5/24)</f>
        <v>41881.153009259258</v>
      </c>
      <c r="T3523" s="9">
        <f t="shared" ref="T3523:T3586" si="166">YEAR(S3523)</f>
        <v>2014</v>
      </c>
      <c r="U3523" s="11">
        <f t="shared" ref="U3523:U3586" si="167">(I3523/86400)+25569+(-5/24)</f>
        <v>41911.153009259258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">
        <v>8317</v>
      </c>
      <c r="R3524" t="s">
        <v>8318</v>
      </c>
      <c r="S3524" s="11">
        <f t="shared" si="165"/>
        <v>42234.581550925919</v>
      </c>
      <c r="T3524" s="9">
        <f t="shared" si="166"/>
        <v>2015</v>
      </c>
      <c r="U3524" s="11">
        <f t="shared" si="167"/>
        <v>42262.212500000001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">
        <v>8317</v>
      </c>
      <c r="R3525" t="s">
        <v>8318</v>
      </c>
      <c r="S3525" s="11">
        <f t="shared" si="165"/>
        <v>42581.189212962963</v>
      </c>
      <c r="T3525" s="9">
        <f t="shared" si="166"/>
        <v>2016</v>
      </c>
      <c r="U3525" s="11">
        <f t="shared" si="167"/>
        <v>42638.749999999993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">
        <v>8317</v>
      </c>
      <c r="R3526" t="s">
        <v>8318</v>
      </c>
      <c r="S3526" s="11">
        <f t="shared" si="165"/>
        <v>41880.555243055554</v>
      </c>
      <c r="T3526" s="9">
        <f t="shared" si="166"/>
        <v>2014</v>
      </c>
      <c r="U3526" s="11">
        <f t="shared" si="167"/>
        <v>41894.958333333328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">
        <v>8317</v>
      </c>
      <c r="R3527" t="s">
        <v>8318</v>
      </c>
      <c r="S3527" s="11">
        <f t="shared" si="165"/>
        <v>42214.487337962964</v>
      </c>
      <c r="T3527" s="9">
        <f t="shared" si="166"/>
        <v>2015</v>
      </c>
      <c r="U3527" s="11">
        <f t="shared" si="167"/>
        <v>42225.458333333336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">
        <v>8317</v>
      </c>
      <c r="R3528" t="s">
        <v>8318</v>
      </c>
      <c r="S3528" s="11">
        <f t="shared" si="165"/>
        <v>42460.126979166664</v>
      </c>
      <c r="T3528" s="9">
        <f t="shared" si="166"/>
        <v>2016</v>
      </c>
      <c r="U3528" s="11">
        <f t="shared" si="167"/>
        <v>42488.040972222218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">
        <v>8317</v>
      </c>
      <c r="R3529" t="s">
        <v>8318</v>
      </c>
      <c r="S3529" s="11">
        <f t="shared" si="165"/>
        <v>42166.814872685187</v>
      </c>
      <c r="T3529" s="9">
        <f t="shared" si="166"/>
        <v>2015</v>
      </c>
      <c r="U3529" s="11">
        <f t="shared" si="167"/>
        <v>42195.957638888889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">
        <v>8317</v>
      </c>
      <c r="R3530" t="s">
        <v>8318</v>
      </c>
      <c r="S3530" s="11">
        <f t="shared" si="165"/>
        <v>42733.293032407404</v>
      </c>
      <c r="T3530" s="9">
        <f t="shared" si="166"/>
        <v>2016</v>
      </c>
      <c r="U3530" s="11">
        <f t="shared" si="167"/>
        <v>42753.293032407404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">
        <v>8317</v>
      </c>
      <c r="R3531" t="s">
        <v>8318</v>
      </c>
      <c r="S3531" s="11">
        <f t="shared" si="165"/>
        <v>42177.553449074076</v>
      </c>
      <c r="T3531" s="9">
        <f t="shared" si="166"/>
        <v>2015</v>
      </c>
      <c r="U3531" s="11">
        <f t="shared" si="167"/>
        <v>42197.833333333336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">
        <v>8317</v>
      </c>
      <c r="R3532" t="s">
        <v>8318</v>
      </c>
      <c r="S3532" s="11">
        <f t="shared" si="165"/>
        <v>42442.41501157407</v>
      </c>
      <c r="T3532" s="9">
        <f t="shared" si="166"/>
        <v>2016</v>
      </c>
      <c r="U3532" s="11">
        <f t="shared" si="167"/>
        <v>42470.624999999993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">
        <v>8317</v>
      </c>
      <c r="R3533" t="s">
        <v>8318</v>
      </c>
      <c r="S3533" s="11">
        <f t="shared" si="165"/>
        <v>42521.44599537037</v>
      </c>
      <c r="T3533" s="9">
        <f t="shared" si="166"/>
        <v>2016</v>
      </c>
      <c r="U3533" s="11">
        <f t="shared" si="167"/>
        <v>42551.44599537037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">
        <v>8317</v>
      </c>
      <c r="R3534" t="s">
        <v>8318</v>
      </c>
      <c r="S3534" s="11">
        <f t="shared" si="165"/>
        <v>41884.391516203701</v>
      </c>
      <c r="T3534" s="9">
        <f t="shared" si="166"/>
        <v>2014</v>
      </c>
      <c r="U3534" s="11">
        <f t="shared" si="167"/>
        <v>41899.957638888889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">
        <v>8317</v>
      </c>
      <c r="R3535" t="s">
        <v>8318</v>
      </c>
      <c r="S3535" s="11">
        <f t="shared" si="165"/>
        <v>42289.552858796298</v>
      </c>
      <c r="T3535" s="9">
        <f t="shared" si="166"/>
        <v>2015</v>
      </c>
      <c r="U3535" s="11">
        <f t="shared" si="167"/>
        <v>42319.594525462962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">
        <v>8317</v>
      </c>
      <c r="R3536" t="s">
        <v>8318</v>
      </c>
      <c r="S3536" s="11">
        <f t="shared" si="165"/>
        <v>42243.416932870365</v>
      </c>
      <c r="T3536" s="9">
        <f t="shared" si="166"/>
        <v>2015</v>
      </c>
      <c r="U3536" s="11">
        <f t="shared" si="167"/>
        <v>42278.416932870365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">
        <v>8317</v>
      </c>
      <c r="R3537" t="s">
        <v>8318</v>
      </c>
      <c r="S3537" s="11">
        <f t="shared" si="165"/>
        <v>42248.431828703702</v>
      </c>
      <c r="T3537" s="9">
        <f t="shared" si="166"/>
        <v>2015</v>
      </c>
      <c r="U3537" s="11">
        <f t="shared" si="167"/>
        <v>42279.541666666664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">
        <v>8317</v>
      </c>
      <c r="R3538" t="s">
        <v>8318</v>
      </c>
      <c r="S3538" s="11">
        <f t="shared" si="165"/>
        <v>42328.518807870372</v>
      </c>
      <c r="T3538" s="9">
        <f t="shared" si="166"/>
        <v>2015</v>
      </c>
      <c r="U3538" s="11">
        <f t="shared" si="167"/>
        <v>42358.290972222218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">
        <v>8317</v>
      </c>
      <c r="R3539" t="s">
        <v>8318</v>
      </c>
      <c r="S3539" s="11">
        <f t="shared" si="165"/>
        <v>41923.146018518521</v>
      </c>
      <c r="T3539" s="9">
        <f t="shared" si="166"/>
        <v>2014</v>
      </c>
      <c r="U3539" s="11">
        <f t="shared" si="167"/>
        <v>41960.124305555553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">
        <v>8317</v>
      </c>
      <c r="R3540" t="s">
        <v>8318</v>
      </c>
      <c r="S3540" s="11">
        <f t="shared" si="165"/>
        <v>42571.212268518517</v>
      </c>
      <c r="T3540" s="9">
        <f t="shared" si="166"/>
        <v>2016</v>
      </c>
      <c r="U3540" s="11">
        <f t="shared" si="167"/>
        <v>42599.212268518517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">
        <v>8317</v>
      </c>
      <c r="R3541" t="s">
        <v>8318</v>
      </c>
      <c r="S3541" s="11">
        <f t="shared" si="165"/>
        <v>42600.547708333332</v>
      </c>
      <c r="T3541" s="9">
        <f t="shared" si="166"/>
        <v>2016</v>
      </c>
      <c r="U3541" s="11">
        <f t="shared" si="167"/>
        <v>42621.547708333332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">
        <v>8317</v>
      </c>
      <c r="R3542" t="s">
        <v>8318</v>
      </c>
      <c r="S3542" s="11">
        <f t="shared" si="165"/>
        <v>42516.795034722221</v>
      </c>
      <c r="T3542" s="9">
        <f t="shared" si="166"/>
        <v>2016</v>
      </c>
      <c r="U3542" s="11">
        <f t="shared" si="167"/>
        <v>42546.795034722221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">
        <v>8317</v>
      </c>
      <c r="R3543" t="s">
        <v>8318</v>
      </c>
      <c r="S3543" s="11">
        <f t="shared" si="165"/>
        <v>42222.521701388883</v>
      </c>
      <c r="T3543" s="9">
        <f t="shared" si="166"/>
        <v>2015</v>
      </c>
      <c r="U3543" s="11">
        <f t="shared" si="167"/>
        <v>42247.521701388883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">
        <v>8317</v>
      </c>
      <c r="R3544" t="s">
        <v>8318</v>
      </c>
      <c r="S3544" s="11">
        <f t="shared" si="165"/>
        <v>41829.391458333332</v>
      </c>
      <c r="T3544" s="9">
        <f t="shared" si="166"/>
        <v>2014</v>
      </c>
      <c r="U3544" s="11">
        <f t="shared" si="167"/>
        <v>41889.391458333332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">
        <v>8317</v>
      </c>
      <c r="R3545" t="s">
        <v>8318</v>
      </c>
      <c r="S3545" s="11">
        <f t="shared" si="165"/>
        <v>42150.546979166662</v>
      </c>
      <c r="T3545" s="9">
        <f t="shared" si="166"/>
        <v>2015</v>
      </c>
      <c r="U3545" s="11">
        <f t="shared" si="167"/>
        <v>42180.546979166662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">
        <v>8317</v>
      </c>
      <c r="R3546" t="s">
        <v>8318</v>
      </c>
      <c r="S3546" s="11">
        <f t="shared" si="165"/>
        <v>42040.623344907406</v>
      </c>
      <c r="T3546" s="9">
        <f t="shared" si="166"/>
        <v>2015</v>
      </c>
      <c r="U3546" s="11">
        <f t="shared" si="167"/>
        <v>42070.623344907406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">
        <v>8317</v>
      </c>
      <c r="R3547" t="s">
        <v>8318</v>
      </c>
      <c r="S3547" s="11">
        <f t="shared" si="165"/>
        <v>42075.599062499998</v>
      </c>
      <c r="T3547" s="9">
        <f t="shared" si="166"/>
        <v>2015</v>
      </c>
      <c r="U3547" s="11">
        <f t="shared" si="167"/>
        <v>42105.599062499998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">
        <v>8317</v>
      </c>
      <c r="R3548" t="s">
        <v>8318</v>
      </c>
      <c r="S3548" s="11">
        <f t="shared" si="165"/>
        <v>42073.452361111107</v>
      </c>
      <c r="T3548" s="9">
        <f t="shared" si="166"/>
        <v>2015</v>
      </c>
      <c r="U3548" s="11">
        <f t="shared" si="167"/>
        <v>42094.957638888889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">
        <v>8317</v>
      </c>
      <c r="R3549" t="s">
        <v>8318</v>
      </c>
      <c r="S3549" s="11">
        <f t="shared" si="165"/>
        <v>42479.870381944442</v>
      </c>
      <c r="T3549" s="9">
        <f t="shared" si="166"/>
        <v>2016</v>
      </c>
      <c r="U3549" s="11">
        <f t="shared" si="167"/>
        <v>42503.957638888889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">
        <v>8317</v>
      </c>
      <c r="R3550" t="s">
        <v>8318</v>
      </c>
      <c r="S3550" s="11">
        <f t="shared" si="165"/>
        <v>42411.733958333331</v>
      </c>
      <c r="T3550" s="9">
        <f t="shared" si="166"/>
        <v>2016</v>
      </c>
      <c r="U3550" s="11">
        <f t="shared" si="167"/>
        <v>42433.833333333336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">
        <v>8317</v>
      </c>
      <c r="R3551" t="s">
        <v>8318</v>
      </c>
      <c r="S3551" s="11">
        <f t="shared" si="165"/>
        <v>42223.186030092591</v>
      </c>
      <c r="T3551" s="9">
        <f t="shared" si="166"/>
        <v>2015</v>
      </c>
      <c r="U3551" s="11">
        <f t="shared" si="167"/>
        <v>42251.186030092591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">
        <v>8317</v>
      </c>
      <c r="R3552" t="s">
        <v>8318</v>
      </c>
      <c r="S3552" s="11">
        <f t="shared" si="165"/>
        <v>42462.685162037036</v>
      </c>
      <c r="T3552" s="9">
        <f t="shared" si="166"/>
        <v>2016</v>
      </c>
      <c r="U3552" s="11">
        <f t="shared" si="167"/>
        <v>42492.685162037036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">
        <v>8317</v>
      </c>
      <c r="R3553" t="s">
        <v>8318</v>
      </c>
      <c r="S3553" s="11">
        <f t="shared" si="165"/>
        <v>41753.307523148142</v>
      </c>
      <c r="T3553" s="9">
        <f t="shared" si="166"/>
        <v>2014</v>
      </c>
      <c r="U3553" s="11">
        <f t="shared" si="167"/>
        <v>41781.713194444441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">
        <v>8317</v>
      </c>
      <c r="R3554" t="s">
        <v>8318</v>
      </c>
      <c r="S3554" s="11">
        <f t="shared" si="165"/>
        <v>41788.378749999996</v>
      </c>
      <c r="T3554" s="9">
        <f t="shared" si="166"/>
        <v>2014</v>
      </c>
      <c r="U3554" s="11">
        <f t="shared" si="167"/>
        <v>41818.378749999996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">
        <v>8317</v>
      </c>
      <c r="R3555" t="s">
        <v>8318</v>
      </c>
      <c r="S3555" s="11">
        <f t="shared" si="165"/>
        <v>42195.820370370369</v>
      </c>
      <c r="T3555" s="9">
        <f t="shared" si="166"/>
        <v>2015</v>
      </c>
      <c r="U3555" s="11">
        <f t="shared" si="167"/>
        <v>42227.791666666664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">
        <v>8317</v>
      </c>
      <c r="R3556" t="s">
        <v>8318</v>
      </c>
      <c r="S3556" s="11">
        <f t="shared" si="165"/>
        <v>42015.842118055552</v>
      </c>
      <c r="T3556" s="9">
        <f t="shared" si="166"/>
        <v>2015</v>
      </c>
      <c r="U3556" s="11">
        <f t="shared" si="167"/>
        <v>42046.499999999993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">
        <v>8317</v>
      </c>
      <c r="R3557" t="s">
        <v>8318</v>
      </c>
      <c r="S3557" s="11">
        <f t="shared" si="165"/>
        <v>42661.233726851853</v>
      </c>
      <c r="T3557" s="9">
        <f t="shared" si="166"/>
        <v>2016</v>
      </c>
      <c r="U3557" s="11">
        <f t="shared" si="167"/>
        <v>42691.275393518517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">
        <v>8317</v>
      </c>
      <c r="R3558" t="s">
        <v>8318</v>
      </c>
      <c r="S3558" s="11">
        <f t="shared" si="165"/>
        <v>41808.441249999996</v>
      </c>
      <c r="T3558" s="9">
        <f t="shared" si="166"/>
        <v>2014</v>
      </c>
      <c r="U3558" s="11">
        <f t="shared" si="167"/>
        <v>41868.441249999996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">
        <v>8317</v>
      </c>
      <c r="R3559" t="s">
        <v>8318</v>
      </c>
      <c r="S3559" s="11">
        <f t="shared" si="165"/>
        <v>41730.068414351852</v>
      </c>
      <c r="T3559" s="9">
        <f t="shared" si="166"/>
        <v>2014</v>
      </c>
      <c r="U3559" s="11">
        <f t="shared" si="167"/>
        <v>41764.068414351852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">
        <v>8317</v>
      </c>
      <c r="R3560" t="s">
        <v>8318</v>
      </c>
      <c r="S3560" s="11">
        <f t="shared" si="165"/>
        <v>42139.608506944445</v>
      </c>
      <c r="T3560" s="9">
        <f t="shared" si="166"/>
        <v>2015</v>
      </c>
      <c r="U3560" s="11">
        <f t="shared" si="167"/>
        <v>42181.666666666664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">
        <v>8317</v>
      </c>
      <c r="R3561" t="s">
        <v>8318</v>
      </c>
      <c r="S3561" s="11">
        <f t="shared" si="165"/>
        <v>42193.887824074067</v>
      </c>
      <c r="T3561" s="9">
        <f t="shared" si="166"/>
        <v>2015</v>
      </c>
      <c r="U3561" s="11">
        <f t="shared" si="167"/>
        <v>42216.165277777771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">
        <v>8317</v>
      </c>
      <c r="R3562" t="s">
        <v>8318</v>
      </c>
      <c r="S3562" s="11">
        <f t="shared" si="165"/>
        <v>42115.68131944444</v>
      </c>
      <c r="T3562" s="9">
        <f t="shared" si="166"/>
        <v>2015</v>
      </c>
      <c r="U3562" s="11">
        <f t="shared" si="167"/>
        <v>42150.906249999993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">
        <v>8317</v>
      </c>
      <c r="R3563" t="s">
        <v>8318</v>
      </c>
      <c r="S3563" s="11">
        <f t="shared" si="165"/>
        <v>42203.471967592595</v>
      </c>
      <c r="T3563" s="9">
        <f t="shared" si="166"/>
        <v>2015</v>
      </c>
      <c r="U3563" s="11">
        <f t="shared" si="167"/>
        <v>42221.566666666666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">
        <v>8317</v>
      </c>
      <c r="R3564" t="s">
        <v>8318</v>
      </c>
      <c r="S3564" s="11">
        <f t="shared" si="165"/>
        <v>42433.553553240738</v>
      </c>
      <c r="T3564" s="9">
        <f t="shared" si="166"/>
        <v>2016</v>
      </c>
      <c r="U3564" s="11">
        <f t="shared" si="167"/>
        <v>42442.708333333336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">
        <v>8317</v>
      </c>
      <c r="R3565" t="s">
        <v>8318</v>
      </c>
      <c r="S3565" s="11">
        <f t="shared" si="165"/>
        <v>42555.46361111111</v>
      </c>
      <c r="T3565" s="9">
        <f t="shared" si="166"/>
        <v>2016</v>
      </c>
      <c r="U3565" s="11">
        <f t="shared" si="167"/>
        <v>42583.583333333336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">
        <v>8317</v>
      </c>
      <c r="R3566" t="s">
        <v>8318</v>
      </c>
      <c r="S3566" s="11">
        <f t="shared" si="165"/>
        <v>42236.414918981478</v>
      </c>
      <c r="T3566" s="9">
        <f t="shared" si="166"/>
        <v>2015</v>
      </c>
      <c r="U3566" s="11">
        <f t="shared" si="167"/>
        <v>42282.458333333336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">
        <v>8317</v>
      </c>
      <c r="R3567" t="s">
        <v>8318</v>
      </c>
      <c r="S3567" s="11">
        <f t="shared" si="165"/>
        <v>41974.534814814811</v>
      </c>
      <c r="T3567" s="9">
        <f t="shared" si="166"/>
        <v>2014</v>
      </c>
      <c r="U3567" s="11">
        <f t="shared" si="167"/>
        <v>42004.534814814811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">
        <v>8317</v>
      </c>
      <c r="R3568" t="s">
        <v>8318</v>
      </c>
      <c r="S3568" s="11">
        <f t="shared" si="165"/>
        <v>41997.299571759257</v>
      </c>
      <c r="T3568" s="9">
        <f t="shared" si="166"/>
        <v>2014</v>
      </c>
      <c r="U3568" s="11">
        <f t="shared" si="167"/>
        <v>42027.299571759257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">
        <v>8317</v>
      </c>
      <c r="R3569" t="s">
        <v>8318</v>
      </c>
      <c r="S3569" s="11">
        <f t="shared" si="165"/>
        <v>42135.602361111109</v>
      </c>
      <c r="T3569" s="9">
        <f t="shared" si="166"/>
        <v>2015</v>
      </c>
      <c r="U3569" s="11">
        <f t="shared" si="167"/>
        <v>42165.602361111109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">
        <v>8317</v>
      </c>
      <c r="R3570" t="s">
        <v>8318</v>
      </c>
      <c r="S3570" s="11">
        <f t="shared" si="165"/>
        <v>41869.532337962963</v>
      </c>
      <c r="T3570" s="9">
        <f t="shared" si="166"/>
        <v>2014</v>
      </c>
      <c r="U3570" s="11">
        <f t="shared" si="167"/>
        <v>41899.532337962963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">
        <v>8317</v>
      </c>
      <c r="R3571" t="s">
        <v>8318</v>
      </c>
      <c r="S3571" s="11">
        <f t="shared" si="165"/>
        <v>41982.480277777773</v>
      </c>
      <c r="T3571" s="9">
        <f t="shared" si="166"/>
        <v>2014</v>
      </c>
      <c r="U3571" s="11">
        <f t="shared" si="167"/>
        <v>42012.480277777773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">
        <v>8317</v>
      </c>
      <c r="R3572" t="s">
        <v>8318</v>
      </c>
      <c r="S3572" s="11">
        <f t="shared" si="165"/>
        <v>41976.12364583333</v>
      </c>
      <c r="T3572" s="9">
        <f t="shared" si="166"/>
        <v>2014</v>
      </c>
      <c r="U3572" s="11">
        <f t="shared" si="167"/>
        <v>42004.083333333336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">
        <v>8317</v>
      </c>
      <c r="R3573" t="s">
        <v>8318</v>
      </c>
      <c r="S3573" s="11">
        <f t="shared" si="165"/>
        <v>41912.650613425925</v>
      </c>
      <c r="T3573" s="9">
        <f t="shared" si="166"/>
        <v>2014</v>
      </c>
      <c r="U3573" s="11">
        <f t="shared" si="167"/>
        <v>41942.650613425925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">
        <v>8317</v>
      </c>
      <c r="R3574" t="s">
        <v>8318</v>
      </c>
      <c r="S3574" s="11">
        <f t="shared" si="165"/>
        <v>42146.36206018518</v>
      </c>
      <c r="T3574" s="9">
        <f t="shared" si="166"/>
        <v>2015</v>
      </c>
      <c r="U3574" s="11">
        <f t="shared" si="167"/>
        <v>42176.36206018518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">
        <v>8317</v>
      </c>
      <c r="R3575" t="s">
        <v>8318</v>
      </c>
      <c r="S3575" s="11">
        <f t="shared" si="165"/>
        <v>41921.167199074072</v>
      </c>
      <c r="T3575" s="9">
        <f t="shared" si="166"/>
        <v>2014</v>
      </c>
      <c r="U3575" s="11">
        <f t="shared" si="167"/>
        <v>41951.208865740737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">
        <v>8317</v>
      </c>
      <c r="R3576" t="s">
        <v>8318</v>
      </c>
      <c r="S3576" s="11">
        <f t="shared" si="165"/>
        <v>41926.734351851854</v>
      </c>
      <c r="T3576" s="9">
        <f t="shared" si="166"/>
        <v>2014</v>
      </c>
      <c r="U3576" s="11">
        <f t="shared" si="167"/>
        <v>41956.776018518511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">
        <v>8317</v>
      </c>
      <c r="R3577" t="s">
        <v>8318</v>
      </c>
      <c r="S3577" s="11">
        <f t="shared" si="165"/>
        <v>42561.575543981475</v>
      </c>
      <c r="T3577" s="9">
        <f t="shared" si="166"/>
        <v>2016</v>
      </c>
      <c r="U3577" s="11">
        <f t="shared" si="167"/>
        <v>42592.957638888889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">
        <v>8317</v>
      </c>
      <c r="R3578" t="s">
        <v>8318</v>
      </c>
      <c r="S3578" s="11">
        <f t="shared" si="165"/>
        <v>42649.340902777774</v>
      </c>
      <c r="T3578" s="9">
        <f t="shared" si="166"/>
        <v>2016</v>
      </c>
      <c r="U3578" s="11">
        <f t="shared" si="167"/>
        <v>42709.382569444446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">
        <v>8317</v>
      </c>
      <c r="R3579" t="s">
        <v>8318</v>
      </c>
      <c r="S3579" s="11">
        <f t="shared" si="165"/>
        <v>42093.578506944446</v>
      </c>
      <c r="T3579" s="9">
        <f t="shared" si="166"/>
        <v>2015</v>
      </c>
      <c r="U3579" s="11">
        <f t="shared" si="167"/>
        <v>42120.061111111114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">
        <v>8317</v>
      </c>
      <c r="R3580" t="s">
        <v>8318</v>
      </c>
      <c r="S3580" s="11">
        <f t="shared" si="165"/>
        <v>42460.525196759256</v>
      </c>
      <c r="T3580" s="9">
        <f t="shared" si="166"/>
        <v>2016</v>
      </c>
      <c r="U3580" s="11">
        <f t="shared" si="167"/>
        <v>42490.525196759256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">
        <v>8317</v>
      </c>
      <c r="R3581" t="s">
        <v>8318</v>
      </c>
      <c r="S3581" s="11">
        <f t="shared" si="165"/>
        <v>42430.553888888891</v>
      </c>
      <c r="T3581" s="9">
        <f t="shared" si="166"/>
        <v>2016</v>
      </c>
      <c r="U3581" s="11">
        <f t="shared" si="167"/>
        <v>42460.51222222222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">
        <v>8317</v>
      </c>
      <c r="R3582" t="s">
        <v>8318</v>
      </c>
      <c r="S3582" s="11">
        <f t="shared" si="165"/>
        <v>42025.967847222222</v>
      </c>
      <c r="T3582" s="9">
        <f t="shared" si="166"/>
        <v>2015</v>
      </c>
      <c r="U3582" s="11">
        <f t="shared" si="167"/>
        <v>42063.999305555553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">
        <v>8317</v>
      </c>
      <c r="R3583" t="s">
        <v>8318</v>
      </c>
      <c r="S3583" s="11">
        <f t="shared" si="165"/>
        <v>41836.26284722222</v>
      </c>
      <c r="T3583" s="9">
        <f t="shared" si="166"/>
        <v>2014</v>
      </c>
      <c r="U3583" s="11">
        <f t="shared" si="167"/>
        <v>41850.26284722222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">
        <v>8317</v>
      </c>
      <c r="R3584" t="s">
        <v>8318</v>
      </c>
      <c r="S3584" s="11">
        <f t="shared" si="165"/>
        <v>42450.887523148143</v>
      </c>
      <c r="T3584" s="9">
        <f t="shared" si="166"/>
        <v>2016</v>
      </c>
      <c r="U3584" s="11">
        <f t="shared" si="167"/>
        <v>42464.887523148143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">
        <v>8317</v>
      </c>
      <c r="R3585" t="s">
        <v>8318</v>
      </c>
      <c r="S3585" s="11">
        <f t="shared" si="165"/>
        <v>42418.217650462961</v>
      </c>
      <c r="T3585" s="9">
        <f t="shared" si="166"/>
        <v>2016</v>
      </c>
      <c r="U3585" s="11">
        <f t="shared" si="167"/>
        <v>42478.175983796296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">
        <v>8317</v>
      </c>
      <c r="R3586" t="s">
        <v>8318</v>
      </c>
      <c r="S3586" s="11">
        <f t="shared" si="165"/>
        <v>42168.108148148145</v>
      </c>
      <c r="T3586" s="9">
        <f t="shared" si="166"/>
        <v>2015</v>
      </c>
      <c r="U3586" s="11">
        <f t="shared" si="167"/>
        <v>42198.108148148145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">
        <v>8317</v>
      </c>
      <c r="R3587" t="s">
        <v>8318</v>
      </c>
      <c r="S3587" s="11">
        <f t="shared" ref="S3587:S3650" si="168">(J3587/86400)+25569+(-5/24)</f>
        <v>41964.507986111108</v>
      </c>
      <c r="T3587" s="9">
        <f t="shared" ref="T3587:T3650" si="169">YEAR(S3587)</f>
        <v>2014</v>
      </c>
      <c r="U3587" s="11">
        <f t="shared" ref="U3587:U3650" si="170">(I3587/86400)+25569+(-5/24)</f>
        <v>41994.507986111108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">
        <v>8317</v>
      </c>
      <c r="R3588" t="s">
        <v>8318</v>
      </c>
      <c r="S3588" s="11">
        <f t="shared" si="168"/>
        <v>42576.489236111105</v>
      </c>
      <c r="T3588" s="9">
        <f t="shared" si="169"/>
        <v>2016</v>
      </c>
      <c r="U3588" s="11">
        <f t="shared" si="170"/>
        <v>42636.489236111105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">
        <v>8317</v>
      </c>
      <c r="R3589" t="s">
        <v>8318</v>
      </c>
      <c r="S3589" s="11">
        <f t="shared" si="168"/>
        <v>42503.331643518519</v>
      </c>
      <c r="T3589" s="9">
        <f t="shared" si="169"/>
        <v>2016</v>
      </c>
      <c r="U3589" s="11">
        <f t="shared" si="170"/>
        <v>42548.583333333336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">
        <v>8317</v>
      </c>
      <c r="R3590" t="s">
        <v>8318</v>
      </c>
      <c r="S3590" s="11">
        <f t="shared" si="168"/>
        <v>42101.620486111111</v>
      </c>
      <c r="T3590" s="9">
        <f t="shared" si="169"/>
        <v>2015</v>
      </c>
      <c r="U3590" s="11">
        <f t="shared" si="170"/>
        <v>42123.749999999993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">
        <v>8317</v>
      </c>
      <c r="R3591" t="s">
        <v>8318</v>
      </c>
      <c r="S3591" s="11">
        <f t="shared" si="168"/>
        <v>42125.439201388886</v>
      </c>
      <c r="T3591" s="9">
        <f t="shared" si="169"/>
        <v>2015</v>
      </c>
      <c r="U3591" s="11">
        <f t="shared" si="170"/>
        <v>42150.439201388886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">
        <v>8317</v>
      </c>
      <c r="R3592" t="s">
        <v>8318</v>
      </c>
      <c r="S3592" s="11">
        <f t="shared" si="168"/>
        <v>41902.125393518516</v>
      </c>
      <c r="T3592" s="9">
        <f t="shared" si="169"/>
        <v>2014</v>
      </c>
      <c r="U3592" s="11">
        <f t="shared" si="170"/>
        <v>41932.125393518516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">
        <v>8317</v>
      </c>
      <c r="R3593" t="s">
        <v>8318</v>
      </c>
      <c r="S3593" s="11">
        <f t="shared" si="168"/>
        <v>42003.74009259259</v>
      </c>
      <c r="T3593" s="9">
        <f t="shared" si="169"/>
        <v>2014</v>
      </c>
      <c r="U3593" s="11">
        <f t="shared" si="170"/>
        <v>42027.999305555553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">
        <v>8317</v>
      </c>
      <c r="R3594" t="s">
        <v>8318</v>
      </c>
      <c r="S3594" s="11">
        <f t="shared" si="168"/>
        <v>41988.621608796289</v>
      </c>
      <c r="T3594" s="9">
        <f t="shared" si="169"/>
        <v>2014</v>
      </c>
      <c r="U3594" s="11">
        <f t="shared" si="170"/>
        <v>42045.999305555553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">
        <v>8317</v>
      </c>
      <c r="R3595" t="s">
        <v>8318</v>
      </c>
      <c r="S3595" s="11">
        <f t="shared" si="168"/>
        <v>41974.690266203703</v>
      </c>
      <c r="T3595" s="9">
        <f t="shared" si="169"/>
        <v>2014</v>
      </c>
      <c r="U3595" s="11">
        <f t="shared" si="170"/>
        <v>42009.643055555549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">
        <v>8317</v>
      </c>
      <c r="R3596" t="s">
        <v>8318</v>
      </c>
      <c r="S3596" s="11">
        <f t="shared" si="168"/>
        <v>42591.858587962961</v>
      </c>
      <c r="T3596" s="9">
        <f t="shared" si="169"/>
        <v>2016</v>
      </c>
      <c r="U3596" s="11">
        <f t="shared" si="170"/>
        <v>42616.858587962961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">
        <v>8317</v>
      </c>
      <c r="R3597" t="s">
        <v>8318</v>
      </c>
      <c r="S3597" s="11">
        <f t="shared" si="168"/>
        <v>42049.800034722219</v>
      </c>
      <c r="T3597" s="9">
        <f t="shared" si="169"/>
        <v>2015</v>
      </c>
      <c r="U3597" s="11">
        <f t="shared" si="170"/>
        <v>42076.082638888889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">
        <v>8317</v>
      </c>
      <c r="R3598" t="s">
        <v>8318</v>
      </c>
      <c r="S3598" s="11">
        <f t="shared" si="168"/>
        <v>41856.506736111107</v>
      </c>
      <c r="T3598" s="9">
        <f t="shared" si="169"/>
        <v>2014</v>
      </c>
      <c r="U3598" s="11">
        <f t="shared" si="170"/>
        <v>41877.506736111107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">
        <v>8317</v>
      </c>
      <c r="R3599" t="s">
        <v>8318</v>
      </c>
      <c r="S3599" s="11">
        <f t="shared" si="168"/>
        <v>42417.377199074072</v>
      </c>
      <c r="T3599" s="9">
        <f t="shared" si="169"/>
        <v>2016</v>
      </c>
      <c r="U3599" s="11">
        <f t="shared" si="170"/>
        <v>42432.040972222218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">
        <v>8317</v>
      </c>
      <c r="R3600" t="s">
        <v>8318</v>
      </c>
      <c r="S3600" s="11">
        <f t="shared" si="168"/>
        <v>41866.590532407405</v>
      </c>
      <c r="T3600" s="9">
        <f t="shared" si="169"/>
        <v>2014</v>
      </c>
      <c r="U3600" s="11">
        <f t="shared" si="170"/>
        <v>41884.999305555553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">
        <v>8317</v>
      </c>
      <c r="R3601" t="s">
        <v>8318</v>
      </c>
      <c r="S3601" s="11">
        <f t="shared" si="168"/>
        <v>42220.586539351854</v>
      </c>
      <c r="T3601" s="9">
        <f t="shared" si="169"/>
        <v>2015</v>
      </c>
      <c r="U3601" s="11">
        <f t="shared" si="170"/>
        <v>42245.791666666664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">
        <v>8317</v>
      </c>
      <c r="R3602" t="s">
        <v>8318</v>
      </c>
      <c r="S3602" s="11">
        <f t="shared" si="168"/>
        <v>42628.640787037039</v>
      </c>
      <c r="T3602" s="9">
        <f t="shared" si="169"/>
        <v>2016</v>
      </c>
      <c r="U3602" s="11">
        <f t="shared" si="170"/>
        <v>42656.640787037039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">
        <v>8317</v>
      </c>
      <c r="R3603" t="s">
        <v>8318</v>
      </c>
      <c r="S3603" s="11">
        <f t="shared" si="168"/>
        <v>41990.790300925924</v>
      </c>
      <c r="T3603" s="9">
        <f t="shared" si="169"/>
        <v>2014</v>
      </c>
      <c r="U3603" s="11">
        <f t="shared" si="170"/>
        <v>42020.790300925924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">
        <v>8317</v>
      </c>
      <c r="R3604" t="s">
        <v>8318</v>
      </c>
      <c r="S3604" s="11">
        <f t="shared" si="168"/>
        <v>42447.68609953703</v>
      </c>
      <c r="T3604" s="9">
        <f t="shared" si="169"/>
        <v>2016</v>
      </c>
      <c r="U3604" s="11">
        <f t="shared" si="170"/>
        <v>42507.68609953703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">
        <v>8317</v>
      </c>
      <c r="R3605" t="s">
        <v>8318</v>
      </c>
      <c r="S3605" s="11">
        <f t="shared" si="168"/>
        <v>42283.656018518515</v>
      </c>
      <c r="T3605" s="9">
        <f t="shared" si="169"/>
        <v>2015</v>
      </c>
      <c r="U3605" s="11">
        <f t="shared" si="170"/>
        <v>42313.697685185187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">
        <v>8317</v>
      </c>
      <c r="R3606" t="s">
        <v>8318</v>
      </c>
      <c r="S3606" s="11">
        <f t="shared" si="168"/>
        <v>42482.80736111111</v>
      </c>
      <c r="T3606" s="9">
        <f t="shared" si="169"/>
        <v>2016</v>
      </c>
      <c r="U3606" s="11">
        <f t="shared" si="170"/>
        <v>42489.082638888889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">
        <v>8317</v>
      </c>
      <c r="R3607" t="s">
        <v>8318</v>
      </c>
      <c r="S3607" s="11">
        <f t="shared" si="168"/>
        <v>42383.584791666661</v>
      </c>
      <c r="T3607" s="9">
        <f t="shared" si="169"/>
        <v>2016</v>
      </c>
      <c r="U3607" s="11">
        <f t="shared" si="170"/>
        <v>42413.584791666661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">
        <v>8317</v>
      </c>
      <c r="R3608" t="s">
        <v>8318</v>
      </c>
      <c r="S3608" s="11">
        <f t="shared" si="168"/>
        <v>42566.396493055552</v>
      </c>
      <c r="T3608" s="9">
        <f t="shared" si="169"/>
        <v>2016</v>
      </c>
      <c r="U3608" s="11">
        <f t="shared" si="170"/>
        <v>42596.396493055552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">
        <v>8317</v>
      </c>
      <c r="R3609" t="s">
        <v>8318</v>
      </c>
      <c r="S3609" s="11">
        <f t="shared" si="168"/>
        <v>42338.755578703705</v>
      </c>
      <c r="T3609" s="9">
        <f t="shared" si="169"/>
        <v>2015</v>
      </c>
      <c r="U3609" s="11">
        <f t="shared" si="170"/>
        <v>42352.791666666664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">
        <v>8317</v>
      </c>
      <c r="R3610" t="s">
        <v>8318</v>
      </c>
      <c r="S3610" s="11">
        <f t="shared" si="168"/>
        <v>42506.501041666663</v>
      </c>
      <c r="T3610" s="9">
        <f t="shared" si="169"/>
        <v>2016</v>
      </c>
      <c r="U3610" s="11">
        <f t="shared" si="170"/>
        <v>42538.374999999993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">
        <v>8317</v>
      </c>
      <c r="R3611" t="s">
        <v>8318</v>
      </c>
      <c r="S3611" s="11">
        <f t="shared" si="168"/>
        <v>42429.783391203702</v>
      </c>
      <c r="T3611" s="9">
        <f t="shared" si="169"/>
        <v>2016</v>
      </c>
      <c r="U3611" s="11">
        <f t="shared" si="170"/>
        <v>42459.741724537038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">
        <v>8317</v>
      </c>
      <c r="R3612" t="s">
        <v>8318</v>
      </c>
      <c r="S3612" s="11">
        <f t="shared" si="168"/>
        <v>42203.22379629629</v>
      </c>
      <c r="T3612" s="9">
        <f t="shared" si="169"/>
        <v>2015</v>
      </c>
      <c r="U3612" s="11">
        <f t="shared" si="170"/>
        <v>42233.22379629629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">
        <v>8317</v>
      </c>
      <c r="R3613" t="s">
        <v>8318</v>
      </c>
      <c r="S3613" s="11">
        <f t="shared" si="168"/>
        <v>42072.162048611113</v>
      </c>
      <c r="T3613" s="9">
        <f t="shared" si="169"/>
        <v>2015</v>
      </c>
      <c r="U3613" s="11">
        <f t="shared" si="170"/>
        <v>42102.162048611113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">
        <v>8317</v>
      </c>
      <c r="R3614" t="s">
        <v>8318</v>
      </c>
      <c r="S3614" s="11">
        <f t="shared" si="168"/>
        <v>41789.518645833326</v>
      </c>
      <c r="T3614" s="9">
        <f t="shared" si="169"/>
        <v>2014</v>
      </c>
      <c r="U3614" s="11">
        <f t="shared" si="170"/>
        <v>41799.518645833326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">
        <v>8317</v>
      </c>
      <c r="R3615" t="s">
        <v>8318</v>
      </c>
      <c r="S3615" s="11">
        <f t="shared" si="168"/>
        <v>41788.381643518514</v>
      </c>
      <c r="T3615" s="9">
        <f t="shared" si="169"/>
        <v>2014</v>
      </c>
      <c r="U3615" s="11">
        <f t="shared" si="170"/>
        <v>41818.381643518514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">
        <v>8317</v>
      </c>
      <c r="R3616" t="s">
        <v>8318</v>
      </c>
      <c r="S3616" s="11">
        <f t="shared" si="168"/>
        <v>42143.833518518521</v>
      </c>
      <c r="T3616" s="9">
        <f t="shared" si="169"/>
        <v>2015</v>
      </c>
      <c r="U3616" s="11">
        <f t="shared" si="170"/>
        <v>42173.833518518521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">
        <v>8317</v>
      </c>
      <c r="R3617" t="s">
        <v>8318</v>
      </c>
      <c r="S3617" s="11">
        <f t="shared" si="168"/>
        <v>42318.385370370372</v>
      </c>
      <c r="T3617" s="9">
        <f t="shared" si="169"/>
        <v>2015</v>
      </c>
      <c r="U3617" s="11">
        <f t="shared" si="170"/>
        <v>42348.385370370372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">
        <v>8317</v>
      </c>
      <c r="R3618" t="s">
        <v>8318</v>
      </c>
      <c r="S3618" s="11">
        <f t="shared" si="168"/>
        <v>42052.741481481477</v>
      </c>
      <c r="T3618" s="9">
        <f t="shared" si="169"/>
        <v>2015</v>
      </c>
      <c r="U3618" s="11">
        <f t="shared" si="170"/>
        <v>42082.699814814812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">
        <v>8317</v>
      </c>
      <c r="R3619" t="s">
        <v>8318</v>
      </c>
      <c r="S3619" s="11">
        <f t="shared" si="168"/>
        <v>42779.401956018519</v>
      </c>
      <c r="T3619" s="9">
        <f t="shared" si="169"/>
        <v>2017</v>
      </c>
      <c r="U3619" s="11">
        <f t="shared" si="170"/>
        <v>42793.791666666664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">
        <v>8317</v>
      </c>
      <c r="R3620" t="s">
        <v>8318</v>
      </c>
      <c r="S3620" s="11">
        <f t="shared" si="168"/>
        <v>42128.419560185182</v>
      </c>
      <c r="T3620" s="9">
        <f t="shared" si="169"/>
        <v>2015</v>
      </c>
      <c r="U3620" s="11">
        <f t="shared" si="170"/>
        <v>42158.419560185182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">
        <v>8317</v>
      </c>
      <c r="R3621" t="s">
        <v>8318</v>
      </c>
      <c r="S3621" s="11">
        <f t="shared" si="168"/>
        <v>42660.923912037033</v>
      </c>
      <c r="T3621" s="9">
        <f t="shared" si="169"/>
        <v>2016</v>
      </c>
      <c r="U3621" s="11">
        <f t="shared" si="170"/>
        <v>42693.708333333336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">
        <v>8317</v>
      </c>
      <c r="R3622" t="s">
        <v>8318</v>
      </c>
      <c r="S3622" s="11">
        <f t="shared" si="168"/>
        <v>42037.72987268518</v>
      </c>
      <c r="T3622" s="9">
        <f t="shared" si="169"/>
        <v>2015</v>
      </c>
      <c r="U3622" s="11">
        <f t="shared" si="170"/>
        <v>42067.958333333336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">
        <v>8317</v>
      </c>
      <c r="R3623" t="s">
        <v>8318</v>
      </c>
      <c r="S3623" s="11">
        <f t="shared" si="168"/>
        <v>42619.727361111109</v>
      </c>
      <c r="T3623" s="9">
        <f t="shared" si="169"/>
        <v>2016</v>
      </c>
      <c r="U3623" s="11">
        <f t="shared" si="170"/>
        <v>42643.666666666664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">
        <v>8317</v>
      </c>
      <c r="R3624" t="s">
        <v>8318</v>
      </c>
      <c r="S3624" s="11">
        <f t="shared" si="168"/>
        <v>41877.013553240737</v>
      </c>
      <c r="T3624" s="9">
        <f t="shared" si="169"/>
        <v>2014</v>
      </c>
      <c r="U3624" s="11">
        <f t="shared" si="170"/>
        <v>41909.932638888888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">
        <v>8317</v>
      </c>
      <c r="R3625" t="s">
        <v>8318</v>
      </c>
      <c r="S3625" s="11">
        <f t="shared" si="168"/>
        <v>41828.528587962959</v>
      </c>
      <c r="T3625" s="9">
        <f t="shared" si="169"/>
        <v>2014</v>
      </c>
      <c r="U3625" s="11">
        <f t="shared" si="170"/>
        <v>41846.083333333328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">
        <v>8317</v>
      </c>
      <c r="R3626" t="s">
        <v>8318</v>
      </c>
      <c r="S3626" s="11">
        <f t="shared" si="168"/>
        <v>42545.56585648148</v>
      </c>
      <c r="T3626" s="9">
        <f t="shared" si="169"/>
        <v>2016</v>
      </c>
      <c r="U3626" s="11">
        <f t="shared" si="170"/>
        <v>42605.56585648148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">
        <v>8317</v>
      </c>
      <c r="R3627" t="s">
        <v>8318</v>
      </c>
      <c r="S3627" s="11">
        <f t="shared" si="168"/>
        <v>42157.444178240738</v>
      </c>
      <c r="T3627" s="9">
        <f t="shared" si="169"/>
        <v>2015</v>
      </c>
      <c r="U3627" s="11">
        <f t="shared" si="170"/>
        <v>42187.444178240738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">
        <v>8317</v>
      </c>
      <c r="R3628" t="s">
        <v>8318</v>
      </c>
      <c r="S3628" s="11">
        <f t="shared" si="168"/>
        <v>41846.458993055552</v>
      </c>
      <c r="T3628" s="9">
        <f t="shared" si="169"/>
        <v>2014</v>
      </c>
      <c r="U3628" s="11">
        <f t="shared" si="170"/>
        <v>41867.458993055552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">
        <v>8317</v>
      </c>
      <c r="R3629" t="s">
        <v>8318</v>
      </c>
      <c r="S3629" s="11">
        <f t="shared" si="168"/>
        <v>42460.533414351848</v>
      </c>
      <c r="T3629" s="9">
        <f t="shared" si="169"/>
        <v>2016</v>
      </c>
      <c r="U3629" s="11">
        <f t="shared" si="170"/>
        <v>42510.957638888889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">
        <v>8317</v>
      </c>
      <c r="R3630" t="s">
        <v>8359</v>
      </c>
      <c r="S3630" s="11">
        <f t="shared" si="168"/>
        <v>42291.6249537037</v>
      </c>
      <c r="T3630" s="9">
        <f t="shared" si="169"/>
        <v>2015</v>
      </c>
      <c r="U3630" s="11">
        <f t="shared" si="170"/>
        <v>42351.666620370372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">
        <v>8317</v>
      </c>
      <c r="R3631" t="s">
        <v>8359</v>
      </c>
      <c r="S3631" s="11">
        <f t="shared" si="168"/>
        <v>42436.886157407404</v>
      </c>
      <c r="T3631" s="9">
        <f t="shared" si="169"/>
        <v>2016</v>
      </c>
      <c r="U3631" s="11">
        <f t="shared" si="170"/>
        <v>42495.499999999993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">
        <v>8317</v>
      </c>
      <c r="R3632" t="s">
        <v>8359</v>
      </c>
      <c r="S3632" s="11">
        <f t="shared" si="168"/>
        <v>41942.638773148145</v>
      </c>
      <c r="T3632" s="9">
        <f t="shared" si="169"/>
        <v>2014</v>
      </c>
      <c r="U3632" s="11">
        <f t="shared" si="170"/>
        <v>41972.680439814816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">
        <v>8317</v>
      </c>
      <c r="R3633" t="s">
        <v>8359</v>
      </c>
      <c r="S3633" s="11">
        <f t="shared" si="168"/>
        <v>41880.54510416666</v>
      </c>
      <c r="T3633" s="9">
        <f t="shared" si="169"/>
        <v>2014</v>
      </c>
      <c r="U3633" s="11">
        <f t="shared" si="170"/>
        <v>41904.957638888889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">
        <v>8317</v>
      </c>
      <c r="R3634" t="s">
        <v>8359</v>
      </c>
      <c r="S3634" s="11">
        <f t="shared" si="168"/>
        <v>41946.728576388887</v>
      </c>
      <c r="T3634" s="9">
        <f t="shared" si="169"/>
        <v>2014</v>
      </c>
      <c r="U3634" s="11">
        <f t="shared" si="170"/>
        <v>41966.728576388887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">
        <v>8317</v>
      </c>
      <c r="R3635" t="s">
        <v>8359</v>
      </c>
      <c r="S3635" s="11">
        <f t="shared" si="168"/>
        <v>42649.415127314809</v>
      </c>
      <c r="T3635" s="9">
        <f t="shared" si="169"/>
        <v>2016</v>
      </c>
      <c r="U3635" s="11">
        <f t="shared" si="170"/>
        <v>42692.833333333336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">
        <v>8317</v>
      </c>
      <c r="R3636" t="s">
        <v>8359</v>
      </c>
      <c r="S3636" s="11">
        <f t="shared" si="168"/>
        <v>42700.958032407405</v>
      </c>
      <c r="T3636" s="9">
        <f t="shared" si="169"/>
        <v>2016</v>
      </c>
      <c r="U3636" s="11">
        <f t="shared" si="170"/>
        <v>42748.957638888889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">
        <v>8317</v>
      </c>
      <c r="R3637" t="s">
        <v>8359</v>
      </c>
      <c r="S3637" s="11">
        <f t="shared" si="168"/>
        <v>42450.674490740734</v>
      </c>
      <c r="T3637" s="9">
        <f t="shared" si="169"/>
        <v>2016</v>
      </c>
      <c r="U3637" s="11">
        <f t="shared" si="170"/>
        <v>42480.674490740734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">
        <v>8317</v>
      </c>
      <c r="R3638" t="s">
        <v>8359</v>
      </c>
      <c r="S3638" s="11">
        <f t="shared" si="168"/>
        <v>42226.486446759256</v>
      </c>
      <c r="T3638" s="9">
        <f t="shared" si="169"/>
        <v>2015</v>
      </c>
      <c r="U3638" s="11">
        <f t="shared" si="170"/>
        <v>42261.486446759256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">
        <v>8317</v>
      </c>
      <c r="R3639" t="s">
        <v>8359</v>
      </c>
      <c r="S3639" s="11">
        <f t="shared" si="168"/>
        <v>41975.492303240739</v>
      </c>
      <c r="T3639" s="9">
        <f t="shared" si="169"/>
        <v>2014</v>
      </c>
      <c r="U3639" s="11">
        <f t="shared" si="170"/>
        <v>42005.492303240739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">
        <v>8317</v>
      </c>
      <c r="R3640" t="s">
        <v>8359</v>
      </c>
      <c r="S3640" s="11">
        <f t="shared" si="168"/>
        <v>42053.464490740742</v>
      </c>
      <c r="T3640" s="9">
        <f t="shared" si="169"/>
        <v>2015</v>
      </c>
      <c r="U3640" s="11">
        <f t="shared" si="170"/>
        <v>42113.42282407407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">
        <v>8317</v>
      </c>
      <c r="R3641" t="s">
        <v>8359</v>
      </c>
      <c r="S3641" s="11">
        <f t="shared" si="168"/>
        <v>42590.468819444439</v>
      </c>
      <c r="T3641" s="9">
        <f t="shared" si="169"/>
        <v>2016</v>
      </c>
      <c r="U3641" s="11">
        <f t="shared" si="170"/>
        <v>42650.424305555549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">
        <v>8317</v>
      </c>
      <c r="R3642" t="s">
        <v>8359</v>
      </c>
      <c r="S3642" s="11">
        <f t="shared" si="168"/>
        <v>42104.573263888888</v>
      </c>
      <c r="T3642" s="9">
        <f t="shared" si="169"/>
        <v>2015</v>
      </c>
      <c r="U3642" s="11">
        <f t="shared" si="170"/>
        <v>42134.573263888888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">
        <v>8317</v>
      </c>
      <c r="R3643" t="s">
        <v>8359</v>
      </c>
      <c r="S3643" s="11">
        <f t="shared" si="168"/>
        <v>41899.41873842592</v>
      </c>
      <c r="T3643" s="9">
        <f t="shared" si="169"/>
        <v>2014</v>
      </c>
      <c r="U3643" s="11">
        <f t="shared" si="170"/>
        <v>41917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">
        <v>8317</v>
      </c>
      <c r="R3644" t="s">
        <v>8359</v>
      </c>
      <c r="S3644" s="11">
        <f t="shared" si="168"/>
        <v>42297.607951388891</v>
      </c>
      <c r="T3644" s="9">
        <f t="shared" si="169"/>
        <v>2015</v>
      </c>
      <c r="U3644" s="11">
        <f t="shared" si="170"/>
        <v>42338.499999999993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">
        <v>8317</v>
      </c>
      <c r="R3645" t="s">
        <v>8359</v>
      </c>
      <c r="S3645" s="11">
        <f t="shared" si="168"/>
        <v>42284.935636574075</v>
      </c>
      <c r="T3645" s="9">
        <f t="shared" si="169"/>
        <v>2015</v>
      </c>
      <c r="U3645" s="11">
        <f t="shared" si="170"/>
        <v>42324.977303240739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">
        <v>8317</v>
      </c>
      <c r="R3646" t="s">
        <v>8359</v>
      </c>
      <c r="S3646" s="11">
        <f t="shared" si="168"/>
        <v>42409.033414351848</v>
      </c>
      <c r="T3646" s="9">
        <f t="shared" si="169"/>
        <v>2016</v>
      </c>
      <c r="U3646" s="11">
        <f t="shared" si="170"/>
        <v>42436.999305555553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">
        <v>8317</v>
      </c>
      <c r="R3647" t="s">
        <v>8359</v>
      </c>
      <c r="S3647" s="11">
        <f t="shared" si="168"/>
        <v>42665.762013888881</v>
      </c>
      <c r="T3647" s="9">
        <f t="shared" si="169"/>
        <v>2016</v>
      </c>
      <c r="U3647" s="11">
        <f t="shared" si="170"/>
        <v>42695.803680555553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">
        <v>8317</v>
      </c>
      <c r="R3648" t="s">
        <v>8359</v>
      </c>
      <c r="S3648" s="11">
        <f t="shared" si="168"/>
        <v>42140.21298611111</v>
      </c>
      <c r="T3648" s="9">
        <f t="shared" si="169"/>
        <v>2015</v>
      </c>
      <c r="U3648" s="11">
        <f t="shared" si="170"/>
        <v>42171.770833333336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">
        <v>8317</v>
      </c>
      <c r="R3649" t="s">
        <v>8359</v>
      </c>
      <c r="S3649" s="11">
        <f t="shared" si="168"/>
        <v>42598.540821759256</v>
      </c>
      <c r="T3649" s="9">
        <f t="shared" si="169"/>
        <v>2016</v>
      </c>
      <c r="U3649" s="11">
        <f t="shared" si="170"/>
        <v>42643.540821759256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">
        <v>8317</v>
      </c>
      <c r="R3650" t="s">
        <v>8318</v>
      </c>
      <c r="S3650" s="11">
        <f t="shared" si="168"/>
        <v>41887.083854166667</v>
      </c>
      <c r="T3650" s="9">
        <f t="shared" si="169"/>
        <v>2014</v>
      </c>
      <c r="U3650" s="11">
        <f t="shared" si="170"/>
        <v>41917.083854166667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">
        <v>8317</v>
      </c>
      <c r="R3651" t="s">
        <v>8318</v>
      </c>
      <c r="S3651" s="11">
        <f t="shared" ref="S3651:S3714" si="171">(J3651/86400)+25569+(-5/24)</f>
        <v>41780.504560185182</v>
      </c>
      <c r="T3651" s="9">
        <f t="shared" ref="T3651:T3714" si="172">YEAR(S3651)</f>
        <v>2014</v>
      </c>
      <c r="U3651" s="11">
        <f t="shared" ref="U3651:U3714" si="173">(I3651/86400)+25569+(-5/24)</f>
        <v>41806.504560185182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">
        <v>8317</v>
      </c>
      <c r="R3652" t="s">
        <v>8318</v>
      </c>
      <c r="S3652" s="11">
        <f t="shared" si="171"/>
        <v>42381.270648148151</v>
      </c>
      <c r="T3652" s="9">
        <f t="shared" si="172"/>
        <v>2016</v>
      </c>
      <c r="U3652" s="11">
        <f t="shared" si="173"/>
        <v>42402.270648148151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">
        <v>8317</v>
      </c>
      <c r="R3653" t="s">
        <v>8318</v>
      </c>
      <c r="S3653" s="11">
        <f t="shared" si="171"/>
        <v>41828.437986111108</v>
      </c>
      <c r="T3653" s="9">
        <f t="shared" si="172"/>
        <v>2014</v>
      </c>
      <c r="U3653" s="11">
        <f t="shared" si="173"/>
        <v>41861.457638888889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">
        <v>8317</v>
      </c>
      <c r="R3654" t="s">
        <v>8318</v>
      </c>
      <c r="S3654" s="11">
        <f t="shared" si="171"/>
        <v>42596.436365740738</v>
      </c>
      <c r="T3654" s="9">
        <f t="shared" si="172"/>
        <v>2016</v>
      </c>
      <c r="U3654" s="11">
        <f t="shared" si="173"/>
        <v>42606.957638888889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">
        <v>8317</v>
      </c>
      <c r="R3655" t="s">
        <v>8318</v>
      </c>
      <c r="S3655" s="11">
        <f t="shared" si="171"/>
        <v>42191.155173611107</v>
      </c>
      <c r="T3655" s="9">
        <f t="shared" si="172"/>
        <v>2015</v>
      </c>
      <c r="U3655" s="11">
        <f t="shared" si="173"/>
        <v>42221.155173611107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">
        <v>8317</v>
      </c>
      <c r="R3656" t="s">
        <v>8318</v>
      </c>
      <c r="S3656" s="11">
        <f t="shared" si="171"/>
        <v>42440.20817129629</v>
      </c>
      <c r="T3656" s="9">
        <f t="shared" si="172"/>
        <v>2016</v>
      </c>
      <c r="U3656" s="11">
        <f t="shared" si="173"/>
        <v>42463.499999999993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">
        <v>8317</v>
      </c>
      <c r="R3657" t="s">
        <v>8318</v>
      </c>
      <c r="S3657" s="11">
        <f t="shared" si="171"/>
        <v>42173.594884259255</v>
      </c>
      <c r="T3657" s="9">
        <f t="shared" si="172"/>
        <v>2015</v>
      </c>
      <c r="U3657" s="11">
        <f t="shared" si="173"/>
        <v>42203.082638888889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">
        <v>8317</v>
      </c>
      <c r="R3658" t="s">
        <v>8318</v>
      </c>
      <c r="S3658" s="11">
        <f t="shared" si="171"/>
        <v>42737.701805555553</v>
      </c>
      <c r="T3658" s="9">
        <f t="shared" si="172"/>
        <v>2017</v>
      </c>
      <c r="U3658" s="11">
        <f t="shared" si="173"/>
        <v>42767.749305555553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">
        <v>8317</v>
      </c>
      <c r="R3659" t="s">
        <v>8318</v>
      </c>
      <c r="S3659" s="11">
        <f t="shared" si="171"/>
        <v>42499.4215162037</v>
      </c>
      <c r="T3659" s="9">
        <f t="shared" si="172"/>
        <v>2016</v>
      </c>
      <c r="U3659" s="11">
        <f t="shared" si="173"/>
        <v>42522.695833333331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">
        <v>8317</v>
      </c>
      <c r="R3660" t="s">
        <v>8318</v>
      </c>
      <c r="S3660" s="11">
        <f t="shared" si="171"/>
        <v>41775.650231481479</v>
      </c>
      <c r="T3660" s="9">
        <f t="shared" si="172"/>
        <v>2014</v>
      </c>
      <c r="U3660" s="11">
        <f t="shared" si="173"/>
        <v>41821.957638888889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">
        <v>8317</v>
      </c>
      <c r="R3661" t="s">
        <v>8318</v>
      </c>
      <c r="S3661" s="11">
        <f t="shared" si="171"/>
        <v>42055.068865740737</v>
      </c>
      <c r="T3661" s="9">
        <f t="shared" si="172"/>
        <v>2015</v>
      </c>
      <c r="U3661" s="11">
        <f t="shared" si="173"/>
        <v>42082.402083333327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">
        <v>8317</v>
      </c>
      <c r="R3662" t="s">
        <v>8318</v>
      </c>
      <c r="S3662" s="11">
        <f t="shared" si="171"/>
        <v>41971.672743055555</v>
      </c>
      <c r="T3662" s="9">
        <f t="shared" si="172"/>
        <v>2014</v>
      </c>
      <c r="U3662" s="11">
        <f t="shared" si="173"/>
        <v>41996.672743055555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">
        <v>8317</v>
      </c>
      <c r="R3663" t="s">
        <v>8318</v>
      </c>
      <c r="S3663" s="11">
        <f t="shared" si="171"/>
        <v>42447.688333333332</v>
      </c>
      <c r="T3663" s="9">
        <f t="shared" si="172"/>
        <v>2016</v>
      </c>
      <c r="U3663" s="11">
        <f t="shared" si="173"/>
        <v>42469.958333333336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">
        <v>8317</v>
      </c>
      <c r="R3664" t="s">
        <v>8318</v>
      </c>
      <c r="S3664" s="11">
        <f t="shared" si="171"/>
        <v>42064.011736111112</v>
      </c>
      <c r="T3664" s="9">
        <f t="shared" si="172"/>
        <v>2015</v>
      </c>
      <c r="U3664" s="11">
        <f t="shared" si="173"/>
        <v>42093.97006944444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">
        <v>8317</v>
      </c>
      <c r="R3665" t="s">
        <v>8318</v>
      </c>
      <c r="S3665" s="11">
        <f t="shared" si="171"/>
        <v>42665.243402777771</v>
      </c>
      <c r="T3665" s="9">
        <f t="shared" si="172"/>
        <v>2016</v>
      </c>
      <c r="U3665" s="11">
        <f t="shared" si="173"/>
        <v>42725.285069444442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">
        <v>8317</v>
      </c>
      <c r="R3666" t="s">
        <v>8318</v>
      </c>
      <c r="S3666" s="11">
        <f t="shared" si="171"/>
        <v>42523.04038194444</v>
      </c>
      <c r="T3666" s="9">
        <f t="shared" si="172"/>
        <v>2016</v>
      </c>
      <c r="U3666" s="11">
        <f t="shared" si="173"/>
        <v>42537.04038194444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">
        <v>8317</v>
      </c>
      <c r="R3667" t="s">
        <v>8318</v>
      </c>
      <c r="S3667" s="11">
        <f t="shared" si="171"/>
        <v>42294.59979166666</v>
      </c>
      <c r="T3667" s="9">
        <f t="shared" si="172"/>
        <v>2015</v>
      </c>
      <c r="U3667" s="11">
        <f t="shared" si="173"/>
        <v>42305.620833333327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">
        <v>8317</v>
      </c>
      <c r="R3668" t="s">
        <v>8318</v>
      </c>
      <c r="S3668" s="11">
        <f t="shared" si="171"/>
        <v>41822.696550925924</v>
      </c>
      <c r="T3668" s="9">
        <f t="shared" si="172"/>
        <v>2014</v>
      </c>
      <c r="U3668" s="11">
        <f t="shared" si="173"/>
        <v>41844.083333333328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">
        <v>8317</v>
      </c>
      <c r="R3669" t="s">
        <v>8318</v>
      </c>
      <c r="S3669" s="11">
        <f t="shared" si="171"/>
        <v>42173.761793981474</v>
      </c>
      <c r="T3669" s="9">
        <f t="shared" si="172"/>
        <v>2015</v>
      </c>
      <c r="U3669" s="11">
        <f t="shared" si="173"/>
        <v>42203.761793981474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">
        <v>8317</v>
      </c>
      <c r="R3670" t="s">
        <v>8318</v>
      </c>
      <c r="S3670" s="11">
        <f t="shared" si="171"/>
        <v>42185.347824074073</v>
      </c>
      <c r="T3670" s="9">
        <f t="shared" si="172"/>
        <v>2015</v>
      </c>
      <c r="U3670" s="11">
        <f t="shared" si="173"/>
        <v>42208.564583333333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">
        <v>8317</v>
      </c>
      <c r="R3671" t="s">
        <v>8318</v>
      </c>
      <c r="S3671" s="11">
        <f t="shared" si="171"/>
        <v>42136.466863425921</v>
      </c>
      <c r="T3671" s="9">
        <f t="shared" si="172"/>
        <v>2015</v>
      </c>
      <c r="U3671" s="11">
        <f t="shared" si="173"/>
        <v>42166.466863425921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">
        <v>8317</v>
      </c>
      <c r="R3672" t="s">
        <v>8318</v>
      </c>
      <c r="S3672" s="11">
        <f t="shared" si="171"/>
        <v>42142.305682870363</v>
      </c>
      <c r="T3672" s="9">
        <f t="shared" si="172"/>
        <v>2015</v>
      </c>
      <c r="U3672" s="11">
        <f t="shared" si="173"/>
        <v>42155.749999999993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">
        <v>8317</v>
      </c>
      <c r="R3673" t="s">
        <v>8318</v>
      </c>
      <c r="S3673" s="11">
        <f t="shared" si="171"/>
        <v>41820.419756944444</v>
      </c>
      <c r="T3673" s="9">
        <f t="shared" si="172"/>
        <v>2014</v>
      </c>
      <c r="U3673" s="11">
        <f t="shared" si="173"/>
        <v>41840.957638888889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">
        <v>8317</v>
      </c>
      <c r="R3674" t="s">
        <v>8318</v>
      </c>
      <c r="S3674" s="11">
        <f t="shared" si="171"/>
        <v>41878.738240740735</v>
      </c>
      <c r="T3674" s="9">
        <f t="shared" si="172"/>
        <v>2014</v>
      </c>
      <c r="U3674" s="11">
        <f t="shared" si="173"/>
        <v>41908.738240740735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">
        <v>8317</v>
      </c>
      <c r="R3675" t="s">
        <v>8318</v>
      </c>
      <c r="S3675" s="11">
        <f t="shared" si="171"/>
        <v>41914.086770833332</v>
      </c>
      <c r="T3675" s="9">
        <f t="shared" si="172"/>
        <v>2014</v>
      </c>
      <c r="U3675" s="11">
        <f t="shared" si="173"/>
        <v>41948.327777777777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">
        <v>8317</v>
      </c>
      <c r="R3676" t="s">
        <v>8318</v>
      </c>
      <c r="S3676" s="11">
        <f t="shared" si="171"/>
        <v>42556.664687499993</v>
      </c>
      <c r="T3676" s="9">
        <f t="shared" si="172"/>
        <v>2016</v>
      </c>
      <c r="U3676" s="11">
        <f t="shared" si="173"/>
        <v>42616.664687499993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">
        <v>8317</v>
      </c>
      <c r="R3677" t="s">
        <v>8318</v>
      </c>
      <c r="S3677" s="11">
        <f t="shared" si="171"/>
        <v>42493.388680555552</v>
      </c>
      <c r="T3677" s="9">
        <f t="shared" si="172"/>
        <v>2016</v>
      </c>
      <c r="U3677" s="11">
        <f t="shared" si="173"/>
        <v>42505.749999999993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">
        <v>8317</v>
      </c>
      <c r="R3678" t="s">
        <v>8318</v>
      </c>
      <c r="S3678" s="11">
        <f t="shared" si="171"/>
        <v>41876.607453703698</v>
      </c>
      <c r="T3678" s="9">
        <f t="shared" si="172"/>
        <v>2014</v>
      </c>
      <c r="U3678" s="11">
        <f t="shared" si="173"/>
        <v>41894.607453703698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">
        <v>8317</v>
      </c>
      <c r="R3679" t="s">
        <v>8318</v>
      </c>
      <c r="S3679" s="11">
        <f t="shared" si="171"/>
        <v>41802.365949074076</v>
      </c>
      <c r="T3679" s="9">
        <f t="shared" si="172"/>
        <v>2014</v>
      </c>
      <c r="U3679" s="11">
        <f t="shared" si="173"/>
        <v>41822.957638888889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">
        <v>8317</v>
      </c>
      <c r="R3680" t="s">
        <v>8318</v>
      </c>
      <c r="S3680" s="11">
        <f t="shared" si="171"/>
        <v>42120.322893518511</v>
      </c>
      <c r="T3680" s="9">
        <f t="shared" si="172"/>
        <v>2015</v>
      </c>
      <c r="U3680" s="11">
        <f t="shared" si="173"/>
        <v>42155.322893518511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">
        <v>8317</v>
      </c>
      <c r="R3681" t="s">
        <v>8318</v>
      </c>
      <c r="S3681" s="11">
        <f t="shared" si="171"/>
        <v>41786.553020833329</v>
      </c>
      <c r="T3681" s="9">
        <f t="shared" si="172"/>
        <v>2014</v>
      </c>
      <c r="U3681" s="11">
        <f t="shared" si="173"/>
        <v>41820.999305555553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">
        <v>8317</v>
      </c>
      <c r="R3682" t="s">
        <v>8318</v>
      </c>
      <c r="S3682" s="11">
        <f t="shared" si="171"/>
        <v>42627.245763888888</v>
      </c>
      <c r="T3682" s="9">
        <f t="shared" si="172"/>
        <v>2016</v>
      </c>
      <c r="U3682" s="11">
        <f t="shared" si="173"/>
        <v>42648.245763888888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">
        <v>8317</v>
      </c>
      <c r="R3683" t="s">
        <v>8318</v>
      </c>
      <c r="S3683" s="11">
        <f t="shared" si="171"/>
        <v>42374.443171296291</v>
      </c>
      <c r="T3683" s="9">
        <f t="shared" si="172"/>
        <v>2016</v>
      </c>
      <c r="U3683" s="11">
        <f t="shared" si="173"/>
        <v>42384.443171296291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">
        <v>8317</v>
      </c>
      <c r="R3684" t="s">
        <v>8318</v>
      </c>
      <c r="S3684" s="11">
        <f t="shared" si="171"/>
        <v>41772.477060185185</v>
      </c>
      <c r="T3684" s="9">
        <f t="shared" si="172"/>
        <v>2014</v>
      </c>
      <c r="U3684" s="11">
        <f t="shared" si="173"/>
        <v>41806.082638888889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">
        <v>8317</v>
      </c>
      <c r="R3685" t="s">
        <v>8318</v>
      </c>
      <c r="S3685" s="11">
        <f t="shared" si="171"/>
        <v>42632.908518518518</v>
      </c>
      <c r="T3685" s="9">
        <f t="shared" si="172"/>
        <v>2016</v>
      </c>
      <c r="U3685" s="11">
        <f t="shared" si="173"/>
        <v>42662.908518518518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">
        <v>8317</v>
      </c>
      <c r="R3686" t="s">
        <v>8318</v>
      </c>
      <c r="S3686" s="11">
        <f t="shared" si="171"/>
        <v>42218.97206018518</v>
      </c>
      <c r="T3686" s="9">
        <f t="shared" si="172"/>
        <v>2015</v>
      </c>
      <c r="U3686" s="11">
        <f t="shared" si="173"/>
        <v>42248.97206018518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">
        <v>8317</v>
      </c>
      <c r="R3687" t="s">
        <v>8318</v>
      </c>
      <c r="S3687" s="11">
        <f t="shared" si="171"/>
        <v>41753.384942129625</v>
      </c>
      <c r="T3687" s="9">
        <f t="shared" si="172"/>
        <v>2014</v>
      </c>
      <c r="U3687" s="11">
        <f t="shared" si="173"/>
        <v>41778.666666666664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">
        <v>8317</v>
      </c>
      <c r="R3688" t="s">
        <v>8318</v>
      </c>
      <c r="S3688" s="11">
        <f t="shared" si="171"/>
        <v>42230.454398148147</v>
      </c>
      <c r="T3688" s="9">
        <f t="shared" si="172"/>
        <v>2015</v>
      </c>
      <c r="U3688" s="11">
        <f t="shared" si="173"/>
        <v>42244.957638888889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">
        <v>8317</v>
      </c>
      <c r="R3689" t="s">
        <v>8318</v>
      </c>
      <c r="S3689" s="11">
        <f t="shared" si="171"/>
        <v>41787.009895833333</v>
      </c>
      <c r="T3689" s="9">
        <f t="shared" si="172"/>
        <v>2014</v>
      </c>
      <c r="U3689" s="11">
        <f t="shared" si="173"/>
        <v>41817.009895833333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">
        <v>8317</v>
      </c>
      <c r="R3690" t="s">
        <v>8318</v>
      </c>
      <c r="S3690" s="11">
        <f t="shared" si="171"/>
        <v>41829.578749999993</v>
      </c>
      <c r="T3690" s="9">
        <f t="shared" si="172"/>
        <v>2014</v>
      </c>
      <c r="U3690" s="11">
        <f t="shared" si="173"/>
        <v>41859.578749999993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">
        <v>8317</v>
      </c>
      <c r="R3691" t="s">
        <v>8318</v>
      </c>
      <c r="S3691" s="11">
        <f t="shared" si="171"/>
        <v>42147.61850694444</v>
      </c>
      <c r="T3691" s="9">
        <f t="shared" si="172"/>
        <v>2015</v>
      </c>
      <c r="U3691" s="11">
        <f t="shared" si="173"/>
        <v>42176.725694444445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">
        <v>8317</v>
      </c>
      <c r="R3692" t="s">
        <v>8318</v>
      </c>
      <c r="S3692" s="11">
        <f t="shared" si="171"/>
        <v>41940.38984953703</v>
      </c>
      <c r="T3692" s="9">
        <f t="shared" si="172"/>
        <v>2014</v>
      </c>
      <c r="U3692" s="11">
        <f t="shared" si="173"/>
        <v>41970.431516203702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">
        <v>8317</v>
      </c>
      <c r="R3693" t="s">
        <v>8318</v>
      </c>
      <c r="S3693" s="11">
        <f t="shared" si="171"/>
        <v>42020.492233796293</v>
      </c>
      <c r="T3693" s="9">
        <f t="shared" si="172"/>
        <v>2015</v>
      </c>
      <c r="U3693" s="11">
        <f t="shared" si="173"/>
        <v>42064.999305555553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">
        <v>8317</v>
      </c>
      <c r="R3694" t="s">
        <v>8318</v>
      </c>
      <c r="S3694" s="11">
        <f t="shared" si="171"/>
        <v>41891.756701388884</v>
      </c>
      <c r="T3694" s="9">
        <f t="shared" si="172"/>
        <v>2014</v>
      </c>
      <c r="U3694" s="11">
        <f t="shared" si="173"/>
        <v>41900.791666666664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">
        <v>8317</v>
      </c>
      <c r="R3695" t="s">
        <v>8318</v>
      </c>
      <c r="S3695" s="11">
        <f t="shared" si="171"/>
        <v>42308.98297453703</v>
      </c>
      <c r="T3695" s="9">
        <f t="shared" si="172"/>
        <v>2015</v>
      </c>
      <c r="U3695" s="11">
        <f t="shared" si="173"/>
        <v>42338.729166666664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">
        <v>8317</v>
      </c>
      <c r="R3696" t="s">
        <v>8318</v>
      </c>
      <c r="S3696" s="11">
        <f t="shared" si="171"/>
        <v>42489.925543981481</v>
      </c>
      <c r="T3696" s="9">
        <f t="shared" si="172"/>
        <v>2016</v>
      </c>
      <c r="U3696" s="11">
        <f t="shared" si="173"/>
        <v>42526.874999999993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">
        <v>8317</v>
      </c>
      <c r="R3697" t="s">
        <v>8318</v>
      </c>
      <c r="S3697" s="11">
        <f t="shared" si="171"/>
        <v>41995.662152777775</v>
      </c>
      <c r="T3697" s="9">
        <f t="shared" si="172"/>
        <v>2014</v>
      </c>
      <c r="U3697" s="11">
        <f t="shared" si="173"/>
        <v>42015.662152777775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">
        <v>8317</v>
      </c>
      <c r="R3698" t="s">
        <v>8318</v>
      </c>
      <c r="S3698" s="11">
        <f t="shared" si="171"/>
        <v>41988.408749999995</v>
      </c>
      <c r="T3698" s="9">
        <f t="shared" si="172"/>
        <v>2014</v>
      </c>
      <c r="U3698" s="11">
        <f t="shared" si="173"/>
        <v>42048.408749999995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">
        <v>8317</v>
      </c>
      <c r="R3699" t="s">
        <v>8318</v>
      </c>
      <c r="S3699" s="11">
        <f t="shared" si="171"/>
        <v>42479.2575</v>
      </c>
      <c r="T3699" s="9">
        <f t="shared" si="172"/>
        <v>2016</v>
      </c>
      <c r="U3699" s="11">
        <f t="shared" si="173"/>
        <v>42500.2575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">
        <v>8317</v>
      </c>
      <c r="R3700" t="s">
        <v>8318</v>
      </c>
      <c r="S3700" s="11">
        <f t="shared" si="171"/>
        <v>42401.598229166666</v>
      </c>
      <c r="T3700" s="9">
        <f t="shared" si="172"/>
        <v>2016</v>
      </c>
      <c r="U3700" s="11">
        <f t="shared" si="173"/>
        <v>42431.598229166666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">
        <v>8317</v>
      </c>
      <c r="R3701" t="s">
        <v>8318</v>
      </c>
      <c r="S3701" s="11">
        <f t="shared" si="171"/>
        <v>41897.393703703703</v>
      </c>
      <c r="T3701" s="9">
        <f t="shared" si="172"/>
        <v>2014</v>
      </c>
      <c r="U3701" s="11">
        <f t="shared" si="173"/>
        <v>41927.393703703703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">
        <v>8317</v>
      </c>
      <c r="R3702" t="s">
        <v>8318</v>
      </c>
      <c r="S3702" s="11">
        <f t="shared" si="171"/>
        <v>41882.37731481481</v>
      </c>
      <c r="T3702" s="9">
        <f t="shared" si="172"/>
        <v>2014</v>
      </c>
      <c r="U3702" s="11">
        <f t="shared" si="173"/>
        <v>41912.458333333328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">
        <v>8317</v>
      </c>
      <c r="R3703" t="s">
        <v>8318</v>
      </c>
      <c r="S3703" s="11">
        <f t="shared" si="171"/>
        <v>42129.333252314813</v>
      </c>
      <c r="T3703" s="9">
        <f t="shared" si="172"/>
        <v>2015</v>
      </c>
      <c r="U3703" s="11">
        <f t="shared" si="173"/>
        <v>42159.333252314813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">
        <v>8317</v>
      </c>
      <c r="R3704" t="s">
        <v>8318</v>
      </c>
      <c r="S3704" s="11">
        <f t="shared" si="171"/>
        <v>42524.329675925925</v>
      </c>
      <c r="T3704" s="9">
        <f t="shared" si="172"/>
        <v>2016</v>
      </c>
      <c r="U3704" s="11">
        <f t="shared" si="173"/>
        <v>42561.749305555553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">
        <v>8317</v>
      </c>
      <c r="R3705" t="s">
        <v>8318</v>
      </c>
      <c r="S3705" s="11">
        <f t="shared" si="171"/>
        <v>42556.296157407407</v>
      </c>
      <c r="T3705" s="9">
        <f t="shared" si="172"/>
        <v>2016</v>
      </c>
      <c r="U3705" s="11">
        <f t="shared" si="173"/>
        <v>42595.082638888889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">
        <v>8317</v>
      </c>
      <c r="R3706" t="s">
        <v>8318</v>
      </c>
      <c r="S3706" s="11">
        <f t="shared" si="171"/>
        <v>42461.481412037036</v>
      </c>
      <c r="T3706" s="9">
        <f t="shared" si="172"/>
        <v>2016</v>
      </c>
      <c r="U3706" s="11">
        <f t="shared" si="173"/>
        <v>42521.481412037036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">
        <v>8317</v>
      </c>
      <c r="R3707" t="s">
        <v>8318</v>
      </c>
      <c r="S3707" s="11">
        <f t="shared" si="171"/>
        <v>41792.334652777776</v>
      </c>
      <c r="T3707" s="9">
        <f t="shared" si="172"/>
        <v>2014</v>
      </c>
      <c r="U3707" s="11">
        <f t="shared" si="173"/>
        <v>41813.541666666664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">
        <v>8317</v>
      </c>
      <c r="R3708" t="s">
        <v>8318</v>
      </c>
      <c r="S3708" s="11">
        <f t="shared" si="171"/>
        <v>41879.705428240741</v>
      </c>
      <c r="T3708" s="9">
        <f t="shared" si="172"/>
        <v>2014</v>
      </c>
      <c r="U3708" s="11">
        <f t="shared" si="173"/>
        <v>41894.705428240741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">
        <v>8317</v>
      </c>
      <c r="R3709" t="s">
        <v>8318</v>
      </c>
      <c r="S3709" s="11">
        <f t="shared" si="171"/>
        <v>42551.840023148143</v>
      </c>
      <c r="T3709" s="9">
        <f t="shared" si="172"/>
        <v>2016</v>
      </c>
      <c r="U3709" s="11">
        <f t="shared" si="173"/>
        <v>42573.018055555549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">
        <v>8317</v>
      </c>
      <c r="R3710" t="s">
        <v>8318</v>
      </c>
      <c r="S3710" s="11">
        <f t="shared" si="171"/>
        <v>41809.933865740742</v>
      </c>
      <c r="T3710" s="9">
        <f t="shared" si="172"/>
        <v>2014</v>
      </c>
      <c r="U3710" s="11">
        <f t="shared" si="173"/>
        <v>41823.933865740742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">
        <v>8317</v>
      </c>
      <c r="R3711" t="s">
        <v>8318</v>
      </c>
      <c r="S3711" s="11">
        <f t="shared" si="171"/>
        <v>41785.499374999999</v>
      </c>
      <c r="T3711" s="9">
        <f t="shared" si="172"/>
        <v>2014</v>
      </c>
      <c r="U3711" s="11">
        <f t="shared" si="173"/>
        <v>41815.499374999999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">
        <v>8317</v>
      </c>
      <c r="R3712" t="s">
        <v>8318</v>
      </c>
      <c r="S3712" s="11">
        <f t="shared" si="171"/>
        <v>42072.367916666662</v>
      </c>
      <c r="T3712" s="9">
        <f t="shared" si="172"/>
        <v>2015</v>
      </c>
      <c r="U3712" s="11">
        <f t="shared" si="173"/>
        <v>42097.367916666662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">
        <v>8317</v>
      </c>
      <c r="R3713" t="s">
        <v>8318</v>
      </c>
      <c r="S3713" s="11">
        <f t="shared" si="171"/>
        <v>41779.5158912037</v>
      </c>
      <c r="T3713" s="9">
        <f t="shared" si="172"/>
        <v>2014</v>
      </c>
      <c r="U3713" s="11">
        <f t="shared" si="173"/>
        <v>41805.458333333328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">
        <v>8317</v>
      </c>
      <c r="R3714" t="s">
        <v>8318</v>
      </c>
      <c r="S3714" s="11">
        <f t="shared" si="171"/>
        <v>42133.963738425919</v>
      </c>
      <c r="T3714" s="9">
        <f t="shared" si="172"/>
        <v>2015</v>
      </c>
      <c r="U3714" s="11">
        <f t="shared" si="173"/>
        <v>42155.082638888889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">
        <v>8317</v>
      </c>
      <c r="R3715" t="s">
        <v>8318</v>
      </c>
      <c r="S3715" s="11">
        <f t="shared" ref="S3715:S3778" si="174">(J3715/86400)+25569+(-5/24)</f>
        <v>42505.529699074068</v>
      </c>
      <c r="T3715" s="9">
        <f t="shared" ref="T3715:T3778" si="175">YEAR(S3715)</f>
        <v>2016</v>
      </c>
      <c r="U3715" s="11">
        <f t="shared" ref="U3715:U3778" si="176">(I3715/86400)+25569+(-5/24)</f>
        <v>42525.529699074068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">
        <v>8317</v>
      </c>
      <c r="R3716" t="s">
        <v>8318</v>
      </c>
      <c r="S3716" s="11">
        <f t="shared" si="174"/>
        <v>42118.347997685181</v>
      </c>
      <c r="T3716" s="9">
        <f t="shared" si="175"/>
        <v>2015</v>
      </c>
      <c r="U3716" s="11">
        <f t="shared" si="176"/>
        <v>42149.957638888889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">
        <v>8317</v>
      </c>
      <c r="R3717" t="s">
        <v>8318</v>
      </c>
      <c r="S3717" s="11">
        <f t="shared" si="174"/>
        <v>42036.787256944437</v>
      </c>
      <c r="T3717" s="9">
        <f t="shared" si="175"/>
        <v>2015</v>
      </c>
      <c r="U3717" s="11">
        <f t="shared" si="176"/>
        <v>42094.327777777777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">
        <v>8317</v>
      </c>
      <c r="R3718" t="s">
        <v>8318</v>
      </c>
      <c r="S3718" s="11">
        <f t="shared" si="174"/>
        <v>42360.679502314808</v>
      </c>
      <c r="T3718" s="9">
        <f t="shared" si="175"/>
        <v>2015</v>
      </c>
      <c r="U3718" s="11">
        <f t="shared" si="176"/>
        <v>42390.679502314808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">
        <v>8317</v>
      </c>
      <c r="R3719" t="s">
        <v>8318</v>
      </c>
      <c r="S3719" s="11">
        <f t="shared" si="174"/>
        <v>42102.657974537033</v>
      </c>
      <c r="T3719" s="9">
        <f t="shared" si="175"/>
        <v>2015</v>
      </c>
      <c r="U3719" s="11">
        <f t="shared" si="176"/>
        <v>42133.657974537033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">
        <v>8317</v>
      </c>
      <c r="R3720" t="s">
        <v>8318</v>
      </c>
      <c r="S3720" s="11">
        <f t="shared" si="174"/>
        <v>42032.507812499993</v>
      </c>
      <c r="T3720" s="9">
        <f t="shared" si="175"/>
        <v>2015</v>
      </c>
      <c r="U3720" s="11">
        <f t="shared" si="176"/>
        <v>42062.507812499993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">
        <v>8317</v>
      </c>
      <c r="R3721" t="s">
        <v>8318</v>
      </c>
      <c r="S3721" s="11">
        <f t="shared" si="174"/>
        <v>42147.521597222221</v>
      </c>
      <c r="T3721" s="9">
        <f t="shared" si="175"/>
        <v>2015</v>
      </c>
      <c r="U3721" s="11">
        <f t="shared" si="176"/>
        <v>42177.521597222221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">
        <v>8317</v>
      </c>
      <c r="R3722" t="s">
        <v>8318</v>
      </c>
      <c r="S3722" s="11">
        <f t="shared" si="174"/>
        <v>42165.784791666665</v>
      </c>
      <c r="T3722" s="9">
        <f t="shared" si="175"/>
        <v>2015</v>
      </c>
      <c r="U3722" s="11">
        <f t="shared" si="176"/>
        <v>42187.784791666665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">
        <v>8317</v>
      </c>
      <c r="R3723" t="s">
        <v>8318</v>
      </c>
      <c r="S3723" s="11">
        <f t="shared" si="174"/>
        <v>41927.727824074071</v>
      </c>
      <c r="T3723" s="9">
        <f t="shared" si="175"/>
        <v>2014</v>
      </c>
      <c r="U3723" s="11">
        <f t="shared" si="176"/>
        <v>41948.769490740735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">
        <v>8317</v>
      </c>
      <c r="R3724" t="s">
        <v>8318</v>
      </c>
      <c r="S3724" s="11">
        <f t="shared" si="174"/>
        <v>42381.463506944441</v>
      </c>
      <c r="T3724" s="9">
        <f t="shared" si="175"/>
        <v>2016</v>
      </c>
      <c r="U3724" s="11">
        <f t="shared" si="176"/>
        <v>42411.749305555553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">
        <v>8317</v>
      </c>
      <c r="R3725" t="s">
        <v>8318</v>
      </c>
      <c r="S3725" s="11">
        <f t="shared" si="174"/>
        <v>41943.544699074067</v>
      </c>
      <c r="T3725" s="9">
        <f t="shared" si="175"/>
        <v>2014</v>
      </c>
      <c r="U3725" s="11">
        <f t="shared" si="176"/>
        <v>41973.586365740739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">
        <v>8317</v>
      </c>
      <c r="R3726" t="s">
        <v>8318</v>
      </c>
      <c r="S3726" s="11">
        <f t="shared" si="174"/>
        <v>42465.283101851848</v>
      </c>
      <c r="T3726" s="9">
        <f t="shared" si="175"/>
        <v>2016</v>
      </c>
      <c r="U3726" s="11">
        <f t="shared" si="176"/>
        <v>42494.749999999993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">
        <v>8317</v>
      </c>
      <c r="R3727" t="s">
        <v>8318</v>
      </c>
      <c r="S3727" s="11">
        <f t="shared" si="174"/>
        <v>42401.736886574072</v>
      </c>
      <c r="T3727" s="9">
        <f t="shared" si="175"/>
        <v>2016</v>
      </c>
      <c r="U3727" s="11">
        <f t="shared" si="176"/>
        <v>42418.687499999993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">
        <v>8317</v>
      </c>
      <c r="R3728" t="s">
        <v>8318</v>
      </c>
      <c r="S3728" s="11">
        <f t="shared" si="174"/>
        <v>42461.932534722218</v>
      </c>
      <c r="T3728" s="9">
        <f t="shared" si="175"/>
        <v>2016</v>
      </c>
      <c r="U3728" s="11">
        <f t="shared" si="176"/>
        <v>42489.666666666664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">
        <v>8317</v>
      </c>
      <c r="R3729" t="s">
        <v>8318</v>
      </c>
      <c r="S3729" s="11">
        <f t="shared" si="174"/>
        <v>42632.139976851853</v>
      </c>
      <c r="T3729" s="9">
        <f t="shared" si="175"/>
        <v>2016</v>
      </c>
      <c r="U3729" s="11">
        <f t="shared" si="176"/>
        <v>42662.996527777774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">
        <v>8317</v>
      </c>
      <c r="R3730" t="s">
        <v>8318</v>
      </c>
      <c r="S3730" s="11">
        <f t="shared" si="174"/>
        <v>42204.962685185186</v>
      </c>
      <c r="T3730" s="9">
        <f t="shared" si="175"/>
        <v>2015</v>
      </c>
      <c r="U3730" s="11">
        <f t="shared" si="176"/>
        <v>42234.962685185186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">
        <v>8317</v>
      </c>
      <c r="R3731" t="s">
        <v>8318</v>
      </c>
      <c r="S3731" s="11">
        <f t="shared" si="174"/>
        <v>42040.996666666666</v>
      </c>
      <c r="T3731" s="9">
        <f t="shared" si="175"/>
        <v>2015</v>
      </c>
      <c r="U3731" s="11">
        <f t="shared" si="176"/>
        <v>42085.954999999994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">
        <v>8317</v>
      </c>
      <c r="R3732" t="s">
        <v>8318</v>
      </c>
      <c r="S3732" s="11">
        <f t="shared" si="174"/>
        <v>42203.46943287037</v>
      </c>
      <c r="T3732" s="9">
        <f t="shared" si="175"/>
        <v>2015</v>
      </c>
      <c r="U3732" s="11">
        <f t="shared" si="176"/>
        <v>42233.46943287037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">
        <v>8317</v>
      </c>
      <c r="R3733" t="s">
        <v>8318</v>
      </c>
      <c r="S3733" s="11">
        <f t="shared" si="174"/>
        <v>41983.544513888883</v>
      </c>
      <c r="T3733" s="9">
        <f t="shared" si="175"/>
        <v>2014</v>
      </c>
      <c r="U3733" s="11">
        <f t="shared" si="176"/>
        <v>42013.932638888888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">
        <v>8317</v>
      </c>
      <c r="R3734" t="s">
        <v>8318</v>
      </c>
      <c r="S3734" s="11">
        <f t="shared" si="174"/>
        <v>41968.469131944446</v>
      </c>
      <c r="T3734" s="9">
        <f t="shared" si="175"/>
        <v>2014</v>
      </c>
      <c r="U3734" s="11">
        <f t="shared" si="176"/>
        <v>42028.291666666664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">
        <v>8317</v>
      </c>
      <c r="R3735" t="s">
        <v>8318</v>
      </c>
      <c r="S3735" s="11">
        <f t="shared" si="174"/>
        <v>42102.816064814811</v>
      </c>
      <c r="T3735" s="9">
        <f t="shared" si="175"/>
        <v>2015</v>
      </c>
      <c r="U3735" s="11">
        <f t="shared" si="176"/>
        <v>42112.729166666664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">
        <v>8317</v>
      </c>
      <c r="R3736" t="s">
        <v>8318</v>
      </c>
      <c r="S3736" s="11">
        <f t="shared" si="174"/>
        <v>42089.693240740737</v>
      </c>
      <c r="T3736" s="9">
        <f t="shared" si="175"/>
        <v>2015</v>
      </c>
      <c r="U3736" s="11">
        <f t="shared" si="176"/>
        <v>42149.693240740737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">
        <v>8317</v>
      </c>
      <c r="R3737" t="s">
        <v>8318</v>
      </c>
      <c r="S3737" s="11">
        <f t="shared" si="174"/>
        <v>42122.484826388885</v>
      </c>
      <c r="T3737" s="9">
        <f t="shared" si="175"/>
        <v>2015</v>
      </c>
      <c r="U3737" s="11">
        <f t="shared" si="176"/>
        <v>42152.484826388885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">
        <v>8317</v>
      </c>
      <c r="R3738" t="s">
        <v>8318</v>
      </c>
      <c r="S3738" s="11">
        <f t="shared" si="174"/>
        <v>42048.503391203696</v>
      </c>
      <c r="T3738" s="9">
        <f t="shared" si="175"/>
        <v>2015</v>
      </c>
      <c r="U3738" s="11">
        <f t="shared" si="176"/>
        <v>42086.541666666664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">
        <v>8317</v>
      </c>
      <c r="R3739" t="s">
        <v>8318</v>
      </c>
      <c r="S3739" s="11">
        <f t="shared" si="174"/>
        <v>42297.482673611106</v>
      </c>
      <c r="T3739" s="9">
        <f t="shared" si="175"/>
        <v>2015</v>
      </c>
      <c r="U3739" s="11">
        <f t="shared" si="176"/>
        <v>42320.082638888889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">
        <v>8317</v>
      </c>
      <c r="R3740" t="s">
        <v>8318</v>
      </c>
      <c r="S3740" s="11">
        <f t="shared" si="174"/>
        <v>41813.730381944442</v>
      </c>
      <c r="T3740" s="9">
        <f t="shared" si="175"/>
        <v>2014</v>
      </c>
      <c r="U3740" s="11">
        <f t="shared" si="176"/>
        <v>41835.708333333328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">
        <v>8317</v>
      </c>
      <c r="R3741" t="s">
        <v>8318</v>
      </c>
      <c r="S3741" s="11">
        <f t="shared" si="174"/>
        <v>42548.241527777776</v>
      </c>
      <c r="T3741" s="9">
        <f t="shared" si="175"/>
        <v>2016</v>
      </c>
      <c r="U3741" s="11">
        <f t="shared" si="176"/>
        <v>42568.241527777776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">
        <v>8317</v>
      </c>
      <c r="R3742" t="s">
        <v>8318</v>
      </c>
      <c r="S3742" s="11">
        <f t="shared" si="174"/>
        <v>41832.881423611107</v>
      </c>
      <c r="T3742" s="9">
        <f t="shared" si="175"/>
        <v>2014</v>
      </c>
      <c r="U3742" s="11">
        <f t="shared" si="176"/>
        <v>41862.870810185181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">
        <v>8317</v>
      </c>
      <c r="R3743" t="s">
        <v>8318</v>
      </c>
      <c r="S3743" s="11">
        <f t="shared" si="174"/>
        <v>42325.712384259255</v>
      </c>
      <c r="T3743" s="9">
        <f t="shared" si="175"/>
        <v>2015</v>
      </c>
      <c r="U3743" s="11">
        <f t="shared" si="176"/>
        <v>42355.712384259255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">
        <v>8317</v>
      </c>
      <c r="R3744" t="s">
        <v>8318</v>
      </c>
      <c r="S3744" s="11">
        <f t="shared" si="174"/>
        <v>41858.006296296291</v>
      </c>
      <c r="T3744" s="9">
        <f t="shared" si="175"/>
        <v>2014</v>
      </c>
      <c r="U3744" s="11">
        <f t="shared" si="176"/>
        <v>41888.006296296291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">
        <v>8317</v>
      </c>
      <c r="R3745" t="s">
        <v>8318</v>
      </c>
      <c r="S3745" s="11">
        <f t="shared" si="174"/>
        <v>41793.501898148148</v>
      </c>
      <c r="T3745" s="9">
        <f t="shared" si="175"/>
        <v>2014</v>
      </c>
      <c r="U3745" s="11">
        <f t="shared" si="176"/>
        <v>41823.501898148148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">
        <v>8317</v>
      </c>
      <c r="R3746" t="s">
        <v>8318</v>
      </c>
      <c r="S3746" s="11">
        <f t="shared" si="174"/>
        <v>41793.605925925927</v>
      </c>
      <c r="T3746" s="9">
        <f t="shared" si="175"/>
        <v>2014</v>
      </c>
      <c r="U3746" s="11">
        <f t="shared" si="176"/>
        <v>41824.957638888889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">
        <v>8317</v>
      </c>
      <c r="R3747" t="s">
        <v>8318</v>
      </c>
      <c r="S3747" s="11">
        <f t="shared" si="174"/>
        <v>41831.489606481475</v>
      </c>
      <c r="T3747" s="9">
        <f t="shared" si="175"/>
        <v>2014</v>
      </c>
      <c r="U3747" s="11">
        <f t="shared" si="176"/>
        <v>41861.489606481475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">
        <v>8317</v>
      </c>
      <c r="R3748" t="s">
        <v>8318</v>
      </c>
      <c r="S3748" s="11">
        <f t="shared" si="174"/>
        <v>42621.18100694444</v>
      </c>
      <c r="T3748" s="9">
        <f t="shared" si="175"/>
        <v>2016</v>
      </c>
      <c r="U3748" s="11">
        <f t="shared" si="176"/>
        <v>42651.18100694444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">
        <v>8317</v>
      </c>
      <c r="R3749" t="s">
        <v>8318</v>
      </c>
      <c r="S3749" s="11">
        <f t="shared" si="174"/>
        <v>42164.091388888883</v>
      </c>
      <c r="T3749" s="9">
        <f t="shared" si="175"/>
        <v>2015</v>
      </c>
      <c r="U3749" s="11">
        <f t="shared" si="176"/>
        <v>42190.749305555553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">
        <v>8317</v>
      </c>
      <c r="R3750" t="s">
        <v>8359</v>
      </c>
      <c r="S3750" s="11">
        <f t="shared" si="174"/>
        <v>42395.498101851852</v>
      </c>
      <c r="T3750" s="9">
        <f t="shared" si="175"/>
        <v>2016</v>
      </c>
      <c r="U3750" s="11">
        <f t="shared" si="176"/>
        <v>42416.040972222218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">
        <v>8317</v>
      </c>
      <c r="R3751" t="s">
        <v>8359</v>
      </c>
      <c r="S3751" s="11">
        <f t="shared" si="174"/>
        <v>42457.918842592589</v>
      </c>
      <c r="T3751" s="9">
        <f t="shared" si="175"/>
        <v>2016</v>
      </c>
      <c r="U3751" s="11">
        <f t="shared" si="176"/>
        <v>42488.957638888889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">
        <v>8317</v>
      </c>
      <c r="R3752" t="s">
        <v>8359</v>
      </c>
      <c r="S3752" s="11">
        <f t="shared" si="174"/>
        <v>42016.773240740738</v>
      </c>
      <c r="T3752" s="9">
        <f t="shared" si="175"/>
        <v>2015</v>
      </c>
      <c r="U3752" s="11">
        <f t="shared" si="176"/>
        <v>42045.124305555553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">
        <v>8317</v>
      </c>
      <c r="R3753" t="s">
        <v>8359</v>
      </c>
      <c r="S3753" s="11">
        <f t="shared" si="174"/>
        <v>42402.827233796292</v>
      </c>
      <c r="T3753" s="9">
        <f t="shared" si="175"/>
        <v>2016</v>
      </c>
      <c r="U3753" s="11">
        <f t="shared" si="176"/>
        <v>42462.785567129627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">
        <v>8317</v>
      </c>
      <c r="R3754" t="s">
        <v>8359</v>
      </c>
      <c r="S3754" s="11">
        <f t="shared" si="174"/>
        <v>42619.594155092585</v>
      </c>
      <c r="T3754" s="9">
        <f t="shared" si="175"/>
        <v>2016</v>
      </c>
      <c r="U3754" s="11">
        <f t="shared" si="176"/>
        <v>42659.666666666664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">
        <v>8317</v>
      </c>
      <c r="R3755" t="s">
        <v>8359</v>
      </c>
      <c r="S3755" s="11">
        <f t="shared" si="174"/>
        <v>42128.615740740737</v>
      </c>
      <c r="T3755" s="9">
        <f t="shared" si="175"/>
        <v>2015</v>
      </c>
      <c r="U3755" s="11">
        <f t="shared" si="176"/>
        <v>42157.791666666664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">
        <v>8317</v>
      </c>
      <c r="R3756" t="s">
        <v>8359</v>
      </c>
      <c r="S3756" s="11">
        <f t="shared" si="174"/>
        <v>41808.67288194444</v>
      </c>
      <c r="T3756" s="9">
        <f t="shared" si="175"/>
        <v>2014</v>
      </c>
      <c r="U3756" s="11">
        <f t="shared" si="176"/>
        <v>41845.999305555553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">
        <v>8317</v>
      </c>
      <c r="R3757" t="s">
        <v>8359</v>
      </c>
      <c r="S3757" s="11">
        <f t="shared" si="174"/>
        <v>42445.658645833326</v>
      </c>
      <c r="T3757" s="9">
        <f t="shared" si="175"/>
        <v>2016</v>
      </c>
      <c r="U3757" s="11">
        <f t="shared" si="176"/>
        <v>42475.658645833326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">
        <v>8317</v>
      </c>
      <c r="R3758" t="s">
        <v>8359</v>
      </c>
      <c r="S3758" s="11">
        <f t="shared" si="174"/>
        <v>41771.606458333328</v>
      </c>
      <c r="T3758" s="9">
        <f t="shared" si="175"/>
        <v>2014</v>
      </c>
      <c r="U3758" s="11">
        <f t="shared" si="176"/>
        <v>41801.606458333328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">
        <v>8317</v>
      </c>
      <c r="R3759" t="s">
        <v>8359</v>
      </c>
      <c r="S3759" s="11">
        <f t="shared" si="174"/>
        <v>41954.642534722218</v>
      </c>
      <c r="T3759" s="9">
        <f t="shared" si="175"/>
        <v>2014</v>
      </c>
      <c r="U3759" s="11">
        <f t="shared" si="176"/>
        <v>41974.642534722218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">
        <v>8317</v>
      </c>
      <c r="R3760" t="s">
        <v>8359</v>
      </c>
      <c r="S3760" s="11">
        <f t="shared" si="174"/>
        <v>41747.263171296298</v>
      </c>
      <c r="T3760" s="9">
        <f t="shared" si="175"/>
        <v>2014</v>
      </c>
      <c r="U3760" s="11">
        <f t="shared" si="176"/>
        <v>41778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">
        <v>8317</v>
      </c>
      <c r="R3761" t="s">
        <v>8359</v>
      </c>
      <c r="S3761" s="11">
        <f t="shared" si="174"/>
        <v>42181.899918981479</v>
      </c>
      <c r="T3761" s="9">
        <f t="shared" si="175"/>
        <v>2015</v>
      </c>
      <c r="U3761" s="11">
        <f t="shared" si="176"/>
        <v>42241.899918981479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">
        <v>8317</v>
      </c>
      <c r="R3762" t="s">
        <v>8359</v>
      </c>
      <c r="S3762" s="11">
        <f t="shared" si="174"/>
        <v>41739.316967592589</v>
      </c>
      <c r="T3762" s="9">
        <f t="shared" si="175"/>
        <v>2014</v>
      </c>
      <c r="U3762" s="11">
        <f t="shared" si="176"/>
        <v>41764.316967592589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">
        <v>8317</v>
      </c>
      <c r="R3763" t="s">
        <v>8359</v>
      </c>
      <c r="S3763" s="11">
        <f t="shared" si="174"/>
        <v>42173.258530092593</v>
      </c>
      <c r="T3763" s="9">
        <f t="shared" si="175"/>
        <v>2015</v>
      </c>
      <c r="U3763" s="11">
        <f t="shared" si="176"/>
        <v>42226.749999999993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">
        <v>8317</v>
      </c>
      <c r="R3764" t="s">
        <v>8359</v>
      </c>
      <c r="S3764" s="11">
        <f t="shared" si="174"/>
        <v>42193.605196759258</v>
      </c>
      <c r="T3764" s="9">
        <f t="shared" si="175"/>
        <v>2015</v>
      </c>
      <c r="U3764" s="11">
        <f t="shared" si="176"/>
        <v>42218.605196759258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">
        <v>8317</v>
      </c>
      <c r="R3765" t="s">
        <v>8359</v>
      </c>
      <c r="S3765" s="11">
        <f t="shared" si="174"/>
        <v>42065.541967592588</v>
      </c>
      <c r="T3765" s="9">
        <f t="shared" si="175"/>
        <v>2015</v>
      </c>
      <c r="U3765" s="11">
        <f t="shared" si="176"/>
        <v>42095.500300925924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">
        <v>8317</v>
      </c>
      <c r="R3766" t="s">
        <v>8359</v>
      </c>
      <c r="S3766" s="11">
        <f t="shared" si="174"/>
        <v>42499.634629629632</v>
      </c>
      <c r="T3766" s="9">
        <f t="shared" si="175"/>
        <v>2016</v>
      </c>
      <c r="U3766" s="11">
        <f t="shared" si="176"/>
        <v>42518.816666666666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">
        <v>8317</v>
      </c>
      <c r="R3767" t="s">
        <v>8359</v>
      </c>
      <c r="S3767" s="11">
        <f t="shared" si="174"/>
        <v>41820.568078703705</v>
      </c>
      <c r="T3767" s="9">
        <f t="shared" si="175"/>
        <v>2014</v>
      </c>
      <c r="U3767" s="11">
        <f t="shared" si="176"/>
        <v>41850.568078703705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">
        <v>8317</v>
      </c>
      <c r="R3768" t="s">
        <v>8359</v>
      </c>
      <c r="S3768" s="11">
        <f t="shared" si="174"/>
        <v>41787.958854166667</v>
      </c>
      <c r="T3768" s="9">
        <f t="shared" si="175"/>
        <v>2014</v>
      </c>
      <c r="U3768" s="11">
        <f t="shared" si="176"/>
        <v>41822.958854166667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">
        <v>8317</v>
      </c>
      <c r="R3769" t="s">
        <v>8359</v>
      </c>
      <c r="S3769" s="11">
        <f t="shared" si="174"/>
        <v>42049.811307870368</v>
      </c>
      <c r="T3769" s="9">
        <f t="shared" si="175"/>
        <v>2015</v>
      </c>
      <c r="U3769" s="11">
        <f t="shared" si="176"/>
        <v>42063.999305555553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">
        <v>8317</v>
      </c>
      <c r="R3770" t="s">
        <v>8359</v>
      </c>
      <c r="S3770" s="11">
        <f t="shared" si="174"/>
        <v>41772.519560185181</v>
      </c>
      <c r="T3770" s="9">
        <f t="shared" si="175"/>
        <v>2014</v>
      </c>
      <c r="U3770" s="11">
        <f t="shared" si="176"/>
        <v>41802.519560185181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">
        <v>8317</v>
      </c>
      <c r="R3771" t="s">
        <v>8359</v>
      </c>
      <c r="S3771" s="11">
        <f t="shared" si="174"/>
        <v>42445.389803240738</v>
      </c>
      <c r="T3771" s="9">
        <f t="shared" si="175"/>
        <v>2016</v>
      </c>
      <c r="U3771" s="11">
        <f t="shared" si="176"/>
        <v>42475.389803240738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">
        <v>8317</v>
      </c>
      <c r="R3772" t="s">
        <v>8359</v>
      </c>
      <c r="S3772" s="11">
        <f t="shared" si="174"/>
        <v>42138.722337962965</v>
      </c>
      <c r="T3772" s="9">
        <f t="shared" si="175"/>
        <v>2015</v>
      </c>
      <c r="U3772" s="11">
        <f t="shared" si="176"/>
        <v>42168.722337962965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">
        <v>8317</v>
      </c>
      <c r="R3773" t="s">
        <v>8359</v>
      </c>
      <c r="S3773" s="11">
        <f t="shared" si="174"/>
        <v>42493.64875</v>
      </c>
      <c r="T3773" s="9">
        <f t="shared" si="175"/>
        <v>2016</v>
      </c>
      <c r="U3773" s="11">
        <f t="shared" si="176"/>
        <v>42507.791666666664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">
        <v>8317</v>
      </c>
      <c r="R3774" t="s">
        <v>8359</v>
      </c>
      <c r="S3774" s="11">
        <f t="shared" si="174"/>
        <v>42682.408634259256</v>
      </c>
      <c r="T3774" s="9">
        <f t="shared" si="175"/>
        <v>2016</v>
      </c>
      <c r="U3774" s="11">
        <f t="shared" si="176"/>
        <v>42703.041666666664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">
        <v>8317</v>
      </c>
      <c r="R3775" t="s">
        <v>8359</v>
      </c>
      <c r="S3775" s="11">
        <f t="shared" si="174"/>
        <v>42655.796840277777</v>
      </c>
      <c r="T3775" s="9">
        <f t="shared" si="175"/>
        <v>2016</v>
      </c>
      <c r="U3775" s="11">
        <f t="shared" si="176"/>
        <v>42688.880555555552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">
        <v>8317</v>
      </c>
      <c r="R3776" t="s">
        <v>8359</v>
      </c>
      <c r="S3776" s="11">
        <f t="shared" si="174"/>
        <v>42087.583969907406</v>
      </c>
      <c r="T3776" s="9">
        <f t="shared" si="175"/>
        <v>2015</v>
      </c>
      <c r="U3776" s="11">
        <f t="shared" si="176"/>
        <v>42103.583969907406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">
        <v>8317</v>
      </c>
      <c r="R3777" t="s">
        <v>8359</v>
      </c>
      <c r="S3777" s="11">
        <f t="shared" si="174"/>
        <v>42075.734293981477</v>
      </c>
      <c r="T3777" s="9">
        <f t="shared" si="175"/>
        <v>2015</v>
      </c>
      <c r="U3777" s="11">
        <f t="shared" si="176"/>
        <v>42102.958333333336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">
        <v>8317</v>
      </c>
      <c r="R3778" t="s">
        <v>8359</v>
      </c>
      <c r="S3778" s="11">
        <f t="shared" si="174"/>
        <v>41814.159467592588</v>
      </c>
      <c r="T3778" s="9">
        <f t="shared" si="175"/>
        <v>2014</v>
      </c>
      <c r="U3778" s="11">
        <f t="shared" si="176"/>
        <v>41851.833333333328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">
        <v>8317</v>
      </c>
      <c r="R3779" t="s">
        <v>8359</v>
      </c>
      <c r="S3779" s="11">
        <f t="shared" ref="S3779:S3842" si="177">(J3779/86400)+25569+(-5/24)</f>
        <v>41886.903020833335</v>
      </c>
      <c r="T3779" s="9">
        <f t="shared" ref="T3779:T3842" si="178">YEAR(S3779)</f>
        <v>2014</v>
      </c>
      <c r="U3779" s="11">
        <f t="shared" ref="U3779:U3842" si="179">(I3779/86400)+25569+(-5/24)</f>
        <v>41908.958333333328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">
        <v>8317</v>
      </c>
      <c r="R3780" t="s">
        <v>8359</v>
      </c>
      <c r="S3780" s="11">
        <f t="shared" si="177"/>
        <v>41989.610879629625</v>
      </c>
      <c r="T3780" s="9">
        <f t="shared" si="178"/>
        <v>2014</v>
      </c>
      <c r="U3780" s="11">
        <f t="shared" si="179"/>
        <v>42049.610879629625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">
        <v>8317</v>
      </c>
      <c r="R3781" t="s">
        <v>8359</v>
      </c>
      <c r="S3781" s="11">
        <f t="shared" si="177"/>
        <v>42425.527083333327</v>
      </c>
      <c r="T3781" s="9">
        <f t="shared" si="178"/>
        <v>2016</v>
      </c>
      <c r="U3781" s="11">
        <f t="shared" si="179"/>
        <v>42455.485416666663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">
        <v>8317</v>
      </c>
      <c r="R3782" t="s">
        <v>8359</v>
      </c>
      <c r="S3782" s="11">
        <f t="shared" si="177"/>
        <v>42166.011400462965</v>
      </c>
      <c r="T3782" s="9">
        <f t="shared" si="178"/>
        <v>2015</v>
      </c>
      <c r="U3782" s="11">
        <f t="shared" si="179"/>
        <v>42198.629166666666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">
        <v>8317</v>
      </c>
      <c r="R3783" t="s">
        <v>8359</v>
      </c>
      <c r="S3783" s="11">
        <f t="shared" si="177"/>
        <v>41865.674594907403</v>
      </c>
      <c r="T3783" s="9">
        <f t="shared" si="178"/>
        <v>2014</v>
      </c>
      <c r="U3783" s="11">
        <f t="shared" si="179"/>
        <v>41890.674594907403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">
        <v>8317</v>
      </c>
      <c r="R3784" t="s">
        <v>8359</v>
      </c>
      <c r="S3784" s="11">
        <f t="shared" si="177"/>
        <v>42546.653900462959</v>
      </c>
      <c r="T3784" s="9">
        <f t="shared" si="178"/>
        <v>2016</v>
      </c>
      <c r="U3784" s="11">
        <f t="shared" si="179"/>
        <v>42575.749999999993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">
        <v>8317</v>
      </c>
      <c r="R3785" t="s">
        <v>8359</v>
      </c>
      <c r="S3785" s="11">
        <f t="shared" si="177"/>
        <v>42419.931944444441</v>
      </c>
      <c r="T3785" s="9">
        <f t="shared" si="178"/>
        <v>2016</v>
      </c>
      <c r="U3785" s="11">
        <f t="shared" si="179"/>
        <v>42444.458333333336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">
        <v>8317</v>
      </c>
      <c r="R3786" t="s">
        <v>8359</v>
      </c>
      <c r="S3786" s="11">
        <f t="shared" si="177"/>
        <v>42531.772361111107</v>
      </c>
      <c r="T3786" s="9">
        <f t="shared" si="178"/>
        <v>2016</v>
      </c>
      <c r="U3786" s="11">
        <f t="shared" si="179"/>
        <v>42561.772361111107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">
        <v>8317</v>
      </c>
      <c r="R3787" t="s">
        <v>8359</v>
      </c>
      <c r="S3787" s="11">
        <f t="shared" si="177"/>
        <v>42548.430196759255</v>
      </c>
      <c r="T3787" s="9">
        <f t="shared" si="178"/>
        <v>2016</v>
      </c>
      <c r="U3787" s="11">
        <f t="shared" si="179"/>
        <v>42584.210416666661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">
        <v>8317</v>
      </c>
      <c r="R3788" t="s">
        <v>8359</v>
      </c>
      <c r="S3788" s="11">
        <f t="shared" si="177"/>
        <v>42486.829571759255</v>
      </c>
      <c r="T3788" s="9">
        <f t="shared" si="178"/>
        <v>2016</v>
      </c>
      <c r="U3788" s="11">
        <f t="shared" si="179"/>
        <v>42516.829571759255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">
        <v>8317</v>
      </c>
      <c r="R3789" t="s">
        <v>8359</v>
      </c>
      <c r="S3789" s="11">
        <f t="shared" si="177"/>
        <v>42167.326458333329</v>
      </c>
      <c r="T3789" s="9">
        <f t="shared" si="178"/>
        <v>2015</v>
      </c>
      <c r="U3789" s="11">
        <f t="shared" si="179"/>
        <v>42195.957638888889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">
        <v>8317</v>
      </c>
      <c r="R3790" t="s">
        <v>8359</v>
      </c>
      <c r="S3790" s="11">
        <f t="shared" si="177"/>
        <v>42333.487488425926</v>
      </c>
      <c r="T3790" s="9">
        <f t="shared" si="178"/>
        <v>2015</v>
      </c>
      <c r="U3790" s="11">
        <f t="shared" si="179"/>
        <v>42361.470833333333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">
        <v>8317</v>
      </c>
      <c r="R3791" t="s">
        <v>8359</v>
      </c>
      <c r="S3791" s="11">
        <f t="shared" si="177"/>
        <v>42138.590486111112</v>
      </c>
      <c r="T3791" s="9">
        <f t="shared" si="178"/>
        <v>2015</v>
      </c>
      <c r="U3791" s="11">
        <f t="shared" si="179"/>
        <v>42170.590486111112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">
        <v>8317</v>
      </c>
      <c r="R3792" t="s">
        <v>8359</v>
      </c>
      <c r="S3792" s="11">
        <f t="shared" si="177"/>
        <v>42666.458599537036</v>
      </c>
      <c r="T3792" s="9">
        <f t="shared" si="178"/>
        <v>2016</v>
      </c>
      <c r="U3792" s="11">
        <f t="shared" si="179"/>
        <v>42696.5002662037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">
        <v>8317</v>
      </c>
      <c r="R3793" t="s">
        <v>8359</v>
      </c>
      <c r="S3793" s="11">
        <f t="shared" si="177"/>
        <v>41766.4837037037</v>
      </c>
      <c r="T3793" s="9">
        <f t="shared" si="178"/>
        <v>2014</v>
      </c>
      <c r="U3793" s="11">
        <f t="shared" si="179"/>
        <v>41826.4837037037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">
        <v>8317</v>
      </c>
      <c r="R3794" t="s">
        <v>8359</v>
      </c>
      <c r="S3794" s="11">
        <f t="shared" si="177"/>
        <v>42170.238680555551</v>
      </c>
      <c r="T3794" s="9">
        <f t="shared" si="178"/>
        <v>2015</v>
      </c>
      <c r="U3794" s="11">
        <f t="shared" si="179"/>
        <v>42200.238680555551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">
        <v>8317</v>
      </c>
      <c r="R3795" t="s">
        <v>8359</v>
      </c>
      <c r="S3795" s="11">
        <f t="shared" si="177"/>
        <v>41968.73065972222</v>
      </c>
      <c r="T3795" s="9">
        <f t="shared" si="178"/>
        <v>2014</v>
      </c>
      <c r="U3795" s="11">
        <f t="shared" si="179"/>
        <v>41989.73065972222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">
        <v>8317</v>
      </c>
      <c r="R3796" t="s">
        <v>8359</v>
      </c>
      <c r="S3796" s="11">
        <f t="shared" si="177"/>
        <v>42132.372152777774</v>
      </c>
      <c r="T3796" s="9">
        <f t="shared" si="178"/>
        <v>2015</v>
      </c>
      <c r="U3796" s="11">
        <f t="shared" si="179"/>
        <v>42162.372152777774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">
        <v>8317</v>
      </c>
      <c r="R3797" t="s">
        <v>8359</v>
      </c>
      <c r="S3797" s="11">
        <f t="shared" si="177"/>
        <v>42201.227893518517</v>
      </c>
      <c r="T3797" s="9">
        <f t="shared" si="178"/>
        <v>2015</v>
      </c>
      <c r="U3797" s="11">
        <f t="shared" si="179"/>
        <v>42244.729166666664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">
        <v>8317</v>
      </c>
      <c r="R3798" t="s">
        <v>8359</v>
      </c>
      <c r="S3798" s="11">
        <f t="shared" si="177"/>
        <v>42688.821250000001</v>
      </c>
      <c r="T3798" s="9">
        <f t="shared" si="178"/>
        <v>2016</v>
      </c>
      <c r="U3798" s="11">
        <f t="shared" si="179"/>
        <v>42748.821250000001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">
        <v>8317</v>
      </c>
      <c r="R3799" t="s">
        <v>8359</v>
      </c>
      <c r="S3799" s="11">
        <f t="shared" si="177"/>
        <v>42084.673206018517</v>
      </c>
      <c r="T3799" s="9">
        <f t="shared" si="178"/>
        <v>2015</v>
      </c>
      <c r="U3799" s="11">
        <f t="shared" si="179"/>
        <v>42114.673206018517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">
        <v>8317</v>
      </c>
      <c r="R3800" t="s">
        <v>8359</v>
      </c>
      <c r="S3800" s="11">
        <f t="shared" si="177"/>
        <v>41831.514444444438</v>
      </c>
      <c r="T3800" s="9">
        <f t="shared" si="178"/>
        <v>2014</v>
      </c>
      <c r="U3800" s="11">
        <f t="shared" si="179"/>
        <v>41861.514444444438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">
        <v>8317</v>
      </c>
      <c r="R3801" t="s">
        <v>8359</v>
      </c>
      <c r="S3801" s="11">
        <f t="shared" si="177"/>
        <v>42410.722719907404</v>
      </c>
      <c r="T3801" s="9">
        <f t="shared" si="178"/>
        <v>2016</v>
      </c>
      <c r="U3801" s="11">
        <f t="shared" si="179"/>
        <v>42440.722719907404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">
        <v>8317</v>
      </c>
      <c r="R3802" t="s">
        <v>8359</v>
      </c>
      <c r="S3802" s="11">
        <f t="shared" si="177"/>
        <v>41982.528738425921</v>
      </c>
      <c r="T3802" s="9">
        <f t="shared" si="178"/>
        <v>2014</v>
      </c>
      <c r="U3802" s="11">
        <f t="shared" si="179"/>
        <v>42014.999305555553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">
        <v>8317</v>
      </c>
      <c r="R3803" t="s">
        <v>8359</v>
      </c>
      <c r="S3803" s="11">
        <f t="shared" si="177"/>
        <v>41975.467777777776</v>
      </c>
      <c r="T3803" s="9">
        <f t="shared" si="178"/>
        <v>2014</v>
      </c>
      <c r="U3803" s="11">
        <f t="shared" si="179"/>
        <v>42006.467777777776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">
        <v>8317</v>
      </c>
      <c r="R3804" t="s">
        <v>8359</v>
      </c>
      <c r="S3804" s="11">
        <f t="shared" si="177"/>
        <v>42268.917893518512</v>
      </c>
      <c r="T3804" s="9">
        <f t="shared" si="178"/>
        <v>2015</v>
      </c>
      <c r="U3804" s="11">
        <f t="shared" si="179"/>
        <v>42298.917893518512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">
        <v>8317</v>
      </c>
      <c r="R3805" t="s">
        <v>8359</v>
      </c>
      <c r="S3805" s="11">
        <f t="shared" si="177"/>
        <v>42403.763518518514</v>
      </c>
      <c r="T3805" s="9">
        <f t="shared" si="178"/>
        <v>2016</v>
      </c>
      <c r="U3805" s="11">
        <f t="shared" si="179"/>
        <v>42433.763518518514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">
        <v>8317</v>
      </c>
      <c r="R3806" t="s">
        <v>8359</v>
      </c>
      <c r="S3806" s="11">
        <f t="shared" si="177"/>
        <v>42526.801203703704</v>
      </c>
      <c r="T3806" s="9">
        <f t="shared" si="178"/>
        <v>2016</v>
      </c>
      <c r="U3806" s="11">
        <f t="shared" si="179"/>
        <v>42582.083333333336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">
        <v>8317</v>
      </c>
      <c r="R3807" t="s">
        <v>8359</v>
      </c>
      <c r="S3807" s="11">
        <f t="shared" si="177"/>
        <v>41849.678703703699</v>
      </c>
      <c r="T3807" s="9">
        <f t="shared" si="178"/>
        <v>2014</v>
      </c>
      <c r="U3807" s="11">
        <f t="shared" si="179"/>
        <v>41909.678703703699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">
        <v>8317</v>
      </c>
      <c r="R3808" t="s">
        <v>8359</v>
      </c>
      <c r="S3808" s="11">
        <f t="shared" si="177"/>
        <v>41799.050706018512</v>
      </c>
      <c r="T3808" s="9">
        <f t="shared" si="178"/>
        <v>2014</v>
      </c>
      <c r="U3808" s="11">
        <f t="shared" si="179"/>
        <v>41819.050706018512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">
        <v>8317</v>
      </c>
      <c r="R3809" t="s">
        <v>8359</v>
      </c>
      <c r="S3809" s="11">
        <f t="shared" si="177"/>
        <v>42090.700682870367</v>
      </c>
      <c r="T3809" s="9">
        <f t="shared" si="178"/>
        <v>2015</v>
      </c>
      <c r="U3809" s="11">
        <f t="shared" si="179"/>
        <v>42097.700682870367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">
        <v>8317</v>
      </c>
      <c r="R3810" t="s">
        <v>8318</v>
      </c>
      <c r="S3810" s="11">
        <f t="shared" si="177"/>
        <v>42059.24559027778</v>
      </c>
      <c r="T3810" s="9">
        <f t="shared" si="178"/>
        <v>2015</v>
      </c>
      <c r="U3810" s="11">
        <f t="shared" si="179"/>
        <v>42119.203923611109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">
        <v>8317</v>
      </c>
      <c r="R3811" t="s">
        <v>8318</v>
      </c>
      <c r="S3811" s="11">
        <f t="shared" si="177"/>
        <v>41800.318368055552</v>
      </c>
      <c r="T3811" s="9">
        <f t="shared" si="178"/>
        <v>2014</v>
      </c>
      <c r="U3811" s="11">
        <f t="shared" si="179"/>
        <v>41850.75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">
        <v>8317</v>
      </c>
      <c r="R3812" t="s">
        <v>8318</v>
      </c>
      <c r="S3812" s="11">
        <f t="shared" si="177"/>
        <v>42054.640717592592</v>
      </c>
      <c r="T3812" s="9">
        <f t="shared" si="178"/>
        <v>2015</v>
      </c>
      <c r="U3812" s="11">
        <f t="shared" si="179"/>
        <v>42084.599050925921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">
        <v>8317</v>
      </c>
      <c r="R3813" t="s">
        <v>8318</v>
      </c>
      <c r="S3813" s="11">
        <f t="shared" si="177"/>
        <v>42487.418668981474</v>
      </c>
      <c r="T3813" s="9">
        <f t="shared" si="178"/>
        <v>2016</v>
      </c>
      <c r="U3813" s="11">
        <f t="shared" si="179"/>
        <v>42521.249999999993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">
        <v>8317</v>
      </c>
      <c r="R3814" t="s">
        <v>8318</v>
      </c>
      <c r="S3814" s="11">
        <f t="shared" si="177"/>
        <v>42109.542916666665</v>
      </c>
      <c r="T3814" s="9">
        <f t="shared" si="178"/>
        <v>2015</v>
      </c>
      <c r="U3814" s="11">
        <f t="shared" si="179"/>
        <v>42155.957638888889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">
        <v>8317</v>
      </c>
      <c r="R3815" t="s">
        <v>8318</v>
      </c>
      <c r="S3815" s="11">
        <f t="shared" si="177"/>
        <v>42497.067372685182</v>
      </c>
      <c r="T3815" s="9">
        <f t="shared" si="178"/>
        <v>2016</v>
      </c>
      <c r="U3815" s="11">
        <f t="shared" si="179"/>
        <v>42535.696527777771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">
        <v>8317</v>
      </c>
      <c r="R3816" t="s">
        <v>8318</v>
      </c>
      <c r="S3816" s="11">
        <f t="shared" si="177"/>
        <v>42058.695740740739</v>
      </c>
      <c r="T3816" s="9">
        <f t="shared" si="178"/>
        <v>2015</v>
      </c>
      <c r="U3816" s="11">
        <f t="shared" si="179"/>
        <v>42094.957638888889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">
        <v>8317</v>
      </c>
      <c r="R3817" t="s">
        <v>8318</v>
      </c>
      <c r="S3817" s="11">
        <f t="shared" si="177"/>
        <v>42207.051585648143</v>
      </c>
      <c r="T3817" s="9">
        <f t="shared" si="178"/>
        <v>2015</v>
      </c>
      <c r="U3817" s="11">
        <f t="shared" si="179"/>
        <v>42236.749999999993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">
        <v>8317</v>
      </c>
      <c r="R3818" t="s">
        <v>8318</v>
      </c>
      <c r="S3818" s="11">
        <f t="shared" si="177"/>
        <v>41807.481747685182</v>
      </c>
      <c r="T3818" s="9">
        <f t="shared" si="178"/>
        <v>2014</v>
      </c>
      <c r="U3818" s="11">
        <f t="shared" si="179"/>
        <v>41837.481747685182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">
        <v>8317</v>
      </c>
      <c r="R3819" t="s">
        <v>8318</v>
      </c>
      <c r="S3819" s="11">
        <f t="shared" si="177"/>
        <v>42284.488611111105</v>
      </c>
      <c r="T3819" s="9">
        <f t="shared" si="178"/>
        <v>2015</v>
      </c>
      <c r="U3819" s="11">
        <f t="shared" si="179"/>
        <v>42300.957638888889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">
        <v>8317</v>
      </c>
      <c r="R3820" t="s">
        <v>8318</v>
      </c>
      <c r="S3820" s="11">
        <f t="shared" si="177"/>
        <v>42045.634050925924</v>
      </c>
      <c r="T3820" s="9">
        <f t="shared" si="178"/>
        <v>2015</v>
      </c>
      <c r="U3820" s="11">
        <f t="shared" si="179"/>
        <v>42075.592384259253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">
        <v>8317</v>
      </c>
      <c r="R3821" t="s">
        <v>8318</v>
      </c>
      <c r="S3821" s="11">
        <f t="shared" si="177"/>
        <v>42184.001203703701</v>
      </c>
      <c r="T3821" s="9">
        <f t="shared" si="178"/>
        <v>2015</v>
      </c>
      <c r="U3821" s="11">
        <f t="shared" si="179"/>
        <v>42202.668055555558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">
        <v>8317</v>
      </c>
      <c r="R3822" t="s">
        <v>8318</v>
      </c>
      <c r="S3822" s="11">
        <f t="shared" si="177"/>
        <v>42160.443483796298</v>
      </c>
      <c r="T3822" s="9">
        <f t="shared" si="178"/>
        <v>2015</v>
      </c>
      <c r="U3822" s="11">
        <f t="shared" si="179"/>
        <v>42190.443483796298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">
        <v>8317</v>
      </c>
      <c r="R3823" t="s">
        <v>8318</v>
      </c>
      <c r="S3823" s="11">
        <f t="shared" si="177"/>
        <v>42340.972303240742</v>
      </c>
      <c r="T3823" s="9">
        <f t="shared" si="178"/>
        <v>2015</v>
      </c>
      <c r="U3823" s="11">
        <f t="shared" si="179"/>
        <v>42372.972303240742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">
        <v>8317</v>
      </c>
      <c r="R3824" t="s">
        <v>8318</v>
      </c>
      <c r="S3824" s="11">
        <f t="shared" si="177"/>
        <v>42329.629826388882</v>
      </c>
      <c r="T3824" s="9">
        <f t="shared" si="178"/>
        <v>2015</v>
      </c>
      <c r="U3824" s="11">
        <f t="shared" si="179"/>
        <v>42388.749305555553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">
        <v>8317</v>
      </c>
      <c r="R3825" t="s">
        <v>8318</v>
      </c>
      <c r="S3825" s="11">
        <f t="shared" si="177"/>
        <v>42170.701898148145</v>
      </c>
      <c r="T3825" s="9">
        <f t="shared" si="178"/>
        <v>2015</v>
      </c>
      <c r="U3825" s="11">
        <f t="shared" si="179"/>
        <v>42204.957638888889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">
        <v>8317</v>
      </c>
      <c r="R3826" t="s">
        <v>8318</v>
      </c>
      <c r="S3826" s="11">
        <f t="shared" si="177"/>
        <v>42571.417858796289</v>
      </c>
      <c r="T3826" s="9">
        <f t="shared" si="178"/>
        <v>2016</v>
      </c>
      <c r="U3826" s="11">
        <f t="shared" si="179"/>
        <v>42583.361805555549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">
        <v>8317</v>
      </c>
      <c r="R3827" t="s">
        <v>8318</v>
      </c>
      <c r="S3827" s="11">
        <f t="shared" si="177"/>
        <v>42150.861273148148</v>
      </c>
      <c r="T3827" s="9">
        <f t="shared" si="178"/>
        <v>2015</v>
      </c>
      <c r="U3827" s="11">
        <f t="shared" si="179"/>
        <v>42171.861273148148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">
        <v>8317</v>
      </c>
      <c r="R3828" t="s">
        <v>8318</v>
      </c>
      <c r="S3828" s="11">
        <f t="shared" si="177"/>
        <v>42101.215208333328</v>
      </c>
      <c r="T3828" s="9">
        <f t="shared" si="178"/>
        <v>2015</v>
      </c>
      <c r="U3828" s="11">
        <f t="shared" si="179"/>
        <v>42131.215208333328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">
        <v>8317</v>
      </c>
      <c r="R3829" t="s">
        <v>8318</v>
      </c>
      <c r="S3829" s="11">
        <f t="shared" si="177"/>
        <v>42034.719918981478</v>
      </c>
      <c r="T3829" s="9">
        <f t="shared" si="178"/>
        <v>2015</v>
      </c>
      <c r="U3829" s="11">
        <f t="shared" si="179"/>
        <v>42089.791666666664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">
        <v>8317</v>
      </c>
      <c r="R3830" t="s">
        <v>8318</v>
      </c>
      <c r="S3830" s="11">
        <f t="shared" si="177"/>
        <v>41944.319293981483</v>
      </c>
      <c r="T3830" s="9">
        <f t="shared" si="178"/>
        <v>2014</v>
      </c>
      <c r="U3830" s="11">
        <f t="shared" si="179"/>
        <v>42004.36096064814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">
        <v>8317</v>
      </c>
      <c r="R3831" t="s">
        <v>8318</v>
      </c>
      <c r="S3831" s="11">
        <f t="shared" si="177"/>
        <v>42593.657071759262</v>
      </c>
      <c r="T3831" s="9">
        <f t="shared" si="178"/>
        <v>2016</v>
      </c>
      <c r="U3831" s="11">
        <f t="shared" si="179"/>
        <v>42613.657071759262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">
        <v>8317</v>
      </c>
      <c r="R3832" t="s">
        <v>8318</v>
      </c>
      <c r="S3832" s="11">
        <f t="shared" si="177"/>
        <v>42503.532534722217</v>
      </c>
      <c r="T3832" s="9">
        <f t="shared" si="178"/>
        <v>2016</v>
      </c>
      <c r="U3832" s="11">
        <f t="shared" si="179"/>
        <v>42517.532534722217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">
        <v>8317</v>
      </c>
      <c r="R3833" t="s">
        <v>8318</v>
      </c>
      <c r="S3833" s="11">
        <f t="shared" si="177"/>
        <v>41927.640567129631</v>
      </c>
      <c r="T3833" s="9">
        <f t="shared" si="178"/>
        <v>2014</v>
      </c>
      <c r="U3833" s="11">
        <f t="shared" si="179"/>
        <v>41948.682233796295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">
        <v>8317</v>
      </c>
      <c r="R3834" t="s">
        <v>8318</v>
      </c>
      <c r="S3834" s="11">
        <f t="shared" si="177"/>
        <v>42374.906655092585</v>
      </c>
      <c r="T3834" s="9">
        <f t="shared" si="178"/>
        <v>2016</v>
      </c>
      <c r="U3834" s="11">
        <f t="shared" si="179"/>
        <v>42419.906655092585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">
        <v>8317</v>
      </c>
      <c r="R3835" t="s">
        <v>8318</v>
      </c>
      <c r="S3835" s="11">
        <f t="shared" si="177"/>
        <v>41963.664027777777</v>
      </c>
      <c r="T3835" s="9">
        <f t="shared" si="178"/>
        <v>2014</v>
      </c>
      <c r="U3835" s="11">
        <f t="shared" si="179"/>
        <v>41974.589583333327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">
        <v>8317</v>
      </c>
      <c r="R3836" t="s">
        <v>8318</v>
      </c>
      <c r="S3836" s="11">
        <f t="shared" si="177"/>
        <v>42143.236886574072</v>
      </c>
      <c r="T3836" s="9">
        <f t="shared" si="178"/>
        <v>2015</v>
      </c>
      <c r="U3836" s="11">
        <f t="shared" si="179"/>
        <v>42173.236886574072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">
        <v>8317</v>
      </c>
      <c r="R3837" t="s">
        <v>8318</v>
      </c>
      <c r="S3837" s="11">
        <f t="shared" si="177"/>
        <v>42460.733888888884</v>
      </c>
      <c r="T3837" s="9">
        <f t="shared" si="178"/>
        <v>2016</v>
      </c>
      <c r="U3837" s="11">
        <f t="shared" si="179"/>
        <v>42481.733888888884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">
        <v>8317</v>
      </c>
      <c r="R3838" t="s">
        <v>8318</v>
      </c>
      <c r="S3838" s="11">
        <f t="shared" si="177"/>
        <v>42553.718194444438</v>
      </c>
      <c r="T3838" s="9">
        <f t="shared" si="178"/>
        <v>2016</v>
      </c>
      <c r="U3838" s="11">
        <f t="shared" si="179"/>
        <v>42584.964583333327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">
        <v>8317</v>
      </c>
      <c r="R3839" t="s">
        <v>8318</v>
      </c>
      <c r="S3839" s="11">
        <f t="shared" si="177"/>
        <v>42152.557384259257</v>
      </c>
      <c r="T3839" s="9">
        <f t="shared" si="178"/>
        <v>2015</v>
      </c>
      <c r="U3839" s="11">
        <f t="shared" si="179"/>
        <v>42188.557384259257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">
        <v>8317</v>
      </c>
      <c r="R3840" t="s">
        <v>8318</v>
      </c>
      <c r="S3840" s="11">
        <f t="shared" si="177"/>
        <v>42116.502418981479</v>
      </c>
      <c r="T3840" s="9">
        <f t="shared" si="178"/>
        <v>2015</v>
      </c>
      <c r="U3840" s="11">
        <f t="shared" si="179"/>
        <v>42146.502418981479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">
        <v>8317</v>
      </c>
      <c r="R3841" t="s">
        <v>8318</v>
      </c>
      <c r="S3841" s="11">
        <f t="shared" si="177"/>
        <v>42154.934305555558</v>
      </c>
      <c r="T3841" s="9">
        <f t="shared" si="178"/>
        <v>2015</v>
      </c>
      <c r="U3841" s="11">
        <f t="shared" si="179"/>
        <v>42214.934305555558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">
        <v>8317</v>
      </c>
      <c r="R3842" t="s">
        <v>8318</v>
      </c>
      <c r="S3842" s="11">
        <f t="shared" si="177"/>
        <v>42432.493391203701</v>
      </c>
      <c r="T3842" s="9">
        <f t="shared" si="178"/>
        <v>2016</v>
      </c>
      <c r="U3842" s="11">
        <f t="shared" si="179"/>
        <v>42457.45172453703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">
        <v>8317</v>
      </c>
      <c r="R3843" t="s">
        <v>8318</v>
      </c>
      <c r="S3843" s="11">
        <f t="shared" ref="S3843:S3906" si="180">(J3843/86400)+25569+(-5/24)</f>
        <v>41780.57739583333</v>
      </c>
      <c r="T3843" s="9">
        <f t="shared" ref="T3843:T3906" si="181">YEAR(S3843)</f>
        <v>2014</v>
      </c>
      <c r="U3843" s="11">
        <f t="shared" ref="U3843:U3906" si="182">(I3843/86400)+25569+(-5/24)</f>
        <v>41840.57739583333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">
        <v>8317</v>
      </c>
      <c r="R3844" t="s">
        <v>8318</v>
      </c>
      <c r="S3844" s="11">
        <f t="shared" si="180"/>
        <v>41740.285324074073</v>
      </c>
      <c r="T3844" s="9">
        <f t="shared" si="181"/>
        <v>2014</v>
      </c>
      <c r="U3844" s="11">
        <f t="shared" si="182"/>
        <v>41770.285324074073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">
        <v>8317</v>
      </c>
      <c r="R3845" t="s">
        <v>8318</v>
      </c>
      <c r="S3845" s="11">
        <f t="shared" si="180"/>
        <v>41765.864166666666</v>
      </c>
      <c r="T3845" s="9">
        <f t="shared" si="181"/>
        <v>2014</v>
      </c>
      <c r="U3845" s="11">
        <f t="shared" si="182"/>
        <v>41790.864166666666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">
        <v>8317</v>
      </c>
      <c r="R3846" t="s">
        <v>8318</v>
      </c>
      <c r="S3846" s="11">
        <f t="shared" si="180"/>
        <v>41766.408958333333</v>
      </c>
      <c r="T3846" s="9">
        <f t="shared" si="181"/>
        <v>2014</v>
      </c>
      <c r="U3846" s="11">
        <f t="shared" si="182"/>
        <v>41793.082638888889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">
        <v>8317</v>
      </c>
      <c r="R3847" t="s">
        <v>8318</v>
      </c>
      <c r="S3847" s="11">
        <f t="shared" si="180"/>
        <v>42248.418680555558</v>
      </c>
      <c r="T3847" s="9">
        <f t="shared" si="181"/>
        <v>2015</v>
      </c>
      <c r="U3847" s="11">
        <f t="shared" si="182"/>
        <v>42278.418680555558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">
        <v>8317</v>
      </c>
      <c r="R3848" t="s">
        <v>8318</v>
      </c>
      <c r="S3848" s="11">
        <f t="shared" si="180"/>
        <v>41885.01321759259</v>
      </c>
      <c r="T3848" s="9">
        <f t="shared" si="181"/>
        <v>2014</v>
      </c>
      <c r="U3848" s="11">
        <f t="shared" si="182"/>
        <v>41916.082638888889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">
        <v>8317</v>
      </c>
      <c r="R3849" t="s">
        <v>8318</v>
      </c>
      <c r="S3849" s="11">
        <f t="shared" si="180"/>
        <v>42159.016099537032</v>
      </c>
      <c r="T3849" s="9">
        <f t="shared" si="181"/>
        <v>2015</v>
      </c>
      <c r="U3849" s="11">
        <f t="shared" si="182"/>
        <v>42204.016099537032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">
        <v>8317</v>
      </c>
      <c r="R3850" t="s">
        <v>8318</v>
      </c>
      <c r="S3850" s="11">
        <f t="shared" si="180"/>
        <v>42265.608668981477</v>
      </c>
      <c r="T3850" s="9">
        <f t="shared" si="181"/>
        <v>2015</v>
      </c>
      <c r="U3850" s="11">
        <f t="shared" si="182"/>
        <v>42295.608668981477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">
        <v>8317</v>
      </c>
      <c r="R3851" t="s">
        <v>8318</v>
      </c>
      <c r="S3851" s="11">
        <f t="shared" si="180"/>
        <v>42136.558842592589</v>
      </c>
      <c r="T3851" s="9">
        <f t="shared" si="181"/>
        <v>2015</v>
      </c>
      <c r="U3851" s="11">
        <f t="shared" si="182"/>
        <v>42166.558842592589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">
        <v>8317</v>
      </c>
      <c r="R3852" t="s">
        <v>8318</v>
      </c>
      <c r="S3852" s="11">
        <f t="shared" si="180"/>
        <v>41974.916006944441</v>
      </c>
      <c r="T3852" s="9">
        <f t="shared" si="181"/>
        <v>2014</v>
      </c>
      <c r="U3852" s="11">
        <f t="shared" si="182"/>
        <v>42004.916006944441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">
        <v>8317</v>
      </c>
      <c r="R3853" t="s">
        <v>8318</v>
      </c>
      <c r="S3853" s="11">
        <f t="shared" si="180"/>
        <v>42172.23123842592</v>
      </c>
      <c r="T3853" s="9">
        <f t="shared" si="181"/>
        <v>2015</v>
      </c>
      <c r="U3853" s="11">
        <f t="shared" si="182"/>
        <v>42202.23123842592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">
        <v>8317</v>
      </c>
      <c r="R3854" t="s">
        <v>8318</v>
      </c>
      <c r="S3854" s="11">
        <f t="shared" si="180"/>
        <v>42064.982361111113</v>
      </c>
      <c r="T3854" s="9">
        <f t="shared" si="181"/>
        <v>2015</v>
      </c>
      <c r="U3854" s="11">
        <f t="shared" si="182"/>
        <v>42089.940694444442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">
        <v>8317</v>
      </c>
      <c r="R3855" t="s">
        <v>8318</v>
      </c>
      <c r="S3855" s="11">
        <f t="shared" si="180"/>
        <v>41848.631689814814</v>
      </c>
      <c r="T3855" s="9">
        <f t="shared" si="181"/>
        <v>2014</v>
      </c>
      <c r="U3855" s="11">
        <f t="shared" si="182"/>
        <v>41883.631689814814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">
        <v>8317</v>
      </c>
      <c r="R3856" t="s">
        <v>8318</v>
      </c>
      <c r="S3856" s="11">
        <f t="shared" si="180"/>
        <v>42103.67659722222</v>
      </c>
      <c r="T3856" s="9">
        <f t="shared" si="181"/>
        <v>2015</v>
      </c>
      <c r="U3856" s="11">
        <f t="shared" si="182"/>
        <v>42133.67659722222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">
        <v>8317</v>
      </c>
      <c r="R3857" t="s">
        <v>8318</v>
      </c>
      <c r="S3857" s="11">
        <f t="shared" si="180"/>
        <v>42059.762395833335</v>
      </c>
      <c r="T3857" s="9">
        <f t="shared" si="181"/>
        <v>2015</v>
      </c>
      <c r="U3857" s="11">
        <f t="shared" si="182"/>
        <v>42089.720729166664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">
        <v>8317</v>
      </c>
      <c r="R3858" t="s">
        <v>8318</v>
      </c>
      <c r="S3858" s="11">
        <f t="shared" si="180"/>
        <v>42041.534756944442</v>
      </c>
      <c r="T3858" s="9">
        <f t="shared" si="181"/>
        <v>2015</v>
      </c>
      <c r="U3858" s="11">
        <f t="shared" si="182"/>
        <v>42071.493090277778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">
        <v>8317</v>
      </c>
      <c r="R3859" t="s">
        <v>8318</v>
      </c>
      <c r="S3859" s="11">
        <f t="shared" si="180"/>
        <v>41829.528819444444</v>
      </c>
      <c r="T3859" s="9">
        <f t="shared" si="181"/>
        <v>2014</v>
      </c>
      <c r="U3859" s="11">
        <f t="shared" si="182"/>
        <v>41852.508333333331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">
        <v>8317</v>
      </c>
      <c r="R3860" t="s">
        <v>8318</v>
      </c>
      <c r="S3860" s="11">
        <f t="shared" si="180"/>
        <v>42128.222731481474</v>
      </c>
      <c r="T3860" s="9">
        <f t="shared" si="181"/>
        <v>2015</v>
      </c>
      <c r="U3860" s="11">
        <f t="shared" si="182"/>
        <v>42146.666666666664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">
        <v>8317</v>
      </c>
      <c r="R3861" t="s">
        <v>8318</v>
      </c>
      <c r="S3861" s="11">
        <f t="shared" si="180"/>
        <v>41789.685266203705</v>
      </c>
      <c r="T3861" s="9">
        <f t="shared" si="181"/>
        <v>2014</v>
      </c>
      <c r="U3861" s="11">
        <f t="shared" si="182"/>
        <v>41815.666666666664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">
        <v>8317</v>
      </c>
      <c r="R3862" t="s">
        <v>8318</v>
      </c>
      <c r="S3862" s="11">
        <f t="shared" si="180"/>
        <v>41833.452662037038</v>
      </c>
      <c r="T3862" s="9">
        <f t="shared" si="181"/>
        <v>2014</v>
      </c>
      <c r="U3862" s="11">
        <f t="shared" si="182"/>
        <v>41863.452662037038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">
        <v>8317</v>
      </c>
      <c r="R3863" t="s">
        <v>8318</v>
      </c>
      <c r="S3863" s="11">
        <f t="shared" si="180"/>
        <v>41914.381678240738</v>
      </c>
      <c r="T3863" s="9">
        <f t="shared" si="181"/>
        <v>2014</v>
      </c>
      <c r="U3863" s="11">
        <f t="shared" si="182"/>
        <v>41955.699305555558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">
        <v>8317</v>
      </c>
      <c r="R3864" t="s">
        <v>8318</v>
      </c>
      <c r="S3864" s="11">
        <f t="shared" si="180"/>
        <v>42611.052731481475</v>
      </c>
      <c r="T3864" s="9">
        <f t="shared" si="181"/>
        <v>2016</v>
      </c>
      <c r="U3864" s="11">
        <f t="shared" si="182"/>
        <v>42625.499305555553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">
        <v>8317</v>
      </c>
      <c r="R3865" t="s">
        <v>8318</v>
      </c>
      <c r="S3865" s="11">
        <f t="shared" si="180"/>
        <v>42253.424826388888</v>
      </c>
      <c r="T3865" s="9">
        <f t="shared" si="181"/>
        <v>2015</v>
      </c>
      <c r="U3865" s="11">
        <f t="shared" si="182"/>
        <v>42313.466493055552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">
        <v>8317</v>
      </c>
      <c r="R3866" t="s">
        <v>8318</v>
      </c>
      <c r="S3866" s="11">
        <f t="shared" si="180"/>
        <v>42295.683495370373</v>
      </c>
      <c r="T3866" s="9">
        <f t="shared" si="181"/>
        <v>2015</v>
      </c>
      <c r="U3866" s="11">
        <f t="shared" si="182"/>
        <v>42325.72516203703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">
        <v>8317</v>
      </c>
      <c r="R3867" t="s">
        <v>8318</v>
      </c>
      <c r="S3867" s="11">
        <f t="shared" si="180"/>
        <v>41841.44326388889</v>
      </c>
      <c r="T3867" s="9">
        <f t="shared" si="181"/>
        <v>2014</v>
      </c>
      <c r="U3867" s="11">
        <f t="shared" si="182"/>
        <v>41881.020833333328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">
        <v>8317</v>
      </c>
      <c r="R3868" t="s">
        <v>8318</v>
      </c>
      <c r="S3868" s="11">
        <f t="shared" si="180"/>
        <v>42402.738668981481</v>
      </c>
      <c r="T3868" s="9">
        <f t="shared" si="181"/>
        <v>2016</v>
      </c>
      <c r="U3868" s="11">
        <f t="shared" si="182"/>
        <v>42451.936805555553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">
        <v>8317</v>
      </c>
      <c r="R3869" t="s">
        <v>8318</v>
      </c>
      <c r="S3869" s="11">
        <f t="shared" si="180"/>
        <v>42509.605775462966</v>
      </c>
      <c r="T3869" s="9">
        <f t="shared" si="181"/>
        <v>2016</v>
      </c>
      <c r="U3869" s="11">
        <f t="shared" si="182"/>
        <v>42539.605775462966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">
        <v>8317</v>
      </c>
      <c r="R3870" t="s">
        <v>8359</v>
      </c>
      <c r="S3870" s="11">
        <f t="shared" si="180"/>
        <v>41865.45144675926</v>
      </c>
      <c r="T3870" s="9">
        <f t="shared" si="181"/>
        <v>2014</v>
      </c>
      <c r="U3870" s="11">
        <f t="shared" si="182"/>
        <v>41890.45144675926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">
        <v>8317</v>
      </c>
      <c r="R3871" t="s">
        <v>8359</v>
      </c>
      <c r="S3871" s="11">
        <f t="shared" si="180"/>
        <v>42047.516111111108</v>
      </c>
      <c r="T3871" s="9">
        <f t="shared" si="181"/>
        <v>2015</v>
      </c>
      <c r="U3871" s="11">
        <f t="shared" si="182"/>
        <v>42076.924305555549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">
        <v>8317</v>
      </c>
      <c r="R3872" t="s">
        <v>8359</v>
      </c>
      <c r="S3872" s="11">
        <f t="shared" si="180"/>
        <v>41792.963865740741</v>
      </c>
      <c r="T3872" s="9">
        <f t="shared" si="181"/>
        <v>2014</v>
      </c>
      <c r="U3872" s="11">
        <f t="shared" si="182"/>
        <v>41822.963865740741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">
        <v>8317</v>
      </c>
      <c r="R3873" t="s">
        <v>8359</v>
      </c>
      <c r="S3873" s="11">
        <f t="shared" si="180"/>
        <v>42763.572337962956</v>
      </c>
      <c r="T3873" s="9">
        <f t="shared" si="181"/>
        <v>2017</v>
      </c>
      <c r="U3873" s="11">
        <f t="shared" si="182"/>
        <v>42823.530671296299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">
        <v>8317</v>
      </c>
      <c r="R3874" t="s">
        <v>8359</v>
      </c>
      <c r="S3874" s="11">
        <f t="shared" si="180"/>
        <v>42179.9374537037</v>
      </c>
      <c r="T3874" s="9">
        <f t="shared" si="181"/>
        <v>2015</v>
      </c>
      <c r="U3874" s="11">
        <f t="shared" si="182"/>
        <v>42229.9374537037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">
        <v>8317</v>
      </c>
      <c r="R3875" t="s">
        <v>8359</v>
      </c>
      <c r="S3875" s="11">
        <f t="shared" si="180"/>
        <v>42255.487673611111</v>
      </c>
      <c r="T3875" s="9">
        <f t="shared" si="181"/>
        <v>2015</v>
      </c>
      <c r="U3875" s="11">
        <f t="shared" si="182"/>
        <v>42285.487673611111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">
        <v>8317</v>
      </c>
      <c r="R3876" t="s">
        <v>8359</v>
      </c>
      <c r="S3876" s="11">
        <f t="shared" si="180"/>
        <v>42006.808124999996</v>
      </c>
      <c r="T3876" s="9">
        <f t="shared" si="181"/>
        <v>2015</v>
      </c>
      <c r="U3876" s="11">
        <f t="shared" si="182"/>
        <v>42027.833333333336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">
        <v>8317</v>
      </c>
      <c r="R3877" t="s">
        <v>8359</v>
      </c>
      <c r="S3877" s="11">
        <f t="shared" si="180"/>
        <v>42615.138483796291</v>
      </c>
      <c r="T3877" s="9">
        <f t="shared" si="181"/>
        <v>2016</v>
      </c>
      <c r="U3877" s="11">
        <f t="shared" si="182"/>
        <v>42616.208333333336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">
        <v>8317</v>
      </c>
      <c r="R3878" t="s">
        <v>8359</v>
      </c>
      <c r="S3878" s="11">
        <f t="shared" si="180"/>
        <v>42372.415833333333</v>
      </c>
      <c r="T3878" s="9">
        <f t="shared" si="181"/>
        <v>2016</v>
      </c>
      <c r="U3878" s="11">
        <f t="shared" si="182"/>
        <v>42402.415833333333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">
        <v>8317</v>
      </c>
      <c r="R3879" t="s">
        <v>8359</v>
      </c>
      <c r="S3879" s="11">
        <f t="shared" si="180"/>
        <v>42682.469351851854</v>
      </c>
      <c r="T3879" s="9">
        <f t="shared" si="181"/>
        <v>2016</v>
      </c>
      <c r="U3879" s="11">
        <f t="shared" si="182"/>
        <v>42712.469351851854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">
        <v>8317</v>
      </c>
      <c r="R3880" t="s">
        <v>8359</v>
      </c>
      <c r="S3880" s="11">
        <f t="shared" si="180"/>
        <v>42154.610486111109</v>
      </c>
      <c r="T3880" s="9">
        <f t="shared" si="181"/>
        <v>2015</v>
      </c>
      <c r="U3880" s="11">
        <f t="shared" si="182"/>
        <v>42184.957638888889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">
        <v>8317</v>
      </c>
      <c r="R3881" t="s">
        <v>8359</v>
      </c>
      <c r="S3881" s="11">
        <f t="shared" si="180"/>
        <v>41999.652731481481</v>
      </c>
      <c r="T3881" s="9">
        <f t="shared" si="181"/>
        <v>2014</v>
      </c>
      <c r="U3881" s="11">
        <f t="shared" si="182"/>
        <v>42029.652731481481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">
        <v>8317</v>
      </c>
      <c r="R3882" t="s">
        <v>8359</v>
      </c>
      <c r="S3882" s="11">
        <f t="shared" si="180"/>
        <v>41815.606712962959</v>
      </c>
      <c r="T3882" s="9">
        <f t="shared" si="181"/>
        <v>2014</v>
      </c>
      <c r="U3882" s="11">
        <f t="shared" si="182"/>
        <v>41850.75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">
        <v>8317</v>
      </c>
      <c r="R3883" t="s">
        <v>8359</v>
      </c>
      <c r="S3883" s="11">
        <f t="shared" si="180"/>
        <v>42755.810173611106</v>
      </c>
      <c r="T3883" s="9">
        <f t="shared" si="181"/>
        <v>2017</v>
      </c>
      <c r="U3883" s="11">
        <f t="shared" si="182"/>
        <v>42785.810173611106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">
        <v>8317</v>
      </c>
      <c r="R3884" t="s">
        <v>8359</v>
      </c>
      <c r="S3884" s="11">
        <f t="shared" si="180"/>
        <v>42373.77511574074</v>
      </c>
      <c r="T3884" s="9">
        <f t="shared" si="181"/>
        <v>2016</v>
      </c>
      <c r="U3884" s="11">
        <f t="shared" si="182"/>
        <v>42400.752083333333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">
        <v>8317</v>
      </c>
      <c r="R3885" t="s">
        <v>8359</v>
      </c>
      <c r="S3885" s="11">
        <f t="shared" si="180"/>
        <v>41854.394317129627</v>
      </c>
      <c r="T3885" s="9">
        <f t="shared" si="181"/>
        <v>2014</v>
      </c>
      <c r="U3885" s="11">
        <f t="shared" si="182"/>
        <v>41884.394317129627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">
        <v>8317</v>
      </c>
      <c r="R3886" t="s">
        <v>8359</v>
      </c>
      <c r="S3886" s="11">
        <f t="shared" si="180"/>
        <v>42065.583240740736</v>
      </c>
      <c r="T3886" s="9">
        <f t="shared" si="181"/>
        <v>2015</v>
      </c>
      <c r="U3886" s="11">
        <f t="shared" si="182"/>
        <v>42090.541574074072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">
        <v>8317</v>
      </c>
      <c r="R3887" t="s">
        <v>8359</v>
      </c>
      <c r="S3887" s="11">
        <f t="shared" si="180"/>
        <v>42469.742951388886</v>
      </c>
      <c r="T3887" s="9">
        <f t="shared" si="181"/>
        <v>2016</v>
      </c>
      <c r="U3887" s="11">
        <f t="shared" si="182"/>
        <v>42499.742951388886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">
        <v>8317</v>
      </c>
      <c r="R3888" t="s">
        <v>8359</v>
      </c>
      <c r="S3888" s="11">
        <f t="shared" si="180"/>
        <v>41954.019699074073</v>
      </c>
      <c r="T3888" s="9">
        <f t="shared" si="181"/>
        <v>2014</v>
      </c>
      <c r="U3888" s="11">
        <f t="shared" si="182"/>
        <v>41984.019699074073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">
        <v>8317</v>
      </c>
      <c r="R3889" t="s">
        <v>8359</v>
      </c>
      <c r="S3889" s="11">
        <f t="shared" si="180"/>
        <v>42079.649641203701</v>
      </c>
      <c r="T3889" s="9">
        <f t="shared" si="181"/>
        <v>2015</v>
      </c>
      <c r="U3889" s="11">
        <f t="shared" si="182"/>
        <v>42125.708333333336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">
        <v>8317</v>
      </c>
      <c r="R3890" t="s">
        <v>8318</v>
      </c>
      <c r="S3890" s="11">
        <f t="shared" si="180"/>
        <v>42762.337476851848</v>
      </c>
      <c r="T3890" s="9">
        <f t="shared" si="181"/>
        <v>2017</v>
      </c>
      <c r="U3890" s="11">
        <f t="shared" si="182"/>
        <v>42792.337476851848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">
        <v>8317</v>
      </c>
      <c r="R3891" t="s">
        <v>8318</v>
      </c>
      <c r="S3891" s="11">
        <f t="shared" si="180"/>
        <v>41976.796643518515</v>
      </c>
      <c r="T3891" s="9">
        <f t="shared" si="181"/>
        <v>2014</v>
      </c>
      <c r="U3891" s="11">
        <f t="shared" si="182"/>
        <v>42008.768055555549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">
        <v>8317</v>
      </c>
      <c r="R3892" t="s">
        <v>8318</v>
      </c>
      <c r="S3892" s="11">
        <f t="shared" si="180"/>
        <v>42171.55027777778</v>
      </c>
      <c r="T3892" s="9">
        <f t="shared" si="181"/>
        <v>2015</v>
      </c>
      <c r="U3892" s="11">
        <f t="shared" si="182"/>
        <v>42231.55027777778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">
        <v>8317</v>
      </c>
      <c r="R3893" t="s">
        <v>8318</v>
      </c>
      <c r="S3893" s="11">
        <f t="shared" si="180"/>
        <v>42055.924120370364</v>
      </c>
      <c r="T3893" s="9">
        <f t="shared" si="181"/>
        <v>2015</v>
      </c>
      <c r="U3893" s="11">
        <f t="shared" si="182"/>
        <v>42085.999305555553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">
        <v>8317</v>
      </c>
      <c r="R3894" t="s">
        <v>8318</v>
      </c>
      <c r="S3894" s="11">
        <f t="shared" si="180"/>
        <v>41867.443946759253</v>
      </c>
      <c r="T3894" s="9">
        <f t="shared" si="181"/>
        <v>2014</v>
      </c>
      <c r="U3894" s="11">
        <f t="shared" si="182"/>
        <v>41875.083333333328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">
        <v>8317</v>
      </c>
      <c r="R3895" t="s">
        <v>8318</v>
      </c>
      <c r="S3895" s="11">
        <f t="shared" si="180"/>
        <v>41779.449537037035</v>
      </c>
      <c r="T3895" s="9">
        <f t="shared" si="181"/>
        <v>2014</v>
      </c>
      <c r="U3895" s="11">
        <f t="shared" si="182"/>
        <v>41821.041666666664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">
        <v>8317</v>
      </c>
      <c r="R3896" t="s">
        <v>8318</v>
      </c>
      <c r="S3896" s="11">
        <f t="shared" si="180"/>
        <v>42679.750138888885</v>
      </c>
      <c r="T3896" s="9">
        <f t="shared" si="181"/>
        <v>2016</v>
      </c>
      <c r="U3896" s="11">
        <f t="shared" si="182"/>
        <v>42709.999305555553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">
        <v>8317</v>
      </c>
      <c r="R3897" t="s">
        <v>8318</v>
      </c>
      <c r="S3897" s="11">
        <f t="shared" si="180"/>
        <v>42032.041875000003</v>
      </c>
      <c r="T3897" s="9">
        <f t="shared" si="181"/>
        <v>2015</v>
      </c>
      <c r="U3897" s="11">
        <f t="shared" si="182"/>
        <v>42063.041875000003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">
        <v>8317</v>
      </c>
      <c r="R3898" t="s">
        <v>8318</v>
      </c>
      <c r="S3898" s="11">
        <f t="shared" si="180"/>
        <v>41792.983541666668</v>
      </c>
      <c r="T3898" s="9">
        <f t="shared" si="181"/>
        <v>2014</v>
      </c>
      <c r="U3898" s="11">
        <f t="shared" si="182"/>
        <v>41806.983541666668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">
        <v>8317</v>
      </c>
      <c r="R3899" t="s">
        <v>8318</v>
      </c>
      <c r="S3899" s="11">
        <f t="shared" si="180"/>
        <v>41982.665312499994</v>
      </c>
      <c r="T3899" s="9">
        <f t="shared" si="181"/>
        <v>2014</v>
      </c>
      <c r="U3899" s="11">
        <f t="shared" si="182"/>
        <v>42012.665312499994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">
        <v>8317</v>
      </c>
      <c r="R3900" t="s">
        <v>8318</v>
      </c>
      <c r="S3900" s="11">
        <f t="shared" si="180"/>
        <v>42193.273958333331</v>
      </c>
      <c r="T3900" s="9">
        <f t="shared" si="181"/>
        <v>2015</v>
      </c>
      <c r="U3900" s="11">
        <f t="shared" si="182"/>
        <v>42233.458333333336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">
        <v>8317</v>
      </c>
      <c r="R3901" t="s">
        <v>8318</v>
      </c>
      <c r="S3901" s="11">
        <f t="shared" si="180"/>
        <v>41843.566678240742</v>
      </c>
      <c r="T3901" s="9">
        <f t="shared" si="181"/>
        <v>2014</v>
      </c>
      <c r="U3901" s="11">
        <f t="shared" si="182"/>
        <v>41863.566678240742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">
        <v>8317</v>
      </c>
      <c r="R3902" t="s">
        <v>8318</v>
      </c>
      <c r="S3902" s="11">
        <f t="shared" si="180"/>
        <v>42135.884155092594</v>
      </c>
      <c r="T3902" s="9">
        <f t="shared" si="181"/>
        <v>2015</v>
      </c>
      <c r="U3902" s="11">
        <f t="shared" si="182"/>
        <v>42165.884155092594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">
        <v>8317</v>
      </c>
      <c r="R3903" t="s">
        <v>8318</v>
      </c>
      <c r="S3903" s="11">
        <f t="shared" si="180"/>
        <v>42317.618043981478</v>
      </c>
      <c r="T3903" s="9">
        <f t="shared" si="181"/>
        <v>2015</v>
      </c>
      <c r="U3903" s="11">
        <f t="shared" si="182"/>
        <v>42357.618043981478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">
        <v>8317</v>
      </c>
      <c r="R3904" t="s">
        <v>8318</v>
      </c>
      <c r="S3904" s="11">
        <f t="shared" si="180"/>
        <v>42663.259745370371</v>
      </c>
      <c r="T3904" s="9">
        <f t="shared" si="181"/>
        <v>2016</v>
      </c>
      <c r="U3904" s="11">
        <f t="shared" si="182"/>
        <v>42688.301412037035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">
        <v>8317</v>
      </c>
      <c r="R3905" t="s">
        <v>8318</v>
      </c>
      <c r="S3905" s="11">
        <f t="shared" si="180"/>
        <v>42185.802835648145</v>
      </c>
      <c r="T3905" s="9">
        <f t="shared" si="181"/>
        <v>2015</v>
      </c>
      <c r="U3905" s="11">
        <f t="shared" si="182"/>
        <v>42230.609722222223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">
        <v>8317</v>
      </c>
      <c r="R3906" t="s">
        <v>8318</v>
      </c>
      <c r="S3906" s="11">
        <f t="shared" si="180"/>
        <v>42095.020833333336</v>
      </c>
      <c r="T3906" s="9">
        <f t="shared" si="181"/>
        <v>2015</v>
      </c>
      <c r="U3906" s="11">
        <f t="shared" si="182"/>
        <v>42109.00277777778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">
        <v>8317</v>
      </c>
      <c r="R3907" t="s">
        <v>8318</v>
      </c>
      <c r="S3907" s="11">
        <f t="shared" ref="S3907:S3970" si="183">(J3907/86400)+25569+(-5/24)</f>
        <v>42124.415543981479</v>
      </c>
      <c r="T3907" s="9">
        <f t="shared" ref="T3907:T3970" si="184">YEAR(S3907)</f>
        <v>2015</v>
      </c>
      <c r="U3907" s="11">
        <f t="shared" ref="U3907:U3970" si="185">(I3907/86400)+25569+(-5/24)</f>
        <v>42166.749999999993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">
        <v>8317</v>
      </c>
      <c r="R3908" t="s">
        <v>8318</v>
      </c>
      <c r="S3908" s="11">
        <f t="shared" si="183"/>
        <v>42143.709409722222</v>
      </c>
      <c r="T3908" s="9">
        <f t="shared" si="184"/>
        <v>2015</v>
      </c>
      <c r="U3908" s="11">
        <f t="shared" si="185"/>
        <v>42181.350694444445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">
        <v>8317</v>
      </c>
      <c r="R3909" t="s">
        <v>8318</v>
      </c>
      <c r="S3909" s="11">
        <f t="shared" si="183"/>
        <v>41906.611180555556</v>
      </c>
      <c r="T3909" s="9">
        <f t="shared" si="184"/>
        <v>2014</v>
      </c>
      <c r="U3909" s="11">
        <f t="shared" si="185"/>
        <v>41938.630555555552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">
        <v>8317</v>
      </c>
      <c r="R3910" t="s">
        <v>8318</v>
      </c>
      <c r="S3910" s="11">
        <f t="shared" si="183"/>
        <v>41833.927037037036</v>
      </c>
      <c r="T3910" s="9">
        <f t="shared" si="184"/>
        <v>2014</v>
      </c>
      <c r="U3910" s="11">
        <f t="shared" si="185"/>
        <v>41848.927037037036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">
        <v>8317</v>
      </c>
      <c r="R3911" t="s">
        <v>8318</v>
      </c>
      <c r="S3911" s="11">
        <f t="shared" si="183"/>
        <v>41863.150949074072</v>
      </c>
      <c r="T3911" s="9">
        <f t="shared" si="184"/>
        <v>2014</v>
      </c>
      <c r="U3911" s="11">
        <f t="shared" si="185"/>
        <v>41893.150949074072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">
        <v>8317</v>
      </c>
      <c r="R3912" t="s">
        <v>8318</v>
      </c>
      <c r="S3912" s="11">
        <f t="shared" si="183"/>
        <v>42224.548576388886</v>
      </c>
      <c r="T3912" s="9">
        <f t="shared" si="184"/>
        <v>2015</v>
      </c>
      <c r="U3912" s="11">
        <f t="shared" si="185"/>
        <v>42254.548576388886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">
        <v>8317</v>
      </c>
      <c r="R3913" t="s">
        <v>8318</v>
      </c>
      <c r="S3913" s="11">
        <f t="shared" si="183"/>
        <v>41939.603900462964</v>
      </c>
      <c r="T3913" s="9">
        <f t="shared" si="184"/>
        <v>2014</v>
      </c>
      <c r="U3913" s="11">
        <f t="shared" si="185"/>
        <v>41969.645567129628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">
        <v>8317</v>
      </c>
      <c r="R3914" t="s">
        <v>8318</v>
      </c>
      <c r="S3914" s="11">
        <f t="shared" si="183"/>
        <v>42059.061689814807</v>
      </c>
      <c r="T3914" s="9">
        <f t="shared" si="184"/>
        <v>2015</v>
      </c>
      <c r="U3914" s="11">
        <f t="shared" si="185"/>
        <v>42118.982638888883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">
        <v>8317</v>
      </c>
      <c r="R3915" t="s">
        <v>8318</v>
      </c>
      <c r="S3915" s="11">
        <f t="shared" si="183"/>
        <v>42308.002881944441</v>
      </c>
      <c r="T3915" s="9">
        <f t="shared" si="184"/>
        <v>2015</v>
      </c>
      <c r="U3915" s="11">
        <f t="shared" si="185"/>
        <v>42338.044548611106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">
        <v>8317</v>
      </c>
      <c r="R3916" t="s">
        <v>8318</v>
      </c>
      <c r="S3916" s="11">
        <f t="shared" si="183"/>
        <v>42114.610601851855</v>
      </c>
      <c r="T3916" s="9">
        <f t="shared" si="184"/>
        <v>2015</v>
      </c>
      <c r="U3916" s="11">
        <f t="shared" si="185"/>
        <v>42134.749305555553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">
        <v>8317</v>
      </c>
      <c r="R3917" t="s">
        <v>8318</v>
      </c>
      <c r="S3917" s="11">
        <f t="shared" si="183"/>
        <v>42492.776724537034</v>
      </c>
      <c r="T3917" s="9">
        <f t="shared" si="184"/>
        <v>2016</v>
      </c>
      <c r="U3917" s="11">
        <f t="shared" si="185"/>
        <v>42522.776724537034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">
        <v>8317</v>
      </c>
      <c r="R3918" t="s">
        <v>8318</v>
      </c>
      <c r="S3918" s="11">
        <f t="shared" si="183"/>
        <v>42494.263333333329</v>
      </c>
      <c r="T3918" s="9">
        <f t="shared" si="184"/>
        <v>2016</v>
      </c>
      <c r="U3918" s="11">
        <f t="shared" si="185"/>
        <v>42524.263333333329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">
        <v>8317</v>
      </c>
      <c r="R3919" t="s">
        <v>8318</v>
      </c>
      <c r="S3919" s="11">
        <f t="shared" si="183"/>
        <v>41863.318993055553</v>
      </c>
      <c r="T3919" s="9">
        <f t="shared" si="184"/>
        <v>2014</v>
      </c>
      <c r="U3919" s="11">
        <f t="shared" si="185"/>
        <v>41893.318993055553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">
        <v>8317</v>
      </c>
      <c r="R3920" t="s">
        <v>8318</v>
      </c>
      <c r="S3920" s="11">
        <f t="shared" si="183"/>
        <v>41843.456284722219</v>
      </c>
      <c r="T3920" s="9">
        <f t="shared" si="184"/>
        <v>2014</v>
      </c>
      <c r="U3920" s="11">
        <f t="shared" si="185"/>
        <v>41855.458333333328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">
        <v>8317</v>
      </c>
      <c r="R3921" t="s">
        <v>8318</v>
      </c>
      <c r="S3921" s="11">
        <f t="shared" si="183"/>
        <v>42358.476539351854</v>
      </c>
      <c r="T3921" s="9">
        <f t="shared" si="184"/>
        <v>2015</v>
      </c>
      <c r="U3921" s="11">
        <f t="shared" si="185"/>
        <v>42386.791666666664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">
        <v>8317</v>
      </c>
      <c r="R3922" t="s">
        <v>8318</v>
      </c>
      <c r="S3922" s="11">
        <f t="shared" si="183"/>
        <v>42657.178935185184</v>
      </c>
      <c r="T3922" s="9">
        <f t="shared" si="184"/>
        <v>2016</v>
      </c>
      <c r="U3922" s="11">
        <f t="shared" si="185"/>
        <v>42687.220601851848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">
        <v>8317</v>
      </c>
      <c r="R3923" t="s">
        <v>8318</v>
      </c>
      <c r="S3923" s="11">
        <f t="shared" si="183"/>
        <v>41926.333969907406</v>
      </c>
      <c r="T3923" s="9">
        <f t="shared" si="184"/>
        <v>2014</v>
      </c>
      <c r="U3923" s="11">
        <f t="shared" si="185"/>
        <v>41938.541666666664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">
        <v>8317</v>
      </c>
      <c r="R3924" t="s">
        <v>8318</v>
      </c>
      <c r="S3924" s="11">
        <f t="shared" si="183"/>
        <v>42020.560300925928</v>
      </c>
      <c r="T3924" s="9">
        <f t="shared" si="184"/>
        <v>2015</v>
      </c>
      <c r="U3924" s="11">
        <f t="shared" si="185"/>
        <v>42065.749999999993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">
        <v>8317</v>
      </c>
      <c r="R3925" t="s">
        <v>8318</v>
      </c>
      <c r="S3925" s="11">
        <f t="shared" si="183"/>
        <v>42075.771655092591</v>
      </c>
      <c r="T3925" s="9">
        <f t="shared" si="184"/>
        <v>2015</v>
      </c>
      <c r="U3925" s="11">
        <f t="shared" si="185"/>
        <v>42103.771655092591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">
        <v>8317</v>
      </c>
      <c r="R3926" t="s">
        <v>8318</v>
      </c>
      <c r="S3926" s="11">
        <f t="shared" si="183"/>
        <v>41786.751412037032</v>
      </c>
      <c r="T3926" s="9">
        <f t="shared" si="184"/>
        <v>2014</v>
      </c>
      <c r="U3926" s="11">
        <f t="shared" si="185"/>
        <v>41816.751412037032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">
        <v>8317</v>
      </c>
      <c r="R3927" t="s">
        <v>8318</v>
      </c>
      <c r="S3927" s="11">
        <f t="shared" si="183"/>
        <v>41820.662488425922</v>
      </c>
      <c r="T3927" s="9">
        <f t="shared" si="184"/>
        <v>2014</v>
      </c>
      <c r="U3927" s="11">
        <f t="shared" si="185"/>
        <v>41850.662488425922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">
        <v>8317</v>
      </c>
      <c r="R3928" t="s">
        <v>8318</v>
      </c>
      <c r="S3928" s="11">
        <f t="shared" si="183"/>
        <v>41969.876712962963</v>
      </c>
      <c r="T3928" s="9">
        <f t="shared" si="184"/>
        <v>2014</v>
      </c>
      <c r="U3928" s="11">
        <f t="shared" si="185"/>
        <v>41999.876712962963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">
        <v>8317</v>
      </c>
      <c r="R3929" t="s">
        <v>8318</v>
      </c>
      <c r="S3929" s="11">
        <f t="shared" si="183"/>
        <v>41830.059074074074</v>
      </c>
      <c r="T3929" s="9">
        <f t="shared" si="184"/>
        <v>2014</v>
      </c>
      <c r="U3929" s="11">
        <f t="shared" si="185"/>
        <v>41860.059074074074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">
        <v>8317</v>
      </c>
      <c r="R3930" t="s">
        <v>8318</v>
      </c>
      <c r="S3930" s="11">
        <f t="shared" si="183"/>
        <v>42265.474849537037</v>
      </c>
      <c r="T3930" s="9">
        <f t="shared" si="184"/>
        <v>2015</v>
      </c>
      <c r="U3930" s="11">
        <f t="shared" si="185"/>
        <v>42292.999305555553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">
        <v>8317</v>
      </c>
      <c r="R3931" t="s">
        <v>8318</v>
      </c>
      <c r="S3931" s="11">
        <f t="shared" si="183"/>
        <v>42601.618807870364</v>
      </c>
      <c r="T3931" s="9">
        <f t="shared" si="184"/>
        <v>2016</v>
      </c>
      <c r="U3931" s="11">
        <f t="shared" si="185"/>
        <v>42631.618807870364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">
        <v>8317</v>
      </c>
      <c r="R3932" t="s">
        <v>8318</v>
      </c>
      <c r="S3932" s="11">
        <f t="shared" si="183"/>
        <v>42433.13041666666</v>
      </c>
      <c r="T3932" s="9">
        <f t="shared" si="184"/>
        <v>2016</v>
      </c>
      <c r="U3932" s="11">
        <f t="shared" si="185"/>
        <v>42461.041666666664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">
        <v>8317</v>
      </c>
      <c r="R3933" t="s">
        <v>8318</v>
      </c>
      <c r="S3933" s="11">
        <f t="shared" si="183"/>
        <v>42227.943368055552</v>
      </c>
      <c r="T3933" s="9">
        <f t="shared" si="184"/>
        <v>2015</v>
      </c>
      <c r="U3933" s="11">
        <f t="shared" si="185"/>
        <v>42252.943368055552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">
        <v>8317</v>
      </c>
      <c r="R3934" t="s">
        <v>8318</v>
      </c>
      <c r="S3934" s="11">
        <f t="shared" si="183"/>
        <v>42414.960231481477</v>
      </c>
      <c r="T3934" s="9">
        <f t="shared" si="184"/>
        <v>2016</v>
      </c>
      <c r="U3934" s="11">
        <f t="shared" si="185"/>
        <v>42444.918564814812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">
        <v>8317</v>
      </c>
      <c r="R3935" t="s">
        <v>8318</v>
      </c>
      <c r="S3935" s="11">
        <f t="shared" si="183"/>
        <v>42538.759976851848</v>
      </c>
      <c r="T3935" s="9">
        <f t="shared" si="184"/>
        <v>2016</v>
      </c>
      <c r="U3935" s="11">
        <f t="shared" si="185"/>
        <v>42567.821527777771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">
        <v>8317</v>
      </c>
      <c r="R3936" t="s">
        <v>8318</v>
      </c>
      <c r="S3936" s="11">
        <f t="shared" si="183"/>
        <v>42233.463414351849</v>
      </c>
      <c r="T3936" s="9">
        <f t="shared" si="184"/>
        <v>2015</v>
      </c>
      <c r="U3936" s="11">
        <f t="shared" si="185"/>
        <v>42278.333333333336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">
        <v>8317</v>
      </c>
      <c r="R3937" t="s">
        <v>8318</v>
      </c>
      <c r="S3937" s="11">
        <f t="shared" si="183"/>
        <v>42221.448449074072</v>
      </c>
      <c r="T3937" s="9">
        <f t="shared" si="184"/>
        <v>2015</v>
      </c>
      <c r="U3937" s="11">
        <f t="shared" si="185"/>
        <v>42281.448449074072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">
        <v>8317</v>
      </c>
      <c r="R3938" t="s">
        <v>8318</v>
      </c>
      <c r="S3938" s="11">
        <f t="shared" si="183"/>
        <v>42675.054629629631</v>
      </c>
      <c r="T3938" s="9">
        <f t="shared" si="184"/>
        <v>2016</v>
      </c>
      <c r="U3938" s="11">
        <f t="shared" si="185"/>
        <v>42705.096296296295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">
        <v>8317</v>
      </c>
      <c r="R3939" t="s">
        <v>8318</v>
      </c>
      <c r="S3939" s="11">
        <f t="shared" si="183"/>
        <v>42534.423148148147</v>
      </c>
      <c r="T3939" s="9">
        <f t="shared" si="184"/>
        <v>2016</v>
      </c>
      <c r="U3939" s="11">
        <f t="shared" si="185"/>
        <v>42562.423148148147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">
        <v>8317</v>
      </c>
      <c r="R3940" t="s">
        <v>8318</v>
      </c>
      <c r="S3940" s="11">
        <f t="shared" si="183"/>
        <v>42151.697384259256</v>
      </c>
      <c r="T3940" s="9">
        <f t="shared" si="184"/>
        <v>2015</v>
      </c>
      <c r="U3940" s="11">
        <f t="shared" si="185"/>
        <v>42182.697384259256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">
        <v>8317</v>
      </c>
      <c r="R3941" t="s">
        <v>8318</v>
      </c>
      <c r="S3941" s="11">
        <f t="shared" si="183"/>
        <v>41915.191886574074</v>
      </c>
      <c r="T3941" s="9">
        <f t="shared" si="184"/>
        <v>2014</v>
      </c>
      <c r="U3941" s="11">
        <f t="shared" si="185"/>
        <v>41918.979166666664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">
        <v>8317</v>
      </c>
      <c r="R3942" t="s">
        <v>8318</v>
      </c>
      <c r="S3942" s="11">
        <f t="shared" si="183"/>
        <v>41961.284155092588</v>
      </c>
      <c r="T3942" s="9">
        <f t="shared" si="184"/>
        <v>2014</v>
      </c>
      <c r="U3942" s="11">
        <f t="shared" si="185"/>
        <v>42006.284155092588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">
        <v>8317</v>
      </c>
      <c r="R3943" t="s">
        <v>8318</v>
      </c>
      <c r="S3943" s="11">
        <f t="shared" si="183"/>
        <v>41940.378900462958</v>
      </c>
      <c r="T3943" s="9">
        <f t="shared" si="184"/>
        <v>2014</v>
      </c>
      <c r="U3943" s="11">
        <f t="shared" si="185"/>
        <v>41967.833333333336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">
        <v>8317</v>
      </c>
      <c r="R3944" t="s">
        <v>8318</v>
      </c>
      <c r="S3944" s="11">
        <f t="shared" si="183"/>
        <v>42111.695763888885</v>
      </c>
      <c r="T3944" s="9">
        <f t="shared" si="184"/>
        <v>2015</v>
      </c>
      <c r="U3944" s="11">
        <f t="shared" si="185"/>
        <v>42171.695763888885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">
        <v>8317</v>
      </c>
      <c r="R3945" t="s">
        <v>8318</v>
      </c>
      <c r="S3945" s="11">
        <f t="shared" si="183"/>
        <v>42279.570231481477</v>
      </c>
      <c r="T3945" s="9">
        <f t="shared" si="184"/>
        <v>2015</v>
      </c>
      <c r="U3945" s="11">
        <f t="shared" si="185"/>
        <v>42310.493055555555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">
        <v>8317</v>
      </c>
      <c r="R3946" t="s">
        <v>8318</v>
      </c>
      <c r="S3946" s="11">
        <f t="shared" si="183"/>
        <v>42213.454571759255</v>
      </c>
      <c r="T3946" s="9">
        <f t="shared" si="184"/>
        <v>2015</v>
      </c>
      <c r="U3946" s="11">
        <f t="shared" si="185"/>
        <v>42243.454571759255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">
        <v>8317</v>
      </c>
      <c r="R3947" t="s">
        <v>8318</v>
      </c>
      <c r="S3947" s="11">
        <f t="shared" si="183"/>
        <v>42109.593379629623</v>
      </c>
      <c r="T3947" s="9">
        <f t="shared" si="184"/>
        <v>2015</v>
      </c>
      <c r="U3947" s="11">
        <f t="shared" si="185"/>
        <v>42139.593379629623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">
        <v>8317</v>
      </c>
      <c r="R3948" t="s">
        <v>8318</v>
      </c>
      <c r="S3948" s="11">
        <f t="shared" si="183"/>
        <v>42031.625254629624</v>
      </c>
      <c r="T3948" s="9">
        <f t="shared" si="184"/>
        <v>2015</v>
      </c>
      <c r="U3948" s="11">
        <f t="shared" si="185"/>
        <v>42063.124999999993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">
        <v>8317</v>
      </c>
      <c r="R3949" t="s">
        <v>8318</v>
      </c>
      <c r="S3949" s="11">
        <f t="shared" si="183"/>
        <v>42614.934537037036</v>
      </c>
      <c r="T3949" s="9">
        <f t="shared" si="184"/>
        <v>2016</v>
      </c>
      <c r="U3949" s="11">
        <f t="shared" si="185"/>
        <v>42644.934537037036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">
        <v>8317</v>
      </c>
      <c r="R3950" t="s">
        <v>8318</v>
      </c>
      <c r="S3950" s="11">
        <f t="shared" si="183"/>
        <v>41829.117164351854</v>
      </c>
      <c r="T3950" s="9">
        <f t="shared" si="184"/>
        <v>2014</v>
      </c>
      <c r="U3950" s="11">
        <f t="shared" si="185"/>
        <v>41889.117164351854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">
        <v>8317</v>
      </c>
      <c r="R3951" t="s">
        <v>8318</v>
      </c>
      <c r="S3951" s="11">
        <f t="shared" si="183"/>
        <v>42015.912280092591</v>
      </c>
      <c r="T3951" s="9">
        <f t="shared" si="184"/>
        <v>2015</v>
      </c>
      <c r="U3951" s="11">
        <f t="shared" si="185"/>
        <v>42045.912280092591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">
        <v>8317</v>
      </c>
      <c r="R3952" t="s">
        <v>8318</v>
      </c>
      <c r="S3952" s="11">
        <f t="shared" si="183"/>
        <v>42439.493981481479</v>
      </c>
      <c r="T3952" s="9">
        <f t="shared" si="184"/>
        <v>2016</v>
      </c>
      <c r="U3952" s="11">
        <f t="shared" si="185"/>
        <v>42468.565972222219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">
        <v>8317</v>
      </c>
      <c r="R3953" t="s">
        <v>8318</v>
      </c>
      <c r="S3953" s="11">
        <f t="shared" si="183"/>
        <v>42433.617384259262</v>
      </c>
      <c r="T3953" s="9">
        <f t="shared" si="184"/>
        <v>2016</v>
      </c>
      <c r="U3953" s="11">
        <f t="shared" si="185"/>
        <v>42493.57571759259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">
        <v>8317</v>
      </c>
      <c r="R3954" t="s">
        <v>8318</v>
      </c>
      <c r="S3954" s="11">
        <f t="shared" si="183"/>
        <v>42243.582060185181</v>
      </c>
      <c r="T3954" s="9">
        <f t="shared" si="184"/>
        <v>2015</v>
      </c>
      <c r="U3954" s="11">
        <f t="shared" si="185"/>
        <v>42303.582060185181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">
        <v>8317</v>
      </c>
      <c r="R3955" t="s">
        <v>8318</v>
      </c>
      <c r="S3955" s="11">
        <f t="shared" si="183"/>
        <v>42549.840115740742</v>
      </c>
      <c r="T3955" s="9">
        <f t="shared" si="184"/>
        <v>2016</v>
      </c>
      <c r="U3955" s="11">
        <f t="shared" si="185"/>
        <v>42580.770138888889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">
        <v>8317</v>
      </c>
      <c r="R3956" t="s">
        <v>8318</v>
      </c>
      <c r="S3956" s="11">
        <f t="shared" si="183"/>
        <v>41774.442870370367</v>
      </c>
      <c r="T3956" s="9">
        <f t="shared" si="184"/>
        <v>2014</v>
      </c>
      <c r="U3956" s="11">
        <f t="shared" si="185"/>
        <v>41834.442870370367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">
        <v>8317</v>
      </c>
      <c r="R3957" t="s">
        <v>8318</v>
      </c>
      <c r="S3957" s="11">
        <f t="shared" si="183"/>
        <v>42306.640520833331</v>
      </c>
      <c r="T3957" s="9">
        <f t="shared" si="184"/>
        <v>2015</v>
      </c>
      <c r="U3957" s="11">
        <f t="shared" si="185"/>
        <v>42336.682187499995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">
        <v>8317</v>
      </c>
      <c r="R3958" t="s">
        <v>8318</v>
      </c>
      <c r="S3958" s="11">
        <f t="shared" si="183"/>
        <v>42457.723692129628</v>
      </c>
      <c r="T3958" s="9">
        <f t="shared" si="184"/>
        <v>2016</v>
      </c>
      <c r="U3958" s="11">
        <f t="shared" si="185"/>
        <v>42484.805555555555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">
        <v>8317</v>
      </c>
      <c r="R3959" t="s">
        <v>8318</v>
      </c>
      <c r="S3959" s="11">
        <f t="shared" si="183"/>
        <v>42513.76798611111</v>
      </c>
      <c r="T3959" s="9">
        <f t="shared" si="184"/>
        <v>2016</v>
      </c>
      <c r="U3959" s="11">
        <f t="shared" si="185"/>
        <v>42559.76798611111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">
        <v>8317</v>
      </c>
      <c r="R3960" t="s">
        <v>8318</v>
      </c>
      <c r="S3960" s="11">
        <f t="shared" si="183"/>
        <v>41816.742037037031</v>
      </c>
      <c r="T3960" s="9">
        <f t="shared" si="184"/>
        <v>2014</v>
      </c>
      <c r="U3960" s="11">
        <f t="shared" si="185"/>
        <v>41853.375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">
        <v>8317</v>
      </c>
      <c r="R3961" t="s">
        <v>8318</v>
      </c>
      <c r="S3961" s="11">
        <f t="shared" si="183"/>
        <v>41880.580509259256</v>
      </c>
      <c r="T3961" s="9">
        <f t="shared" si="184"/>
        <v>2014</v>
      </c>
      <c r="U3961" s="11">
        <f t="shared" si="185"/>
        <v>41910.580509259256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">
        <v>8317</v>
      </c>
      <c r="R3962" t="s">
        <v>8318</v>
      </c>
      <c r="S3962" s="11">
        <f t="shared" si="183"/>
        <v>42342.63722222222</v>
      </c>
      <c r="T3962" s="9">
        <f t="shared" si="184"/>
        <v>2015</v>
      </c>
      <c r="U3962" s="11">
        <f t="shared" si="185"/>
        <v>42372.63722222222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">
        <v>8317</v>
      </c>
      <c r="R3963" t="s">
        <v>8318</v>
      </c>
      <c r="S3963" s="11">
        <f t="shared" si="183"/>
        <v>41745.682986111111</v>
      </c>
      <c r="T3963" s="9">
        <f t="shared" si="184"/>
        <v>2014</v>
      </c>
      <c r="U3963" s="11">
        <f t="shared" si="185"/>
        <v>41767.682986111111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">
        <v>8317</v>
      </c>
      <c r="R3964" t="s">
        <v>8318</v>
      </c>
      <c r="S3964" s="11">
        <f t="shared" si="183"/>
        <v>42311.413124999999</v>
      </c>
      <c r="T3964" s="9">
        <f t="shared" si="184"/>
        <v>2015</v>
      </c>
      <c r="U3964" s="11">
        <f t="shared" si="185"/>
        <v>42336.413124999999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">
        <v>8317</v>
      </c>
      <c r="R3965" t="s">
        <v>8318</v>
      </c>
      <c r="S3965" s="11">
        <f t="shared" si="183"/>
        <v>42295.945798611108</v>
      </c>
      <c r="T3965" s="9">
        <f t="shared" si="184"/>
        <v>2015</v>
      </c>
      <c r="U3965" s="11">
        <f t="shared" si="185"/>
        <v>42325.987465277773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">
        <v>8317</v>
      </c>
      <c r="R3966" t="s">
        <v>8318</v>
      </c>
      <c r="S3966" s="11">
        <f t="shared" si="183"/>
        <v>42053.513726851852</v>
      </c>
      <c r="T3966" s="9">
        <f t="shared" si="184"/>
        <v>2015</v>
      </c>
      <c r="U3966" s="11">
        <f t="shared" si="185"/>
        <v>42113.47206018518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">
        <v>8317</v>
      </c>
      <c r="R3967" t="s">
        <v>8318</v>
      </c>
      <c r="S3967" s="11">
        <f t="shared" si="183"/>
        <v>42414.027546296296</v>
      </c>
      <c r="T3967" s="9">
        <f t="shared" si="184"/>
        <v>2016</v>
      </c>
      <c r="U3967" s="11">
        <f t="shared" si="185"/>
        <v>42473.985879629625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">
        <v>8317</v>
      </c>
      <c r="R3968" t="s">
        <v>8318</v>
      </c>
      <c r="S3968" s="11">
        <f t="shared" si="183"/>
        <v>41801.503217592588</v>
      </c>
      <c r="T3968" s="9">
        <f t="shared" si="184"/>
        <v>2014</v>
      </c>
      <c r="U3968" s="11">
        <f t="shared" si="185"/>
        <v>41843.915972222218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">
        <v>8317</v>
      </c>
      <c r="R3969" t="s">
        <v>8318</v>
      </c>
      <c r="S3969" s="11">
        <f t="shared" si="183"/>
        <v>42770.082256944443</v>
      </c>
      <c r="T3969" s="9">
        <f t="shared" si="184"/>
        <v>2017</v>
      </c>
      <c r="U3969" s="11">
        <f t="shared" si="185"/>
        <v>42800.082256944443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">
        <v>8317</v>
      </c>
      <c r="R3970" t="s">
        <v>8318</v>
      </c>
      <c r="S3970" s="11">
        <f t="shared" si="183"/>
        <v>42452.60732638889</v>
      </c>
      <c r="T3970" s="9">
        <f t="shared" si="184"/>
        <v>2016</v>
      </c>
      <c r="U3970" s="11">
        <f t="shared" si="185"/>
        <v>42512.60732638889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">
        <v>8317</v>
      </c>
      <c r="R3971" t="s">
        <v>8318</v>
      </c>
      <c r="S3971" s="11">
        <f t="shared" ref="S3971:S4034" si="186">(J3971/86400)+25569+(-5/24)</f>
        <v>42601.646365740737</v>
      </c>
      <c r="T3971" s="9">
        <f t="shared" ref="T3971:T4034" si="187">YEAR(S3971)</f>
        <v>2016</v>
      </c>
      <c r="U3971" s="11">
        <f t="shared" ref="U3971:U4034" si="188">(I3971/86400)+25569+(-5/24)</f>
        <v>42610.954861111109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">
        <v>8317</v>
      </c>
      <c r="R3972" t="s">
        <v>8318</v>
      </c>
      <c r="S3972" s="11">
        <f t="shared" si="186"/>
        <v>42447.655219907407</v>
      </c>
      <c r="T3972" s="9">
        <f t="shared" si="187"/>
        <v>2016</v>
      </c>
      <c r="U3972" s="11">
        <f t="shared" si="188"/>
        <v>42477.655219907407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">
        <v>8317</v>
      </c>
      <c r="R3973" t="s">
        <v>8318</v>
      </c>
      <c r="S3973" s="11">
        <f t="shared" si="186"/>
        <v>41811.327847222223</v>
      </c>
      <c r="T3973" s="9">
        <f t="shared" si="187"/>
        <v>2014</v>
      </c>
      <c r="U3973" s="11">
        <f t="shared" si="188"/>
        <v>41841.327847222223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">
        <v>8317</v>
      </c>
      <c r="R3974" t="s">
        <v>8318</v>
      </c>
      <c r="S3974" s="11">
        <f t="shared" si="186"/>
        <v>41980.859189814808</v>
      </c>
      <c r="T3974" s="9">
        <f t="shared" si="187"/>
        <v>2014</v>
      </c>
      <c r="U3974" s="11">
        <f t="shared" si="188"/>
        <v>42040.859189814808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">
        <v>8317</v>
      </c>
      <c r="R3975" t="s">
        <v>8318</v>
      </c>
      <c r="S3975" s="11">
        <f t="shared" si="186"/>
        <v>42469.475810185184</v>
      </c>
      <c r="T3975" s="9">
        <f t="shared" si="187"/>
        <v>2016</v>
      </c>
      <c r="U3975" s="11">
        <f t="shared" si="188"/>
        <v>42498.958333333336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">
        <v>8317</v>
      </c>
      <c r="R3976" t="s">
        <v>8318</v>
      </c>
      <c r="S3976" s="11">
        <f t="shared" si="186"/>
        <v>42493.338518518511</v>
      </c>
      <c r="T3976" s="9">
        <f t="shared" si="187"/>
        <v>2016</v>
      </c>
      <c r="U3976" s="11">
        <f t="shared" si="188"/>
        <v>42523.338518518511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">
        <v>8317</v>
      </c>
      <c r="R3977" t="s">
        <v>8318</v>
      </c>
      <c r="S3977" s="11">
        <f t="shared" si="186"/>
        <v>42534.658541666664</v>
      </c>
      <c r="T3977" s="9">
        <f t="shared" si="187"/>
        <v>2016</v>
      </c>
      <c r="U3977" s="11">
        <f t="shared" si="188"/>
        <v>42564.658541666664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">
        <v>8317</v>
      </c>
      <c r="R3978" t="s">
        <v>8318</v>
      </c>
      <c r="S3978" s="11">
        <f t="shared" si="186"/>
        <v>41830.650011574071</v>
      </c>
      <c r="T3978" s="9">
        <f t="shared" si="187"/>
        <v>2014</v>
      </c>
      <c r="U3978" s="11">
        <f t="shared" si="188"/>
        <v>41852.083333333328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">
        <v>8317</v>
      </c>
      <c r="R3979" t="s">
        <v>8318</v>
      </c>
      <c r="S3979" s="11">
        <f t="shared" si="186"/>
        <v>42543.580231481479</v>
      </c>
      <c r="T3979" s="9">
        <f t="shared" si="187"/>
        <v>2016</v>
      </c>
      <c r="U3979" s="11">
        <f t="shared" si="188"/>
        <v>42573.580231481479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">
        <v>8317</v>
      </c>
      <c r="R3980" t="s">
        <v>8318</v>
      </c>
      <c r="S3980" s="11">
        <f t="shared" si="186"/>
        <v>41975.434641203705</v>
      </c>
      <c r="T3980" s="9">
        <f t="shared" si="187"/>
        <v>2014</v>
      </c>
      <c r="U3980" s="11">
        <f t="shared" si="188"/>
        <v>42035.434641203705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">
        <v>8317</v>
      </c>
      <c r="R3981" t="s">
        <v>8318</v>
      </c>
      <c r="S3981" s="11">
        <f t="shared" si="186"/>
        <v>42069.695104166669</v>
      </c>
      <c r="T3981" s="9">
        <f t="shared" si="187"/>
        <v>2015</v>
      </c>
      <c r="U3981" s="11">
        <f t="shared" si="188"/>
        <v>42092.624999999993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">
        <v>8317</v>
      </c>
      <c r="R3982" t="s">
        <v>8318</v>
      </c>
      <c r="S3982" s="11">
        <f t="shared" si="186"/>
        <v>41795.390590277777</v>
      </c>
      <c r="T3982" s="9">
        <f t="shared" si="187"/>
        <v>2014</v>
      </c>
      <c r="U3982" s="11">
        <f t="shared" si="188"/>
        <v>41825.390590277777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">
        <v>8317</v>
      </c>
      <c r="R3983" t="s">
        <v>8318</v>
      </c>
      <c r="S3983" s="11">
        <f t="shared" si="186"/>
        <v>42507.971631944441</v>
      </c>
      <c r="T3983" s="9">
        <f t="shared" si="187"/>
        <v>2016</v>
      </c>
      <c r="U3983" s="11">
        <f t="shared" si="188"/>
        <v>42567.971631944441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">
        <v>8317</v>
      </c>
      <c r="R3984" t="s">
        <v>8318</v>
      </c>
      <c r="S3984" s="11">
        <f t="shared" si="186"/>
        <v>42132.601620370369</v>
      </c>
      <c r="T3984" s="9">
        <f t="shared" si="187"/>
        <v>2015</v>
      </c>
      <c r="U3984" s="11">
        <f t="shared" si="188"/>
        <v>42192.601620370369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">
        <v>8317</v>
      </c>
      <c r="R3985" t="s">
        <v>8318</v>
      </c>
      <c r="S3985" s="11">
        <f t="shared" si="186"/>
        <v>41747.661527777775</v>
      </c>
      <c r="T3985" s="9">
        <f t="shared" si="187"/>
        <v>2014</v>
      </c>
      <c r="U3985" s="11">
        <f t="shared" si="188"/>
        <v>41779.082638888889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">
        <v>8317</v>
      </c>
      <c r="R3986" t="s">
        <v>8318</v>
      </c>
      <c r="S3986" s="11">
        <f t="shared" si="186"/>
        <v>41920.75513888889</v>
      </c>
      <c r="T3986" s="9">
        <f t="shared" si="187"/>
        <v>2014</v>
      </c>
      <c r="U3986" s="11">
        <f t="shared" si="188"/>
        <v>41950.791666666664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">
        <v>8317</v>
      </c>
      <c r="R3987" t="s">
        <v>8318</v>
      </c>
      <c r="S3987" s="11">
        <f t="shared" si="186"/>
        <v>42399.499074074069</v>
      </c>
      <c r="T3987" s="9">
        <f t="shared" si="187"/>
        <v>2016</v>
      </c>
      <c r="U3987" s="11">
        <f t="shared" si="188"/>
        <v>42420.670138888883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">
        <v>8317</v>
      </c>
      <c r="R3988" t="s">
        <v>8318</v>
      </c>
      <c r="S3988" s="11">
        <f t="shared" si="186"/>
        <v>42467.340208333328</v>
      </c>
      <c r="T3988" s="9">
        <f t="shared" si="187"/>
        <v>2016</v>
      </c>
      <c r="U3988" s="11">
        <f t="shared" si="188"/>
        <v>42496.336111111108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">
        <v>8317</v>
      </c>
      <c r="R3989" t="s">
        <v>8318</v>
      </c>
      <c r="S3989" s="11">
        <f t="shared" si="186"/>
        <v>41765.716319444444</v>
      </c>
      <c r="T3989" s="9">
        <f t="shared" si="187"/>
        <v>2014</v>
      </c>
      <c r="U3989" s="11">
        <f t="shared" si="188"/>
        <v>41775.716319444444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">
        <v>8317</v>
      </c>
      <c r="R3990" t="s">
        <v>8318</v>
      </c>
      <c r="S3990" s="11">
        <f t="shared" si="186"/>
        <v>42229.872835648144</v>
      </c>
      <c r="T3990" s="9">
        <f t="shared" si="187"/>
        <v>2015</v>
      </c>
      <c r="U3990" s="11">
        <f t="shared" si="188"/>
        <v>42244.872835648144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">
        <v>8317</v>
      </c>
      <c r="R3991" t="s">
        <v>8318</v>
      </c>
      <c r="S3991" s="11">
        <f t="shared" si="186"/>
        <v>42286.541446759256</v>
      </c>
      <c r="T3991" s="9">
        <f t="shared" si="187"/>
        <v>2015</v>
      </c>
      <c r="U3991" s="11">
        <f t="shared" si="188"/>
        <v>42316.583113425928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">
        <v>8317</v>
      </c>
      <c r="R3992" t="s">
        <v>8318</v>
      </c>
      <c r="S3992" s="11">
        <f t="shared" si="186"/>
        <v>42401.464039351849</v>
      </c>
      <c r="T3992" s="9">
        <f t="shared" si="187"/>
        <v>2016</v>
      </c>
      <c r="U3992" s="11">
        <f t="shared" si="188"/>
        <v>42431.464039351849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">
        <v>8317</v>
      </c>
      <c r="R3993" t="s">
        <v>8318</v>
      </c>
      <c r="S3993" s="11">
        <f t="shared" si="186"/>
        <v>42125.436134259253</v>
      </c>
      <c r="T3993" s="9">
        <f t="shared" si="187"/>
        <v>2015</v>
      </c>
      <c r="U3993" s="11">
        <f t="shared" si="188"/>
        <v>42155.436134259253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">
        <v>8317</v>
      </c>
      <c r="R3994" t="s">
        <v>8318</v>
      </c>
      <c r="S3994" s="11">
        <f t="shared" si="186"/>
        <v>42289.732164351844</v>
      </c>
      <c r="T3994" s="9">
        <f t="shared" si="187"/>
        <v>2015</v>
      </c>
      <c r="U3994" s="11">
        <f t="shared" si="188"/>
        <v>42349.773831018516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">
        <v>8317</v>
      </c>
      <c r="R3995" t="s">
        <v>8318</v>
      </c>
      <c r="S3995" s="11">
        <f t="shared" si="186"/>
        <v>42107.656388888885</v>
      </c>
      <c r="T3995" s="9">
        <f t="shared" si="187"/>
        <v>2015</v>
      </c>
      <c r="U3995" s="11">
        <f t="shared" si="188"/>
        <v>42137.656388888885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">
        <v>8317</v>
      </c>
      <c r="R3996" t="s">
        <v>8318</v>
      </c>
      <c r="S3996" s="11">
        <f t="shared" si="186"/>
        <v>41809.181597222218</v>
      </c>
      <c r="T3996" s="9">
        <f t="shared" si="187"/>
        <v>2014</v>
      </c>
      <c r="U3996" s="11">
        <f t="shared" si="188"/>
        <v>41839.181597222218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">
        <v>8317</v>
      </c>
      <c r="R3997" t="s">
        <v>8318</v>
      </c>
      <c r="S3997" s="11">
        <f t="shared" si="186"/>
        <v>42019.475428240738</v>
      </c>
      <c r="T3997" s="9">
        <f t="shared" si="187"/>
        <v>2015</v>
      </c>
      <c r="U3997" s="11">
        <f t="shared" si="188"/>
        <v>42049.268749999996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">
        <v>8317</v>
      </c>
      <c r="R3998" t="s">
        <v>8318</v>
      </c>
      <c r="S3998" s="11">
        <f t="shared" si="186"/>
        <v>41950.058611111112</v>
      </c>
      <c r="T3998" s="9">
        <f t="shared" si="187"/>
        <v>2014</v>
      </c>
      <c r="U3998" s="11">
        <f t="shared" si="188"/>
        <v>41963.461111111108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">
        <v>8317</v>
      </c>
      <c r="R3999" t="s">
        <v>8318</v>
      </c>
      <c r="S3999" s="11">
        <f t="shared" si="186"/>
        <v>42069.183113425919</v>
      </c>
      <c r="T3999" s="9">
        <f t="shared" si="187"/>
        <v>2015</v>
      </c>
      <c r="U3999" s="11">
        <f t="shared" si="188"/>
        <v>42099.141446759262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">
        <v>8317</v>
      </c>
      <c r="R4000" t="s">
        <v>8318</v>
      </c>
      <c r="S4000" s="11">
        <f t="shared" si="186"/>
        <v>42061.754930555551</v>
      </c>
      <c r="T4000" s="9">
        <f t="shared" si="187"/>
        <v>2015</v>
      </c>
      <c r="U4000" s="11">
        <f t="shared" si="188"/>
        <v>42091.713263888887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">
        <v>8317</v>
      </c>
      <c r="R4001" t="s">
        <v>8318</v>
      </c>
      <c r="S4001" s="11">
        <f t="shared" si="186"/>
        <v>41842.620347222219</v>
      </c>
      <c r="T4001" s="9">
        <f t="shared" si="187"/>
        <v>2014</v>
      </c>
      <c r="U4001" s="11">
        <f t="shared" si="188"/>
        <v>41882.619317129625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">
        <v>8317</v>
      </c>
      <c r="R4002" t="s">
        <v>8318</v>
      </c>
      <c r="S4002" s="11">
        <f t="shared" si="186"/>
        <v>42437.437013888884</v>
      </c>
      <c r="T4002" s="9">
        <f t="shared" si="187"/>
        <v>2016</v>
      </c>
      <c r="U4002" s="11">
        <f t="shared" si="188"/>
        <v>42497.39534722222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">
        <v>8317</v>
      </c>
      <c r="R4003" t="s">
        <v>8318</v>
      </c>
      <c r="S4003" s="11">
        <f t="shared" si="186"/>
        <v>42775.755879629629</v>
      </c>
      <c r="T4003" s="9">
        <f t="shared" si="187"/>
        <v>2017</v>
      </c>
      <c r="U4003" s="11">
        <f t="shared" si="188"/>
        <v>42795.583333333336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">
        <v>8317</v>
      </c>
      <c r="R4004" t="s">
        <v>8318</v>
      </c>
      <c r="S4004" s="11">
        <f t="shared" si="186"/>
        <v>41878.835196759253</v>
      </c>
      <c r="T4004" s="9">
        <f t="shared" si="187"/>
        <v>2014</v>
      </c>
      <c r="U4004" s="11">
        <f t="shared" si="188"/>
        <v>41908.835196759253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">
        <v>8317</v>
      </c>
      <c r="R4005" t="s">
        <v>8318</v>
      </c>
      <c r="S4005" s="11">
        <f t="shared" si="186"/>
        <v>42020.379016203697</v>
      </c>
      <c r="T4005" s="9">
        <f t="shared" si="187"/>
        <v>2015</v>
      </c>
      <c r="U4005" s="11">
        <f t="shared" si="188"/>
        <v>42050.379016203697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">
        <v>8317</v>
      </c>
      <c r="R4006" t="s">
        <v>8318</v>
      </c>
      <c r="S4006" s="11">
        <f t="shared" si="186"/>
        <v>41889.954363425924</v>
      </c>
      <c r="T4006" s="9">
        <f t="shared" si="187"/>
        <v>2014</v>
      </c>
      <c r="U4006" s="11">
        <f t="shared" si="188"/>
        <v>41919.954363425924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">
        <v>8317</v>
      </c>
      <c r="R4007" t="s">
        <v>8318</v>
      </c>
      <c r="S4007" s="11">
        <f t="shared" si="186"/>
        <v>41872.599363425921</v>
      </c>
      <c r="T4007" s="9">
        <f t="shared" si="187"/>
        <v>2014</v>
      </c>
      <c r="U4007" s="11">
        <f t="shared" si="188"/>
        <v>41932.599363425921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">
        <v>8317</v>
      </c>
      <c r="R4008" t="s">
        <v>8318</v>
      </c>
      <c r="S4008" s="11">
        <f t="shared" si="186"/>
        <v>42391.564664351848</v>
      </c>
      <c r="T4008" s="9">
        <f t="shared" si="187"/>
        <v>2016</v>
      </c>
      <c r="U4008" s="11">
        <f t="shared" si="188"/>
        <v>42416.564664351848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">
        <v>8317</v>
      </c>
      <c r="R4009" t="s">
        <v>8318</v>
      </c>
      <c r="S4009" s="11">
        <f t="shared" si="186"/>
        <v>41848.564594907402</v>
      </c>
      <c r="T4009" s="9">
        <f t="shared" si="187"/>
        <v>2014</v>
      </c>
      <c r="U4009" s="11">
        <f t="shared" si="188"/>
        <v>41877.477777777771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">
        <v>8317</v>
      </c>
      <c r="R4010" t="s">
        <v>8318</v>
      </c>
      <c r="S4010" s="11">
        <f t="shared" si="186"/>
        <v>42177.755868055552</v>
      </c>
      <c r="T4010" s="9">
        <f t="shared" si="187"/>
        <v>2015</v>
      </c>
      <c r="U4010" s="11">
        <f t="shared" si="188"/>
        <v>42207.755868055552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">
        <v>8317</v>
      </c>
      <c r="R4011" t="s">
        <v>8318</v>
      </c>
      <c r="S4011" s="11">
        <f t="shared" si="186"/>
        <v>41851.492592592593</v>
      </c>
      <c r="T4011" s="9">
        <f t="shared" si="187"/>
        <v>2014</v>
      </c>
      <c r="U4011" s="11">
        <f t="shared" si="188"/>
        <v>41891.492592592593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">
        <v>8317</v>
      </c>
      <c r="R4012" t="s">
        <v>8318</v>
      </c>
      <c r="S4012" s="11">
        <f t="shared" si="186"/>
        <v>41921.562106481477</v>
      </c>
      <c r="T4012" s="9">
        <f t="shared" si="187"/>
        <v>2014</v>
      </c>
      <c r="U4012" s="11">
        <f t="shared" si="188"/>
        <v>41938.562106481477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">
        <v>8317</v>
      </c>
      <c r="R4013" t="s">
        <v>8318</v>
      </c>
      <c r="S4013" s="11">
        <f t="shared" si="186"/>
        <v>42002.336550925924</v>
      </c>
      <c r="T4013" s="9">
        <f t="shared" si="187"/>
        <v>2014</v>
      </c>
      <c r="U4013" s="11">
        <f t="shared" si="188"/>
        <v>42032.336550925924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">
        <v>8317</v>
      </c>
      <c r="R4014" t="s">
        <v>8318</v>
      </c>
      <c r="S4014" s="11">
        <f t="shared" si="186"/>
        <v>42096.336215277777</v>
      </c>
      <c r="T4014" s="9">
        <f t="shared" si="187"/>
        <v>2015</v>
      </c>
      <c r="U4014" s="11">
        <f t="shared" si="188"/>
        <v>42126.336215277777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">
        <v>8317</v>
      </c>
      <c r="R4015" t="s">
        <v>8318</v>
      </c>
      <c r="S4015" s="11">
        <f t="shared" si="186"/>
        <v>42021.092858796292</v>
      </c>
      <c r="T4015" s="9">
        <f t="shared" si="187"/>
        <v>2015</v>
      </c>
      <c r="U4015" s="11">
        <f t="shared" si="188"/>
        <v>42051.092858796292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">
        <v>8317</v>
      </c>
      <c r="R4016" t="s">
        <v>8318</v>
      </c>
      <c r="S4016" s="11">
        <f t="shared" si="186"/>
        <v>42419.037835648145</v>
      </c>
      <c r="T4016" s="9">
        <f t="shared" si="187"/>
        <v>2016</v>
      </c>
      <c r="U4016" s="11">
        <f t="shared" si="188"/>
        <v>42434.037835648145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">
        <v>8317</v>
      </c>
      <c r="R4017" t="s">
        <v>8318</v>
      </c>
      <c r="S4017" s="11">
        <f t="shared" si="186"/>
        <v>42174.572488425925</v>
      </c>
      <c r="T4017" s="9">
        <f t="shared" si="187"/>
        <v>2015</v>
      </c>
      <c r="U4017" s="11">
        <f t="shared" si="188"/>
        <v>42204.572488425925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">
        <v>8317</v>
      </c>
      <c r="R4018" t="s">
        <v>8318</v>
      </c>
      <c r="S4018" s="11">
        <f t="shared" si="186"/>
        <v>41869.664351851847</v>
      </c>
      <c r="T4018" s="9">
        <f t="shared" si="187"/>
        <v>2014</v>
      </c>
      <c r="U4018" s="11">
        <f t="shared" si="188"/>
        <v>41899.664351851847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">
        <v>8317</v>
      </c>
      <c r="R4019" t="s">
        <v>8318</v>
      </c>
      <c r="S4019" s="11">
        <f t="shared" si="186"/>
        <v>41856.463819444441</v>
      </c>
      <c r="T4019" s="9">
        <f t="shared" si="187"/>
        <v>2014</v>
      </c>
      <c r="U4019" s="11">
        <f t="shared" si="188"/>
        <v>41886.463819444441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">
        <v>8317</v>
      </c>
      <c r="R4020" t="s">
        <v>8318</v>
      </c>
      <c r="S4020" s="11">
        <f t="shared" si="186"/>
        <v>42620.702638888884</v>
      </c>
      <c r="T4020" s="9">
        <f t="shared" si="187"/>
        <v>2016</v>
      </c>
      <c r="U4020" s="11">
        <f t="shared" si="188"/>
        <v>42650.702638888884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">
        <v>8317</v>
      </c>
      <c r="R4021" t="s">
        <v>8318</v>
      </c>
      <c r="S4021" s="11">
        <f t="shared" si="186"/>
        <v>42417.467546296299</v>
      </c>
      <c r="T4021" s="9">
        <f t="shared" si="187"/>
        <v>2016</v>
      </c>
      <c r="U4021" s="11">
        <f t="shared" si="188"/>
        <v>42475.477777777771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">
        <v>8317</v>
      </c>
      <c r="R4022" t="s">
        <v>8318</v>
      </c>
      <c r="S4022" s="11">
        <f t="shared" si="186"/>
        <v>42056.982627314814</v>
      </c>
      <c r="T4022" s="9">
        <f t="shared" si="187"/>
        <v>2015</v>
      </c>
      <c r="U4022" s="11">
        <f t="shared" si="188"/>
        <v>42086.940960648142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">
        <v>8317</v>
      </c>
      <c r="R4023" t="s">
        <v>8318</v>
      </c>
      <c r="S4023" s="11">
        <f t="shared" si="186"/>
        <v>41878.703217592592</v>
      </c>
      <c r="T4023" s="9">
        <f t="shared" si="187"/>
        <v>2014</v>
      </c>
      <c r="U4023" s="11">
        <f t="shared" si="188"/>
        <v>41938.703217592592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">
        <v>8317</v>
      </c>
      <c r="R4024" t="s">
        <v>8318</v>
      </c>
      <c r="S4024" s="11">
        <f t="shared" si="186"/>
        <v>41990.375775462962</v>
      </c>
      <c r="T4024" s="9">
        <f t="shared" si="187"/>
        <v>2014</v>
      </c>
      <c r="U4024" s="11">
        <f t="shared" si="188"/>
        <v>42035.912499999999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">
        <v>8317</v>
      </c>
      <c r="R4025" t="s">
        <v>8318</v>
      </c>
      <c r="S4025" s="11">
        <f t="shared" si="186"/>
        <v>42408.791238425925</v>
      </c>
      <c r="T4025" s="9">
        <f t="shared" si="187"/>
        <v>2016</v>
      </c>
      <c r="U4025" s="11">
        <f t="shared" si="188"/>
        <v>42453.749571759261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">
        <v>8317</v>
      </c>
      <c r="R4026" t="s">
        <v>8318</v>
      </c>
      <c r="S4026" s="11">
        <f t="shared" si="186"/>
        <v>42217.461770833332</v>
      </c>
      <c r="T4026" s="9">
        <f t="shared" si="187"/>
        <v>2015</v>
      </c>
      <c r="U4026" s="11">
        <f t="shared" si="188"/>
        <v>42247.461770833332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">
        <v>8317</v>
      </c>
      <c r="R4027" t="s">
        <v>8318</v>
      </c>
      <c r="S4027" s="11">
        <f t="shared" si="186"/>
        <v>42151.029351851852</v>
      </c>
      <c r="T4027" s="9">
        <f t="shared" si="187"/>
        <v>2015</v>
      </c>
      <c r="U4027" s="11">
        <f t="shared" si="188"/>
        <v>42211.029351851852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">
        <v>8317</v>
      </c>
      <c r="R4028" t="s">
        <v>8318</v>
      </c>
      <c r="S4028" s="11">
        <f t="shared" si="186"/>
        <v>42282.447210648148</v>
      </c>
      <c r="T4028" s="9">
        <f t="shared" si="187"/>
        <v>2015</v>
      </c>
      <c r="U4028" s="11">
        <f t="shared" si="188"/>
        <v>42342.488877314812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">
        <v>8317</v>
      </c>
      <c r="R4029" t="s">
        <v>8318</v>
      </c>
      <c r="S4029" s="11">
        <f t="shared" si="186"/>
        <v>42768.762511574074</v>
      </c>
      <c r="T4029" s="9">
        <f t="shared" si="187"/>
        <v>2017</v>
      </c>
      <c r="U4029" s="11">
        <f t="shared" si="188"/>
        <v>42788.833333333336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">
        <v>8317</v>
      </c>
      <c r="R4030" t="s">
        <v>8318</v>
      </c>
      <c r="S4030" s="11">
        <f t="shared" si="186"/>
        <v>41765.730324074073</v>
      </c>
      <c r="T4030" s="9">
        <f t="shared" si="187"/>
        <v>2014</v>
      </c>
      <c r="U4030" s="11">
        <f t="shared" si="188"/>
        <v>41795.730324074073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">
        <v>8317</v>
      </c>
      <c r="R4031" t="s">
        <v>8318</v>
      </c>
      <c r="S4031" s="11">
        <f t="shared" si="186"/>
        <v>42321.816782407404</v>
      </c>
      <c r="T4031" s="9">
        <f t="shared" si="187"/>
        <v>2015</v>
      </c>
      <c r="U4031" s="11">
        <f t="shared" si="188"/>
        <v>42351.816782407404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">
        <v>8317</v>
      </c>
      <c r="R4032" t="s">
        <v>8318</v>
      </c>
      <c r="S4032" s="11">
        <f t="shared" si="186"/>
        <v>42374.446747685179</v>
      </c>
      <c r="T4032" s="9">
        <f t="shared" si="187"/>
        <v>2016</v>
      </c>
      <c r="U4032" s="11">
        <f t="shared" si="188"/>
        <v>42403.575694444444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">
        <v>8317</v>
      </c>
      <c r="R4033" t="s">
        <v>8318</v>
      </c>
      <c r="S4033" s="11">
        <f t="shared" si="186"/>
        <v>41941.376898148148</v>
      </c>
      <c r="T4033" s="9">
        <f t="shared" si="187"/>
        <v>2014</v>
      </c>
      <c r="U4033" s="11">
        <f t="shared" si="188"/>
        <v>41991.418564814812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">
        <v>8317</v>
      </c>
      <c r="R4034" t="s">
        <v>8318</v>
      </c>
      <c r="S4034" s="11">
        <f t="shared" si="186"/>
        <v>42293.60087962963</v>
      </c>
      <c r="T4034" s="9">
        <f t="shared" si="187"/>
        <v>2015</v>
      </c>
      <c r="U4034" s="11">
        <f t="shared" si="188"/>
        <v>42353.642546296294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">
        <v>8317</v>
      </c>
      <c r="R4035" t="s">
        <v>8318</v>
      </c>
      <c r="S4035" s="11">
        <f t="shared" ref="S4035:S4098" si="189">(J4035/86400)+25569+(-5/24)</f>
        <v>42614.06046296296</v>
      </c>
      <c r="T4035" s="9">
        <f t="shared" ref="T4035:T4098" si="190">YEAR(S4035)</f>
        <v>2016</v>
      </c>
      <c r="U4035" s="11">
        <f t="shared" ref="U4035:U4098" si="191">(I4035/86400)+25569+(-5/24)</f>
        <v>42645.166666666664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">
        <v>8317</v>
      </c>
      <c r="R4036" t="s">
        <v>8318</v>
      </c>
      <c r="S4036" s="11">
        <f t="shared" si="189"/>
        <v>42067.739004629628</v>
      </c>
      <c r="T4036" s="9">
        <f t="shared" si="190"/>
        <v>2015</v>
      </c>
      <c r="U4036" s="11">
        <f t="shared" si="191"/>
        <v>42097.697337962956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">
        <v>8317</v>
      </c>
      <c r="R4037" t="s">
        <v>8318</v>
      </c>
      <c r="S4037" s="11">
        <f t="shared" si="189"/>
        <v>41903.674618055556</v>
      </c>
      <c r="T4037" s="9">
        <f t="shared" si="190"/>
        <v>2014</v>
      </c>
      <c r="U4037" s="11">
        <f t="shared" si="191"/>
        <v>41933.674618055556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">
        <v>8317</v>
      </c>
      <c r="R4038" t="s">
        <v>8318</v>
      </c>
      <c r="S4038" s="11">
        <f t="shared" si="189"/>
        <v>41804.728750000002</v>
      </c>
      <c r="T4038" s="9">
        <f t="shared" si="190"/>
        <v>2014</v>
      </c>
      <c r="U4038" s="11">
        <f t="shared" si="191"/>
        <v>41821.729166666664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">
        <v>8317</v>
      </c>
      <c r="R4039" t="s">
        <v>8318</v>
      </c>
      <c r="S4039" s="11">
        <f t="shared" si="189"/>
        <v>42496.862442129626</v>
      </c>
      <c r="T4039" s="9">
        <f t="shared" si="190"/>
        <v>2016</v>
      </c>
      <c r="U4039" s="11">
        <f t="shared" si="191"/>
        <v>42514.392361111109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">
        <v>8317</v>
      </c>
      <c r="R4040" t="s">
        <v>8318</v>
      </c>
      <c r="S4040" s="11">
        <f t="shared" si="189"/>
        <v>41869.590393518512</v>
      </c>
      <c r="T4040" s="9">
        <f t="shared" si="190"/>
        <v>2014</v>
      </c>
      <c r="U4040" s="11">
        <f t="shared" si="191"/>
        <v>41929.590393518512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">
        <v>8317</v>
      </c>
      <c r="R4041" t="s">
        <v>8318</v>
      </c>
      <c r="S4041" s="11">
        <f t="shared" si="189"/>
        <v>42305.462581018517</v>
      </c>
      <c r="T4041" s="9">
        <f t="shared" si="190"/>
        <v>2015</v>
      </c>
      <c r="U4041" s="11">
        <f t="shared" si="191"/>
        <v>42339.040972222218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">
        <v>8317</v>
      </c>
      <c r="R4042" t="s">
        <v>8318</v>
      </c>
      <c r="S4042" s="11">
        <f t="shared" si="189"/>
        <v>42144.023194444446</v>
      </c>
      <c r="T4042" s="9">
        <f t="shared" si="190"/>
        <v>2015</v>
      </c>
      <c r="U4042" s="11">
        <f t="shared" si="191"/>
        <v>42202.916666666664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">
        <v>8317</v>
      </c>
      <c r="R4043" t="s">
        <v>8318</v>
      </c>
      <c r="S4043" s="11">
        <f t="shared" si="189"/>
        <v>42559.265671296293</v>
      </c>
      <c r="T4043" s="9">
        <f t="shared" si="190"/>
        <v>2016</v>
      </c>
      <c r="U4043" s="11">
        <f t="shared" si="191"/>
        <v>42619.265671296293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">
        <v>8317</v>
      </c>
      <c r="R4044" t="s">
        <v>8318</v>
      </c>
      <c r="S4044" s="11">
        <f t="shared" si="189"/>
        <v>41994.875740740739</v>
      </c>
      <c r="T4044" s="9">
        <f t="shared" si="190"/>
        <v>2014</v>
      </c>
      <c r="U4044" s="11">
        <f t="shared" si="191"/>
        <v>42024.594444444439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">
        <v>8317</v>
      </c>
      <c r="R4045" t="s">
        <v>8318</v>
      </c>
      <c r="S4045" s="11">
        <f t="shared" si="189"/>
        <v>41948.749131944445</v>
      </c>
      <c r="T4045" s="9">
        <f t="shared" si="190"/>
        <v>2014</v>
      </c>
      <c r="U4045" s="11">
        <f t="shared" si="191"/>
        <v>41963.749131944445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">
        <v>8317</v>
      </c>
      <c r="R4046" t="s">
        <v>8318</v>
      </c>
      <c r="S4046" s="11">
        <f t="shared" si="189"/>
        <v>42074.011365740742</v>
      </c>
      <c r="T4046" s="9">
        <f t="shared" si="190"/>
        <v>2015</v>
      </c>
      <c r="U4046" s="11">
        <f t="shared" si="191"/>
        <v>42103.999999999993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">
        <v>8317</v>
      </c>
      <c r="R4047" t="s">
        <v>8318</v>
      </c>
      <c r="S4047" s="11">
        <f t="shared" si="189"/>
        <v>41841.992928240739</v>
      </c>
      <c r="T4047" s="9">
        <f t="shared" si="190"/>
        <v>2014</v>
      </c>
      <c r="U4047" s="11">
        <f t="shared" si="191"/>
        <v>41871.992928240739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">
        <v>8317</v>
      </c>
      <c r="R4048" t="s">
        <v>8318</v>
      </c>
      <c r="S4048" s="11">
        <f t="shared" si="189"/>
        <v>41904.442245370366</v>
      </c>
      <c r="T4048" s="9">
        <f t="shared" si="190"/>
        <v>2014</v>
      </c>
      <c r="U4048" s="11">
        <f t="shared" si="191"/>
        <v>41934.442245370366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">
        <v>8317</v>
      </c>
      <c r="R4049" t="s">
        <v>8318</v>
      </c>
      <c r="S4049" s="11">
        <f t="shared" si="189"/>
        <v>41990.814155092587</v>
      </c>
      <c r="T4049" s="9">
        <f t="shared" si="190"/>
        <v>2014</v>
      </c>
      <c r="U4049" s="11">
        <f t="shared" si="191"/>
        <v>42014.833333333336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">
        <v>8317</v>
      </c>
      <c r="R4050" t="s">
        <v>8318</v>
      </c>
      <c r="S4050" s="11">
        <f t="shared" si="189"/>
        <v>42436.300775462958</v>
      </c>
      <c r="T4050" s="9">
        <f t="shared" si="190"/>
        <v>2016</v>
      </c>
      <c r="U4050" s="11">
        <f t="shared" si="191"/>
        <v>42471.259108796294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">
        <v>8317</v>
      </c>
      <c r="R4051" t="s">
        <v>8318</v>
      </c>
      <c r="S4051" s="11">
        <f t="shared" si="189"/>
        <v>42169.750173611108</v>
      </c>
      <c r="T4051" s="9">
        <f t="shared" si="190"/>
        <v>2015</v>
      </c>
      <c r="U4051" s="11">
        <f t="shared" si="191"/>
        <v>42199.750173611108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">
        <v>8317</v>
      </c>
      <c r="R4052" t="s">
        <v>8318</v>
      </c>
      <c r="S4052" s="11">
        <f t="shared" si="189"/>
        <v>41905.428136574068</v>
      </c>
      <c r="T4052" s="9">
        <f t="shared" si="190"/>
        <v>2014</v>
      </c>
      <c r="U4052" s="11">
        <f t="shared" si="191"/>
        <v>41935.428136574068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">
        <v>8317</v>
      </c>
      <c r="R4053" t="s">
        <v>8318</v>
      </c>
      <c r="S4053" s="11">
        <f t="shared" si="189"/>
        <v>41761.601817129624</v>
      </c>
      <c r="T4053" s="9">
        <f t="shared" si="190"/>
        <v>2014</v>
      </c>
      <c r="U4053" s="11">
        <f t="shared" si="191"/>
        <v>41768.078472222223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">
        <v>8317</v>
      </c>
      <c r="R4054" t="s">
        <v>8318</v>
      </c>
      <c r="S4054" s="11">
        <f t="shared" si="189"/>
        <v>41865.670324074068</v>
      </c>
      <c r="T4054" s="9">
        <f t="shared" si="190"/>
        <v>2014</v>
      </c>
      <c r="U4054" s="11">
        <f t="shared" si="191"/>
        <v>41925.670324074068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">
        <v>8317</v>
      </c>
      <c r="R4055" t="s">
        <v>8318</v>
      </c>
      <c r="S4055" s="11">
        <f t="shared" si="189"/>
        <v>41928.481805555552</v>
      </c>
      <c r="T4055" s="9">
        <f t="shared" si="190"/>
        <v>2014</v>
      </c>
      <c r="U4055" s="11">
        <f t="shared" si="191"/>
        <v>41958.624999999993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">
        <v>8317</v>
      </c>
      <c r="R4056" t="s">
        <v>8318</v>
      </c>
      <c r="S4056" s="11">
        <f t="shared" si="189"/>
        <v>42613.632928240739</v>
      </c>
      <c r="T4056" s="9">
        <f t="shared" si="190"/>
        <v>2016</v>
      </c>
      <c r="U4056" s="11">
        <f t="shared" si="191"/>
        <v>42643.958333333336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">
        <v>8317</v>
      </c>
      <c r="R4057" t="s">
        <v>8318</v>
      </c>
      <c r="S4057" s="11">
        <f t="shared" si="189"/>
        <v>41779.44017361111</v>
      </c>
      <c r="T4057" s="9">
        <f t="shared" si="190"/>
        <v>2014</v>
      </c>
      <c r="U4057" s="11">
        <f t="shared" si="191"/>
        <v>41809.44017361111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">
        <v>8317</v>
      </c>
      <c r="R4058" t="s">
        <v>8318</v>
      </c>
      <c r="S4058" s="11">
        <f t="shared" si="189"/>
        <v>42534.724988425922</v>
      </c>
      <c r="T4058" s="9">
        <f t="shared" si="190"/>
        <v>2016</v>
      </c>
      <c r="U4058" s="11">
        <f t="shared" si="191"/>
        <v>42554.624305555553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">
        <v>8317</v>
      </c>
      <c r="R4059" t="s">
        <v>8318</v>
      </c>
      <c r="S4059" s="11">
        <f t="shared" si="189"/>
        <v>42310.760185185187</v>
      </c>
      <c r="T4059" s="9">
        <f t="shared" si="190"/>
        <v>2015</v>
      </c>
      <c r="U4059" s="11">
        <f t="shared" si="191"/>
        <v>42333.749999999993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">
        <v>8317</v>
      </c>
      <c r="R4060" t="s">
        <v>8318</v>
      </c>
      <c r="S4060" s="11">
        <f t="shared" si="189"/>
        <v>42445.852361111109</v>
      </c>
      <c r="T4060" s="9">
        <f t="shared" si="190"/>
        <v>2016</v>
      </c>
      <c r="U4060" s="11">
        <f t="shared" si="191"/>
        <v>42460.957638888889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">
        <v>8317</v>
      </c>
      <c r="R4061" t="s">
        <v>8318</v>
      </c>
      <c r="S4061" s="11">
        <f t="shared" si="189"/>
        <v>41866.432314814811</v>
      </c>
      <c r="T4061" s="9">
        <f t="shared" si="190"/>
        <v>2014</v>
      </c>
      <c r="U4061" s="11">
        <f t="shared" si="191"/>
        <v>41897.916666666664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">
        <v>8317</v>
      </c>
      <c r="R4062" t="s">
        <v>8318</v>
      </c>
      <c r="S4062" s="11">
        <f t="shared" si="189"/>
        <v>41779.486759259256</v>
      </c>
      <c r="T4062" s="9">
        <f t="shared" si="190"/>
        <v>2014</v>
      </c>
      <c r="U4062" s="11">
        <f t="shared" si="191"/>
        <v>41813.458333333328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">
        <v>8317</v>
      </c>
      <c r="R4063" t="s">
        <v>8318</v>
      </c>
      <c r="S4063" s="11">
        <f t="shared" si="189"/>
        <v>42420.933136574073</v>
      </c>
      <c r="T4063" s="9">
        <f t="shared" si="190"/>
        <v>2016</v>
      </c>
      <c r="U4063" s="11">
        <f t="shared" si="191"/>
        <v>42480.891469907401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">
        <v>8317</v>
      </c>
      <c r="R4064" t="s">
        <v>8318</v>
      </c>
      <c r="S4064" s="11">
        <f t="shared" si="189"/>
        <v>42523.530879629623</v>
      </c>
      <c r="T4064" s="9">
        <f t="shared" si="190"/>
        <v>2016</v>
      </c>
      <c r="U4064" s="11">
        <f t="shared" si="191"/>
        <v>42553.530879629623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">
        <v>8317</v>
      </c>
      <c r="R4065" t="s">
        <v>8318</v>
      </c>
      <c r="S4065" s="11">
        <f t="shared" si="189"/>
        <v>41787.473194444443</v>
      </c>
      <c r="T4065" s="9">
        <f t="shared" si="190"/>
        <v>2014</v>
      </c>
      <c r="U4065" s="11">
        <f t="shared" si="191"/>
        <v>41817.473194444443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">
        <v>8317</v>
      </c>
      <c r="R4066" t="s">
        <v>8318</v>
      </c>
      <c r="S4066" s="11">
        <f t="shared" si="189"/>
        <v>42093.379930555551</v>
      </c>
      <c r="T4066" s="9">
        <f t="shared" si="190"/>
        <v>2015</v>
      </c>
      <c r="U4066" s="11">
        <f t="shared" si="191"/>
        <v>42123.379930555551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">
        <v>8317</v>
      </c>
      <c r="R4067" t="s">
        <v>8318</v>
      </c>
      <c r="S4067" s="11">
        <f t="shared" si="189"/>
        <v>41833.74318287037</v>
      </c>
      <c r="T4067" s="9">
        <f t="shared" si="190"/>
        <v>2014</v>
      </c>
      <c r="U4067" s="11">
        <f t="shared" si="191"/>
        <v>41863.74318287037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">
        <v>8317</v>
      </c>
      <c r="R4068" t="s">
        <v>8318</v>
      </c>
      <c r="S4068" s="11">
        <f t="shared" si="189"/>
        <v>42478.830879629626</v>
      </c>
      <c r="T4068" s="9">
        <f t="shared" si="190"/>
        <v>2016</v>
      </c>
      <c r="U4068" s="11">
        <f t="shared" si="191"/>
        <v>42508.830879629626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">
        <v>8317</v>
      </c>
      <c r="R4069" t="s">
        <v>8318</v>
      </c>
      <c r="S4069" s="11">
        <f t="shared" si="189"/>
        <v>42234.909143518518</v>
      </c>
      <c r="T4069" s="9">
        <f t="shared" si="190"/>
        <v>2015</v>
      </c>
      <c r="U4069" s="11">
        <f t="shared" si="191"/>
        <v>42274.909143518518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">
        <v>8317</v>
      </c>
      <c r="R4070" t="s">
        <v>8318</v>
      </c>
      <c r="S4070" s="11">
        <f t="shared" si="189"/>
        <v>42718.755266203698</v>
      </c>
      <c r="T4070" s="9">
        <f t="shared" si="190"/>
        <v>2016</v>
      </c>
      <c r="U4070" s="11">
        <f t="shared" si="191"/>
        <v>42748.753472222219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">
        <v>8317</v>
      </c>
      <c r="R4071" t="s">
        <v>8318</v>
      </c>
      <c r="S4071" s="11">
        <f t="shared" si="189"/>
        <v>42022.453194444439</v>
      </c>
      <c r="T4071" s="9">
        <f t="shared" si="190"/>
        <v>2015</v>
      </c>
      <c r="U4071" s="11">
        <f t="shared" si="191"/>
        <v>42063.291666666664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">
        <v>8317</v>
      </c>
      <c r="R4072" t="s">
        <v>8318</v>
      </c>
      <c r="S4072" s="11">
        <f t="shared" si="189"/>
        <v>42031.458564814813</v>
      </c>
      <c r="T4072" s="9">
        <f t="shared" si="190"/>
        <v>2015</v>
      </c>
      <c r="U4072" s="11">
        <f t="shared" si="191"/>
        <v>42063.916666666664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">
        <v>8317</v>
      </c>
      <c r="R4073" t="s">
        <v>8318</v>
      </c>
      <c r="S4073" s="11">
        <f t="shared" si="189"/>
        <v>42700.59642361111</v>
      </c>
      <c r="T4073" s="9">
        <f t="shared" si="190"/>
        <v>2016</v>
      </c>
      <c r="U4073" s="11">
        <f t="shared" si="191"/>
        <v>42730.59642361111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">
        <v>8317</v>
      </c>
      <c r="R4074" t="s">
        <v>8318</v>
      </c>
      <c r="S4074" s="11">
        <f t="shared" si="189"/>
        <v>41812.566099537034</v>
      </c>
      <c r="T4074" s="9">
        <f t="shared" si="190"/>
        <v>2014</v>
      </c>
      <c r="U4074" s="11">
        <f t="shared" si="191"/>
        <v>41872.566099537034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">
        <v>8317</v>
      </c>
      <c r="R4075" t="s">
        <v>8318</v>
      </c>
      <c r="S4075" s="11">
        <f t="shared" si="189"/>
        <v>42078.136874999997</v>
      </c>
      <c r="T4075" s="9">
        <f t="shared" si="190"/>
        <v>2015</v>
      </c>
      <c r="U4075" s="11">
        <f t="shared" si="191"/>
        <v>42132.958333333336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">
        <v>8317</v>
      </c>
      <c r="R4076" t="s">
        <v>8318</v>
      </c>
      <c r="S4076" s="11">
        <f t="shared" si="189"/>
        <v>42283.344618055555</v>
      </c>
      <c r="T4076" s="9">
        <f t="shared" si="190"/>
        <v>2015</v>
      </c>
      <c r="U4076" s="11">
        <f t="shared" si="191"/>
        <v>42313.386284722219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">
        <v>8317</v>
      </c>
      <c r="R4077" t="s">
        <v>8318</v>
      </c>
      <c r="S4077" s="11">
        <f t="shared" si="189"/>
        <v>41778.837604166663</v>
      </c>
      <c r="T4077" s="9">
        <f t="shared" si="190"/>
        <v>2014</v>
      </c>
      <c r="U4077" s="11">
        <f t="shared" si="191"/>
        <v>41820.519444444442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">
        <v>8317</v>
      </c>
      <c r="R4078" t="s">
        <v>8318</v>
      </c>
      <c r="S4078" s="11">
        <f t="shared" si="189"/>
        <v>41905.587372685179</v>
      </c>
      <c r="T4078" s="9">
        <f t="shared" si="190"/>
        <v>2014</v>
      </c>
      <c r="U4078" s="11">
        <f t="shared" si="191"/>
        <v>41933.618750000001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">
        <v>8317</v>
      </c>
      <c r="R4079" t="s">
        <v>8318</v>
      </c>
      <c r="S4079" s="11">
        <f t="shared" si="189"/>
        <v>42695.502245370364</v>
      </c>
      <c r="T4079" s="9">
        <f t="shared" si="190"/>
        <v>2016</v>
      </c>
      <c r="U4079" s="11">
        <f t="shared" si="191"/>
        <v>42725.502245370364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">
        <v>8317</v>
      </c>
      <c r="R4080" t="s">
        <v>8318</v>
      </c>
      <c r="S4080" s="11">
        <f t="shared" si="189"/>
        <v>42732.579189814809</v>
      </c>
      <c r="T4080" s="9">
        <f t="shared" si="190"/>
        <v>2016</v>
      </c>
      <c r="U4080" s="11">
        <f t="shared" si="191"/>
        <v>42762.579189814809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">
        <v>8317</v>
      </c>
      <c r="R4081" t="s">
        <v>8318</v>
      </c>
      <c r="S4081" s="11">
        <f t="shared" si="189"/>
        <v>42510.730567129627</v>
      </c>
      <c r="T4081" s="9">
        <f t="shared" si="190"/>
        <v>2016</v>
      </c>
      <c r="U4081" s="11">
        <f t="shared" si="191"/>
        <v>42540.730567129627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">
        <v>8317</v>
      </c>
      <c r="R4082" t="s">
        <v>8318</v>
      </c>
      <c r="S4082" s="11">
        <f t="shared" si="189"/>
        <v>42511.489768518521</v>
      </c>
      <c r="T4082" s="9">
        <f t="shared" si="190"/>
        <v>2016</v>
      </c>
      <c r="U4082" s="11">
        <f t="shared" si="191"/>
        <v>42535.579166666663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">
        <v>8317</v>
      </c>
      <c r="R4083" t="s">
        <v>8318</v>
      </c>
      <c r="S4083" s="11">
        <f t="shared" si="189"/>
        <v>42041.372974537029</v>
      </c>
      <c r="T4083" s="9">
        <f t="shared" si="190"/>
        <v>2015</v>
      </c>
      <c r="U4083" s="11">
        <f t="shared" si="191"/>
        <v>42071.331307870372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">
        <v>8317</v>
      </c>
      <c r="R4084" t="s">
        <v>8318</v>
      </c>
      <c r="S4084" s="11">
        <f t="shared" si="189"/>
        <v>42306.980937499997</v>
      </c>
      <c r="T4084" s="9">
        <f t="shared" si="190"/>
        <v>2015</v>
      </c>
      <c r="U4084" s="11">
        <f t="shared" si="191"/>
        <v>42322.749999999993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">
        <v>8317</v>
      </c>
      <c r="R4085" t="s">
        <v>8318</v>
      </c>
      <c r="S4085" s="11">
        <f t="shared" si="189"/>
        <v>42353.553425925922</v>
      </c>
      <c r="T4085" s="9">
        <f t="shared" si="190"/>
        <v>2015</v>
      </c>
      <c r="U4085" s="11">
        <f t="shared" si="191"/>
        <v>42383.553425925922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">
        <v>8317</v>
      </c>
      <c r="R4086" t="s">
        <v>8318</v>
      </c>
      <c r="S4086" s="11">
        <f t="shared" si="189"/>
        <v>42622.228078703702</v>
      </c>
      <c r="T4086" s="9">
        <f t="shared" si="190"/>
        <v>2016</v>
      </c>
      <c r="U4086" s="11">
        <f t="shared" si="191"/>
        <v>42652.228078703702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">
        <v>8317</v>
      </c>
      <c r="R4087" t="s">
        <v>8318</v>
      </c>
      <c r="S4087" s="11">
        <f t="shared" si="189"/>
        <v>42058.395543981482</v>
      </c>
      <c r="T4087" s="9">
        <f t="shared" si="190"/>
        <v>2015</v>
      </c>
      <c r="U4087" s="11">
        <f t="shared" si="191"/>
        <v>42086.957638888889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">
        <v>8317</v>
      </c>
      <c r="R4088" t="s">
        <v>8318</v>
      </c>
      <c r="S4088" s="11">
        <f t="shared" si="189"/>
        <v>42304.732627314814</v>
      </c>
      <c r="T4088" s="9">
        <f t="shared" si="190"/>
        <v>2015</v>
      </c>
      <c r="U4088" s="11">
        <f t="shared" si="191"/>
        <v>42328.958333333336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">
        <v>8317</v>
      </c>
      <c r="R4089" t="s">
        <v>8318</v>
      </c>
      <c r="S4089" s="11">
        <f t="shared" si="189"/>
        <v>42538.53456018518</v>
      </c>
      <c r="T4089" s="9">
        <f t="shared" si="190"/>
        <v>2016</v>
      </c>
      <c r="U4089" s="11">
        <f t="shared" si="191"/>
        <v>42568.53456018518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">
        <v>8317</v>
      </c>
      <c r="R4090" t="s">
        <v>8318</v>
      </c>
      <c r="S4090" s="11">
        <f t="shared" si="189"/>
        <v>41990.40421296296</v>
      </c>
      <c r="T4090" s="9">
        <f t="shared" si="190"/>
        <v>2014</v>
      </c>
      <c r="U4090" s="11">
        <f t="shared" si="191"/>
        <v>42020.226388888885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">
        <v>8317</v>
      </c>
      <c r="R4091" t="s">
        <v>8318</v>
      </c>
      <c r="S4091" s="11">
        <f t="shared" si="189"/>
        <v>42122.524166666662</v>
      </c>
      <c r="T4091" s="9">
        <f t="shared" si="190"/>
        <v>2015</v>
      </c>
      <c r="U4091" s="11">
        <f t="shared" si="191"/>
        <v>42155.524305555555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">
        <v>8317</v>
      </c>
      <c r="R4092" t="s">
        <v>8318</v>
      </c>
      <c r="S4092" s="11">
        <f t="shared" si="189"/>
        <v>42209.464548611104</v>
      </c>
      <c r="T4092" s="9">
        <f t="shared" si="190"/>
        <v>2015</v>
      </c>
      <c r="U4092" s="11">
        <f t="shared" si="191"/>
        <v>42223.416666666664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">
        <v>8317</v>
      </c>
      <c r="R4093" t="s">
        <v>8318</v>
      </c>
      <c r="S4093" s="11">
        <f t="shared" si="189"/>
        <v>41990.298043981478</v>
      </c>
      <c r="T4093" s="9">
        <f t="shared" si="190"/>
        <v>2014</v>
      </c>
      <c r="U4093" s="11">
        <f t="shared" si="191"/>
        <v>42020.298043981478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">
        <v>8317</v>
      </c>
      <c r="R4094" t="s">
        <v>8318</v>
      </c>
      <c r="S4094" s="11">
        <f t="shared" si="189"/>
        <v>42038.986655092587</v>
      </c>
      <c r="T4094" s="9">
        <f t="shared" si="190"/>
        <v>2015</v>
      </c>
      <c r="U4094" s="11">
        <f t="shared" si="191"/>
        <v>42098.944988425923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">
        <v>8317</v>
      </c>
      <c r="R4095" t="s">
        <v>8318</v>
      </c>
      <c r="S4095" s="11">
        <f t="shared" si="189"/>
        <v>42178.607557870368</v>
      </c>
      <c r="T4095" s="9">
        <f t="shared" si="190"/>
        <v>2015</v>
      </c>
      <c r="U4095" s="11">
        <f t="shared" si="191"/>
        <v>42238.607557870368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">
        <v>8317</v>
      </c>
      <c r="R4096" t="s">
        <v>8318</v>
      </c>
      <c r="S4096" s="11">
        <f t="shared" si="189"/>
        <v>41889.878472222219</v>
      </c>
      <c r="T4096" s="9">
        <f t="shared" si="190"/>
        <v>2014</v>
      </c>
      <c r="U4096" s="11">
        <f t="shared" si="191"/>
        <v>41933.999305555553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">
        <v>8317</v>
      </c>
      <c r="R4097" t="s">
        <v>8318</v>
      </c>
      <c r="S4097" s="11">
        <f t="shared" si="189"/>
        <v>42692.823495370372</v>
      </c>
      <c r="T4097" s="9">
        <f t="shared" si="190"/>
        <v>2016</v>
      </c>
      <c r="U4097" s="11">
        <f t="shared" si="191"/>
        <v>42722.823495370372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">
        <v>8317</v>
      </c>
      <c r="R4098" t="s">
        <v>8318</v>
      </c>
      <c r="S4098" s="11">
        <f t="shared" si="189"/>
        <v>42750.321979166663</v>
      </c>
      <c r="T4098" s="9">
        <f t="shared" si="190"/>
        <v>2017</v>
      </c>
      <c r="U4098" s="11">
        <f t="shared" si="191"/>
        <v>42794.160416666666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">
        <v>8317</v>
      </c>
      <c r="R4099" t="s">
        <v>8318</v>
      </c>
      <c r="S4099" s="11">
        <f t="shared" ref="S4099:S4115" si="192">(J4099/86400)+25569+(-5/24)</f>
        <v>42344.616168981483</v>
      </c>
      <c r="T4099" s="9">
        <f t="shared" ref="T4099:T4115" si="193">YEAR(S4099)</f>
        <v>2015</v>
      </c>
      <c r="U4099" s="11">
        <f t="shared" ref="U4099:U4115" si="194">(I4099/86400)+25569+(-5/24)</f>
        <v>42400.788194444445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">
        <v>8317</v>
      </c>
      <c r="R4100" t="s">
        <v>8318</v>
      </c>
      <c r="S4100" s="11">
        <f t="shared" si="192"/>
        <v>42495.51385416666</v>
      </c>
      <c r="T4100" s="9">
        <f t="shared" si="193"/>
        <v>2016</v>
      </c>
      <c r="U4100" s="11">
        <f t="shared" si="194"/>
        <v>42525.51385416666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">
        <v>8317</v>
      </c>
      <c r="R4101" t="s">
        <v>8318</v>
      </c>
      <c r="S4101" s="11">
        <f t="shared" si="192"/>
        <v>42570.642048611109</v>
      </c>
      <c r="T4101" s="9">
        <f t="shared" si="193"/>
        <v>2016</v>
      </c>
      <c r="U4101" s="11">
        <f t="shared" si="194"/>
        <v>42615.642048611109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">
        <v>8317</v>
      </c>
      <c r="R4102" t="s">
        <v>8318</v>
      </c>
      <c r="S4102" s="11">
        <f t="shared" si="192"/>
        <v>41926.916550925926</v>
      </c>
      <c r="T4102" s="9">
        <f t="shared" si="193"/>
        <v>2014</v>
      </c>
      <c r="U4102" s="11">
        <f t="shared" si="194"/>
        <v>41936.916550925926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">
        <v>8317</v>
      </c>
      <c r="R4103" t="s">
        <v>8318</v>
      </c>
      <c r="S4103" s="11">
        <f t="shared" si="192"/>
        <v>42730.695393518516</v>
      </c>
      <c r="T4103" s="9">
        <f t="shared" si="193"/>
        <v>2016</v>
      </c>
      <c r="U4103" s="11">
        <f t="shared" si="194"/>
        <v>42760.695393518516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">
        <v>8317</v>
      </c>
      <c r="R4104" t="s">
        <v>8318</v>
      </c>
      <c r="S4104" s="11">
        <f t="shared" si="192"/>
        <v>42475.639733796292</v>
      </c>
      <c r="T4104" s="9">
        <f t="shared" si="193"/>
        <v>2016</v>
      </c>
      <c r="U4104" s="11">
        <f t="shared" si="194"/>
        <v>42505.639733796292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">
        <v>8317</v>
      </c>
      <c r="R4105" t="s">
        <v>8318</v>
      </c>
      <c r="S4105" s="11">
        <f t="shared" si="192"/>
        <v>42188.624606481484</v>
      </c>
      <c r="T4105" s="9">
        <f t="shared" si="193"/>
        <v>2015</v>
      </c>
      <c r="U4105" s="11">
        <f t="shared" si="194"/>
        <v>42242.563888888886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">
        <v>8317</v>
      </c>
      <c r="R4106" t="s">
        <v>8318</v>
      </c>
      <c r="S4106" s="11">
        <f t="shared" si="192"/>
        <v>42640.069837962961</v>
      </c>
      <c r="T4106" s="9">
        <f t="shared" si="193"/>
        <v>2016</v>
      </c>
      <c r="U4106" s="11">
        <f t="shared" si="194"/>
        <v>42670.069837962961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">
        <v>8317</v>
      </c>
      <c r="R4107" t="s">
        <v>8318</v>
      </c>
      <c r="S4107" s="11">
        <f t="shared" si="192"/>
        <v>42696.802187499998</v>
      </c>
      <c r="T4107" s="9">
        <f t="shared" si="193"/>
        <v>2016</v>
      </c>
      <c r="U4107" s="11">
        <f t="shared" si="194"/>
        <v>42729.802187499998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">
        <v>8317</v>
      </c>
      <c r="R4108" t="s">
        <v>8318</v>
      </c>
      <c r="S4108" s="11">
        <f t="shared" si="192"/>
        <v>42052.841041666667</v>
      </c>
      <c r="T4108" s="9">
        <f t="shared" si="193"/>
        <v>2015</v>
      </c>
      <c r="U4108" s="11">
        <f t="shared" si="194"/>
        <v>42095.833333333336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">
        <v>8317</v>
      </c>
      <c r="R4109" t="s">
        <v>8318</v>
      </c>
      <c r="S4109" s="11">
        <f t="shared" si="192"/>
        <v>41883.708344907405</v>
      </c>
      <c r="T4109" s="9">
        <f t="shared" si="193"/>
        <v>2014</v>
      </c>
      <c r="U4109" s="11">
        <f t="shared" si="194"/>
        <v>41906.708344907405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">
        <v>8317</v>
      </c>
      <c r="R4110" t="s">
        <v>8318</v>
      </c>
      <c r="S4110" s="11">
        <f t="shared" si="192"/>
        <v>42766.823344907403</v>
      </c>
      <c r="T4110" s="9">
        <f t="shared" si="193"/>
        <v>2017</v>
      </c>
      <c r="U4110" s="11">
        <f t="shared" si="194"/>
        <v>42796.999999999993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">
        <v>8317</v>
      </c>
      <c r="R4111" t="s">
        <v>8318</v>
      </c>
      <c r="S4111" s="11">
        <f t="shared" si="192"/>
        <v>42307.331064814811</v>
      </c>
      <c r="T4111" s="9">
        <f t="shared" si="193"/>
        <v>2015</v>
      </c>
      <c r="U4111" s="11">
        <f t="shared" si="194"/>
        <v>42337.372731481482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">
        <v>8317</v>
      </c>
      <c r="R4112" t="s">
        <v>8318</v>
      </c>
      <c r="S4112" s="11">
        <f t="shared" si="192"/>
        <v>42512.418414351851</v>
      </c>
      <c r="T4112" s="9">
        <f t="shared" si="193"/>
        <v>2016</v>
      </c>
      <c r="U4112" s="11">
        <f t="shared" si="194"/>
        <v>42572.418414351851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">
        <v>8317</v>
      </c>
      <c r="R4113" t="s">
        <v>8318</v>
      </c>
      <c r="S4113" s="11">
        <f t="shared" si="192"/>
        <v>42028.927546296291</v>
      </c>
      <c r="T4113" s="9">
        <f t="shared" si="193"/>
        <v>2015</v>
      </c>
      <c r="U4113" s="11">
        <f t="shared" si="194"/>
        <v>42058.927546296291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">
        <v>8317</v>
      </c>
      <c r="R4114" t="s">
        <v>8318</v>
      </c>
      <c r="S4114" s="11">
        <f t="shared" si="192"/>
        <v>42400.738263888888</v>
      </c>
      <c r="T4114" s="9">
        <f t="shared" si="193"/>
        <v>2016</v>
      </c>
      <c r="U4114" s="11">
        <f t="shared" si="194"/>
        <v>42427.791666666664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">
        <v>8317</v>
      </c>
      <c r="R4115" t="s">
        <v>8318</v>
      </c>
      <c r="S4115" s="11">
        <f t="shared" si="192"/>
        <v>42358.364849537036</v>
      </c>
      <c r="T4115" s="9">
        <f t="shared" si="193"/>
        <v>2015</v>
      </c>
      <c r="U4115" s="11">
        <f t="shared" si="194"/>
        <v>42377.06527777778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"/>
        <cfvo type="num" val="2"/>
        <color rgb="FFFF0000"/>
        <color theme="9"/>
        <color theme="4"/>
      </colorScale>
    </cfRule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1:U1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0C63-336C-0146-A256-3E791D9AFC92}">
  <dimension ref="A1:F47"/>
  <sheetViews>
    <sheetView tabSelected="1" workbookViewId="0">
      <selection activeCell="J23" sqref="J23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5" right="0.75" top="1" bottom="1" header="0.5" footer="0.5"/>
  <pageSetup orientation="portrait" horizontalDpi="4294967292" verticalDpi="429496729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5"/>
  <sheetViews>
    <sheetView workbookViewId="0">
      <selection activeCell="N8" sqref="N8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8363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>
      <selection activeCell="E20" sqref="E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customWidth="1"/>
    <col min="4" max="4" width="4" bestFit="1" customWidth="1"/>
    <col min="5" max="5" width="8.83203125" bestFit="1" customWidth="1"/>
    <col min="6" max="6" width="10" bestFit="1" customWidth="1"/>
    <col min="7" max="7" width="12" bestFit="1" customWidth="1"/>
    <col min="8" max="8" width="22" bestFit="1" customWidth="1"/>
    <col min="9" max="9" width="12" bestFit="1" customWidth="1"/>
    <col min="10" max="10" width="26.33203125" bestFit="1" customWidth="1"/>
    <col min="11" max="11" width="16.33203125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8381</v>
      </c>
      <c r="B2" t="s">
        <v>8364</v>
      </c>
    </row>
    <row r="4" spans="1:6" x14ac:dyDescent="0.2">
      <c r="A4" s="7" t="s">
        <v>8367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3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3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3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3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3" t="s">
        <v>8369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3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3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3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3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3" t="s">
        <v>8373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3" t="s">
        <v>8374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3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3" t="s">
        <v>8363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4"/>
  <sheetViews>
    <sheetView workbookViewId="0">
      <selection activeCell="K19" sqref="K19"/>
    </sheetView>
  </sheetViews>
  <sheetFormatPr baseColWidth="10" defaultRowHeight="15" x14ac:dyDescent="0.2"/>
  <cols>
    <col min="2" max="2" width="27.1640625" customWidth="1"/>
    <col min="3" max="3" width="15.5" customWidth="1"/>
    <col min="6" max="6" width="12.1640625" customWidth="1"/>
    <col min="9" max="9" width="17.1640625" customWidth="1"/>
    <col min="10" max="10" width="14" customWidth="1"/>
    <col min="11" max="11" width="16.1640625" customWidth="1"/>
  </cols>
  <sheetData>
    <row r="1" spans="1:11" x14ac:dyDescent="0.2">
      <c r="C1" t="s">
        <v>8219</v>
      </c>
      <c r="D1" t="s">
        <v>8221</v>
      </c>
      <c r="E1" t="s">
        <v>8220</v>
      </c>
      <c r="H1" t="s">
        <v>8222</v>
      </c>
    </row>
    <row r="2" spans="1:11" x14ac:dyDescent="0.2">
      <c r="A2" t="s">
        <v>8403</v>
      </c>
      <c r="B2" t="s">
        <v>8383</v>
      </c>
      <c r="C2" t="s">
        <v>8396</v>
      </c>
      <c r="D2" t="s">
        <v>8397</v>
      </c>
      <c r="E2" t="s">
        <v>8398</v>
      </c>
      <c r="F2" t="s">
        <v>8399</v>
      </c>
      <c r="G2" t="s">
        <v>8405</v>
      </c>
      <c r="H2" t="s">
        <v>8404</v>
      </c>
      <c r="I2" t="s">
        <v>8400</v>
      </c>
      <c r="J2" t="s">
        <v>8401</v>
      </c>
      <c r="K2" t="s">
        <v>8402</v>
      </c>
    </row>
    <row r="3" spans="1:11" x14ac:dyDescent="0.2">
      <c r="A3">
        <v>1000</v>
      </c>
      <c r="B3" t="s">
        <v>8384</v>
      </c>
      <c r="C3">
        <f>COUNTIFS(DataTable!$D:$D,"&lt;1000",DataTable!$F:$F,C1)</f>
        <v>322</v>
      </c>
      <c r="D3">
        <f>COUNTIFS(DataTable!$D:$D,"&lt;1000",DataTable!$F:$F,D1)</f>
        <v>113</v>
      </c>
      <c r="E3">
        <f>COUNTIFS(DataTable!$D:$D,"&lt;1000",DataTable!$F:$F,E1)</f>
        <v>18</v>
      </c>
      <c r="F3">
        <f>COUNTIF(DataTable!D:D,"&lt;1000")</f>
        <v>461</v>
      </c>
      <c r="G3">
        <f>SUM(C3:E3)</f>
        <v>453</v>
      </c>
      <c r="H3">
        <f>COUNTIFS(DataTable!$D:$D,"&lt;1000",DataTable!$F:$F,H1)</f>
        <v>8</v>
      </c>
      <c r="I3" s="14">
        <f>C3/$G3</f>
        <v>0.71081677704194257</v>
      </c>
      <c r="J3" s="14">
        <f t="shared" ref="J3:K14" si="0">D3/$G3</f>
        <v>0.24944812362030905</v>
      </c>
      <c r="K3" s="14">
        <f t="shared" si="0"/>
        <v>3.9735099337748346E-2</v>
      </c>
    </row>
    <row r="4" spans="1:11" x14ac:dyDescent="0.2">
      <c r="A4">
        <v>5000</v>
      </c>
      <c r="B4" t="s">
        <v>8385</v>
      </c>
      <c r="C4">
        <f>COUNTIFS(DataTable!$D:$D,"&lt;5000",DataTable!$F:$F,C1)</f>
        <v>1254</v>
      </c>
      <c r="D4">
        <f>COUNTIFS(DataTable!$D:$D,"&lt;5000",DataTable!$F:$F,D1)</f>
        <v>533</v>
      </c>
      <c r="E4">
        <f>COUNTIFS(DataTable!$D:$D,"&lt;5000",DataTable!$F:$F,E1)</f>
        <v>78</v>
      </c>
      <c r="F4">
        <f>COUNTIF(DataTable!D:D,"&lt;5000")</f>
        <v>1886</v>
      </c>
      <c r="G4">
        <f t="shared" ref="G4:G14" si="1">SUM(C4:E4)</f>
        <v>1865</v>
      </c>
      <c r="H4">
        <f>COUNTIFS(DataTable!$D:$D,"&lt;5000",DataTable!$F:$F,H1)</f>
        <v>21</v>
      </c>
      <c r="I4" s="14">
        <f t="shared" ref="I4:I14" si="2">C4/$G4</f>
        <v>0.67238605898123327</v>
      </c>
      <c r="J4" s="14">
        <f>D4/$G4</f>
        <v>0.28579088471849867</v>
      </c>
      <c r="K4" s="14">
        <f t="shared" si="0"/>
        <v>4.1823056300268099E-2</v>
      </c>
    </row>
    <row r="5" spans="1:11" x14ac:dyDescent="0.2">
      <c r="A5">
        <v>10000</v>
      </c>
      <c r="B5" t="s">
        <v>8386</v>
      </c>
      <c r="C5">
        <f>COUNTIFS(DataTable!$D:$D,"&lt;10000",DataTable!$F:$F,C1)</f>
        <v>1635</v>
      </c>
      <c r="D5">
        <f>COUNTIFS(DataTable!$D:$D,"&lt;10000",DataTable!$F:$F,D1)</f>
        <v>816</v>
      </c>
      <c r="E5">
        <f>COUNTIFS(DataTable!$D:$D,"&lt;10000",DataTable!$F:$F,E1)</f>
        <v>130</v>
      </c>
      <c r="F5">
        <f>COUNTIF(DataTable!D:D,"&lt;10000")</f>
        <v>2608</v>
      </c>
      <c r="G5">
        <f t="shared" si="1"/>
        <v>2581</v>
      </c>
      <c r="H5">
        <f>COUNTIFS(DataTable!$D:$D,"&lt;10000",DataTable!$F:$F,H1)</f>
        <v>27</v>
      </c>
      <c r="I5" s="14">
        <f t="shared" si="2"/>
        <v>0.63347539713289425</v>
      </c>
      <c r="J5" s="14">
        <f t="shared" si="0"/>
        <v>0.31615652847733439</v>
      </c>
      <c r="K5" s="14">
        <f t="shared" si="0"/>
        <v>5.0368074389771408E-2</v>
      </c>
    </row>
    <row r="6" spans="1:11" x14ac:dyDescent="0.2">
      <c r="A6">
        <v>15000</v>
      </c>
      <c r="B6" t="s">
        <v>8387</v>
      </c>
      <c r="C6">
        <f>COUNTIFS(DataTable!$D:$D,"&lt;15000",DataTable!$F:$F,C1)</f>
        <v>1803</v>
      </c>
      <c r="D6">
        <f>COUNTIFS(DataTable!$D:$D,"&lt;15000",DataTable!$F:$F,D1)</f>
        <v>960</v>
      </c>
      <c r="E6">
        <f>COUNTIFS(DataTable!$D:$D,"&lt;15000",DataTable!$F:$F,E1)</f>
        <v>170</v>
      </c>
      <c r="F6">
        <f>COUNTIF(DataTable!D:D,"&lt;15000")</f>
        <v>2969</v>
      </c>
      <c r="G6">
        <f t="shared" si="1"/>
        <v>2933</v>
      </c>
      <c r="H6">
        <f>COUNTIFS(DataTable!$D:$D,"&lt;15000",DataTable!$F:$F,H1)</f>
        <v>36</v>
      </c>
      <c r="I6" s="14">
        <f t="shared" si="2"/>
        <v>0.61472894647118992</v>
      </c>
      <c r="J6" s="14">
        <f t="shared" si="0"/>
        <v>0.32730992158199795</v>
      </c>
      <c r="K6" s="14">
        <f t="shared" si="0"/>
        <v>5.7961131946812135E-2</v>
      </c>
    </row>
    <row r="7" spans="1:11" x14ac:dyDescent="0.2">
      <c r="A7">
        <v>20000</v>
      </c>
      <c r="B7" t="s">
        <v>8388</v>
      </c>
      <c r="C7">
        <f>COUNTIFS(DataTable!$D:$D,"&lt;20000",DataTable!$F:$F,C1)</f>
        <v>1897</v>
      </c>
      <c r="D7">
        <f>COUNTIFS(DataTable!$D:$D,"&lt;20000",DataTable!$F:$F,D1)</f>
        <v>1050</v>
      </c>
      <c r="E7">
        <f>COUNTIFS(DataTable!$D:$D,"&lt;20000",DataTable!$F:$F,E1)</f>
        <v>187</v>
      </c>
      <c r="F7">
        <f>COUNTIF(DataTable!D:D,"&lt;20000")</f>
        <v>3174</v>
      </c>
      <c r="G7">
        <f t="shared" si="1"/>
        <v>3134</v>
      </c>
      <c r="H7">
        <f>COUNTIFS(DataTable!$D:$D,"&lt;20000",DataTable!$F:$F,H1)</f>
        <v>40</v>
      </c>
      <c r="I7" s="14">
        <f t="shared" si="2"/>
        <v>0.60529674537332478</v>
      </c>
      <c r="J7" s="14">
        <f t="shared" si="0"/>
        <v>0.33503509891512445</v>
      </c>
      <c r="K7" s="14">
        <f t="shared" si="0"/>
        <v>5.9668155711550735E-2</v>
      </c>
    </row>
    <row r="8" spans="1:11" x14ac:dyDescent="0.2">
      <c r="A8">
        <v>25000</v>
      </c>
      <c r="B8" t="s">
        <v>8389</v>
      </c>
      <c r="C8">
        <f>COUNTIFS(DataTable!$D:$D,"&lt;25000",DataTable!$F:$F,C1)</f>
        <v>1959</v>
      </c>
      <c r="D8">
        <f>COUNTIFS(DataTable!$D:$D,"&lt;25000",DataTable!$F:$F,D1)</f>
        <v>1122</v>
      </c>
      <c r="E8">
        <f>COUNTIFS(DataTable!$D:$D,"&lt;25000",DataTable!$F:$F,E1)</f>
        <v>201</v>
      </c>
      <c r="F8">
        <f>COUNTIF(DataTable!D:D,"&lt;25000")</f>
        <v>3323</v>
      </c>
      <c r="G8">
        <f t="shared" si="1"/>
        <v>3282</v>
      </c>
      <c r="H8">
        <f>COUNTIFS(DataTable!$D:$D,"&lt;25000",DataTable!$F:$F,H1)</f>
        <v>41</v>
      </c>
      <c r="I8" s="14">
        <f t="shared" si="2"/>
        <v>0.59689213893967097</v>
      </c>
      <c r="J8" s="14">
        <f t="shared" si="0"/>
        <v>0.34186471663619744</v>
      </c>
      <c r="K8" s="14">
        <f t="shared" si="0"/>
        <v>6.1243144424131625E-2</v>
      </c>
    </row>
    <row r="9" spans="1:11" x14ac:dyDescent="0.2">
      <c r="A9">
        <v>30000</v>
      </c>
      <c r="B9" t="s">
        <v>8390</v>
      </c>
      <c r="C9">
        <f>COUNTIFS(DataTable!$D:$D,"&lt;30000",DataTable!$F:$F,C1)</f>
        <v>2014</v>
      </c>
      <c r="D9">
        <f>COUNTIFS(DataTable!$D:$D,"&lt;30000",DataTable!$F:$F,D1)</f>
        <v>1186</v>
      </c>
      <c r="E9">
        <f>COUNTIFS(DataTable!$D:$D,"&lt;30000",DataTable!$F:$F,E1)</f>
        <v>219</v>
      </c>
      <c r="F9">
        <f>COUNTIF(DataTable!D:D,"&lt;30000")</f>
        <v>3461</v>
      </c>
      <c r="G9">
        <f t="shared" si="1"/>
        <v>3419</v>
      </c>
      <c r="H9">
        <f>COUNTIFS(DataTable!$D:$D,"&lt;30000",DataTable!$F:$F,H1)</f>
        <v>42</v>
      </c>
      <c r="I9" s="14">
        <f t="shared" si="2"/>
        <v>0.58906112898508334</v>
      </c>
      <c r="J9" s="14">
        <f t="shared" si="0"/>
        <v>0.34688505410938869</v>
      </c>
      <c r="K9" s="14">
        <f t="shared" si="0"/>
        <v>6.405381690552793E-2</v>
      </c>
    </row>
    <row r="10" spans="1:11" x14ac:dyDescent="0.2">
      <c r="A10">
        <v>35000</v>
      </c>
      <c r="B10" t="s">
        <v>8391</v>
      </c>
      <c r="C10">
        <f>COUNTIFS(DataTable!$D:$D,"&lt;35000",DataTable!$F:$F,C1)</f>
        <v>2046</v>
      </c>
      <c r="D10">
        <f>COUNTIFS(DataTable!$D:$D,"&lt;35000",DataTable!$F:$F,D1)</f>
        <v>1223</v>
      </c>
      <c r="E10">
        <f>COUNTIFS(DataTable!$D:$D,"&lt;35000",DataTable!$F:$F,E1)</f>
        <v>232</v>
      </c>
      <c r="F10">
        <f>COUNTIF(DataTable!D:D,"&lt;35000")</f>
        <v>3545</v>
      </c>
      <c r="G10">
        <f t="shared" si="1"/>
        <v>3501</v>
      </c>
      <c r="H10">
        <f>COUNTIFS(DataTable!$D:$D,"&lt;35000",DataTable!$F:$F,H1)</f>
        <v>44</v>
      </c>
      <c r="I10" s="14">
        <f t="shared" si="2"/>
        <v>0.58440445586975154</v>
      </c>
      <c r="J10" s="14">
        <f t="shared" si="0"/>
        <v>0.34932876321051126</v>
      </c>
      <c r="K10" s="14">
        <f t="shared" si="0"/>
        <v>6.6266780919737214E-2</v>
      </c>
    </row>
    <row r="11" spans="1:11" x14ac:dyDescent="0.2">
      <c r="A11">
        <v>40000</v>
      </c>
      <c r="B11" t="s">
        <v>8392</v>
      </c>
      <c r="C11">
        <f>COUNTIFS(DataTable!$D:$D,"&lt;40000",DataTable!$F:$F,C1)</f>
        <v>2072</v>
      </c>
      <c r="D11">
        <f>COUNTIFS(DataTable!$D:$D,"&lt;40000",DataTable!$F:$F,D1)</f>
        <v>1245</v>
      </c>
      <c r="E11">
        <f>COUNTIFS(DataTable!$D:$D,"&lt;40000",DataTable!$F:$F,E1)</f>
        <v>239</v>
      </c>
      <c r="F11">
        <f>COUNTIF(DataTable!D:D,"&lt;40000")</f>
        <v>3600</v>
      </c>
      <c r="G11">
        <f t="shared" si="1"/>
        <v>3556</v>
      </c>
      <c r="H11">
        <f>COUNTIFS(DataTable!$D:$D,"&lt;40000",DataTable!$F:$F,H1)</f>
        <v>44</v>
      </c>
      <c r="I11" s="14">
        <f t="shared" si="2"/>
        <v>0.58267716535433067</v>
      </c>
      <c r="J11" s="14">
        <f t="shared" si="0"/>
        <v>0.35011248593925759</v>
      </c>
      <c r="K11" s="14">
        <f t="shared" si="0"/>
        <v>6.7210348706411696E-2</v>
      </c>
    </row>
    <row r="12" spans="1:11" x14ac:dyDescent="0.2">
      <c r="A12">
        <v>45000</v>
      </c>
      <c r="B12" t="s">
        <v>8393</v>
      </c>
      <c r="C12">
        <f>COUNTIFS(DataTable!$D:$D,"&lt;45000",DataTable!$F:$F,C1)</f>
        <v>2093</v>
      </c>
      <c r="D12">
        <f>COUNTIFS(DataTable!$D:$D,"&lt;45000",DataTable!$F:$F,D1)</f>
        <v>1261</v>
      </c>
      <c r="E12">
        <f>COUNTIFS(DataTable!$D:$D,"&lt;45000",DataTable!$F:$F,E1)</f>
        <v>245</v>
      </c>
      <c r="F12">
        <f>COUNTIF(DataTable!D:D,"&lt;45000")</f>
        <v>3644</v>
      </c>
      <c r="G12">
        <f t="shared" si="1"/>
        <v>3599</v>
      </c>
      <c r="H12">
        <f>COUNTIFS(DataTable!$D:$D,"&lt;45000",DataTable!$F:$F,H1)</f>
        <v>45</v>
      </c>
      <c r="I12" s="14">
        <f t="shared" si="2"/>
        <v>0.58155043067518752</v>
      </c>
      <c r="J12" s="14">
        <f t="shared" si="0"/>
        <v>0.35037510419560991</v>
      </c>
      <c r="K12" s="14">
        <f t="shared" si="0"/>
        <v>6.8074465129202552E-2</v>
      </c>
    </row>
    <row r="13" spans="1:11" x14ac:dyDescent="0.2">
      <c r="A13">
        <v>50000</v>
      </c>
      <c r="B13" t="s">
        <v>8394</v>
      </c>
      <c r="C13">
        <f>COUNTIFS(DataTable!$D:$D,"&lt;50000",DataTable!$F:$F,C1)</f>
        <v>2099</v>
      </c>
      <c r="D13">
        <f>COUNTIFS(DataTable!$D:$D,"&lt;50000",DataTable!$F:$F,D1)</f>
        <v>1272</v>
      </c>
      <c r="E13">
        <f>COUNTIFS(DataTable!$D:$D,"&lt;50000",DataTable!$F:$F,E1)</f>
        <v>249</v>
      </c>
      <c r="F13">
        <f>COUNTIF(DataTable!D:D,"&lt;50000")</f>
        <v>3665</v>
      </c>
      <c r="G13">
        <f t="shared" si="1"/>
        <v>3620</v>
      </c>
      <c r="H13">
        <f>COUNTIFS(DataTable!$D:$D,"&lt;50000",DataTable!$F:$F,H1)</f>
        <v>45</v>
      </c>
      <c r="I13" s="14">
        <f t="shared" si="2"/>
        <v>0.57983425414364642</v>
      </c>
      <c r="J13" s="14">
        <f t="shared" si="0"/>
        <v>0.35138121546961326</v>
      </c>
      <c r="K13" s="14">
        <f t="shared" si="0"/>
        <v>6.8784530386740331E-2</v>
      </c>
    </row>
    <row r="14" spans="1:11" x14ac:dyDescent="0.2">
      <c r="B14" t="s">
        <v>8395</v>
      </c>
      <c r="C14">
        <f>COUNTIFS(DataTable!$D:$D,"&gt;=50000",DataTable!$F:$F,C1)</f>
        <v>86</v>
      </c>
      <c r="D14">
        <f>COUNTIFS(DataTable!$D:$D,"&gt;=50000",DataTable!$F:$F,D1)</f>
        <v>258</v>
      </c>
      <c r="E14">
        <f>COUNTIFS(DataTable!$D:$D,"&gt;=50000",DataTable!$F:$F,E1)</f>
        <v>100</v>
      </c>
      <c r="F14">
        <f>COUNTIF(DataTable!D:D,"&gt;=50000")</f>
        <v>449</v>
      </c>
      <c r="G14">
        <f t="shared" si="1"/>
        <v>444</v>
      </c>
      <c r="H14">
        <f>COUNTIFS(DataTable!$D:$D,"&gt;=50000",DataTable!$F:$F,H1)</f>
        <v>5</v>
      </c>
      <c r="I14" s="14">
        <f t="shared" si="2"/>
        <v>0.19369369369369369</v>
      </c>
      <c r="J14" s="14">
        <f t="shared" si="0"/>
        <v>0.58108108108108103</v>
      </c>
      <c r="K14" s="14">
        <f t="shared" si="0"/>
        <v>0.22522522522522523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2F891-6E30-9941-90B4-A5DAB66F2189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Scratch</vt:lpstr>
      <vt:lpstr>Scratch2</vt:lpstr>
      <vt:lpstr>DataTable</vt:lpstr>
      <vt:lpstr>Sub-CategoryByCountry</vt:lpstr>
      <vt:lpstr>CategorybyCountry</vt:lpstr>
      <vt:lpstr>TimevsRates</vt:lpstr>
      <vt:lpstr>AmountvsRates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New</cp:lastModifiedBy>
  <dcterms:created xsi:type="dcterms:W3CDTF">2017-04-20T15:17:24Z</dcterms:created>
  <dcterms:modified xsi:type="dcterms:W3CDTF">2018-11-24T23:04:18Z</dcterms:modified>
</cp:coreProperties>
</file>