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plc\MTech\MTech_T620X_Trommel\"/>
    </mc:Choice>
  </mc:AlternateContent>
  <xr:revisionPtr revIDLastSave="0" documentId="13_ncr:1_{FA7A860E-81A6-4EBD-AAB6-A95F4BE82496}" xr6:coauthVersionLast="47" xr6:coauthVersionMax="47" xr10:uidLastSave="{00000000-0000-0000-0000-000000000000}"/>
  <bookViews>
    <workbookView xWindow="-120" yWindow="-120" windowWidth="38640" windowHeight="21120" tabRatio="857" activeTab="7" xr2:uid="{2FCBBB71-3591-49CF-88C3-9E3184A7626E}"/>
  </bookViews>
  <sheets>
    <sheet name="IO" sheetId="11" r:id="rId1"/>
    <sheet name="Sheet1" sheetId="34" r:id="rId2"/>
    <sheet name="Settings" sheetId="32" r:id="rId3"/>
    <sheet name="IfmPinRef" sheetId="21" r:id="rId4"/>
    <sheet name="ALARMS" sheetId="24" r:id="rId5"/>
    <sheet name="ALARMS_IO" sheetId="31" r:id="rId6"/>
    <sheet name="SNAGS" sheetId="33" r:id="rId7"/>
    <sheet name="Sheet2" sheetId="35" r:id="rId8"/>
  </sheets>
  <definedNames>
    <definedName name="_xlnm._FilterDatabase" localSheetId="5" hidden="1">ALARMS_IO!$A$1:$K$48</definedName>
    <definedName name="_xlnm._FilterDatabase" localSheetId="0" hidden="1">IO!$A$1:$AP$78</definedName>
    <definedName name="_xlnm._FilterDatabase" localSheetId="6" hidden="1">SNAGS!$A$1:$E$91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35" l="1"/>
  <c r="D38" i="35"/>
  <c r="D36" i="35"/>
  <c r="D35" i="35"/>
  <c r="D3" i="35"/>
  <c r="D34" i="35"/>
  <c r="D32" i="35"/>
  <c r="D17" i="35"/>
  <c r="D31" i="35"/>
  <c r="D30" i="35"/>
  <c r="D29" i="35"/>
  <c r="D28" i="35"/>
  <c r="D5" i="35"/>
  <c r="D22" i="35" l="1"/>
  <c r="D20" i="35"/>
  <c r="D21" i="35"/>
  <c r="D18" i="35"/>
  <c r="D27" i="35"/>
  <c r="D11" i="35"/>
  <c r="D26" i="35"/>
  <c r="D16" i="35"/>
  <c r="D15" i="35"/>
  <c r="D14" i="35"/>
  <c r="D12" i="35"/>
  <c r="D13" i="35"/>
  <c r="D25" i="35"/>
  <c r="D23" i="35"/>
  <c r="D4" i="35"/>
  <c r="D10" i="35"/>
  <c r="D8" i="35"/>
  <c r="D9" i="35"/>
  <c r="D7" i="35"/>
  <c r="D6" i="35"/>
  <c r="D2" i="35"/>
  <c r="C135" i="34" l="1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C2" i="34"/>
  <c r="T78" i="11"/>
  <c r="S78" i="11"/>
  <c r="M78" i="11"/>
  <c r="L78" i="11"/>
  <c r="O78" i="11" s="1"/>
  <c r="J78" i="11"/>
  <c r="E78" i="11"/>
  <c r="T77" i="11"/>
  <c r="S77" i="11"/>
  <c r="M77" i="11"/>
  <c r="L77" i="11"/>
  <c r="O77" i="11" s="1"/>
  <c r="J77" i="11"/>
  <c r="E77" i="11"/>
  <c r="T76" i="11"/>
  <c r="S76" i="11"/>
  <c r="M76" i="11"/>
  <c r="L76" i="11"/>
  <c r="N76" i="11" s="1"/>
  <c r="J76" i="11"/>
  <c r="E76" i="11"/>
  <c r="T75" i="11"/>
  <c r="S75" i="11"/>
  <c r="M75" i="11"/>
  <c r="L75" i="11"/>
  <c r="O75" i="11" s="1"/>
  <c r="J75" i="11"/>
  <c r="E75" i="11"/>
  <c r="E68" i="11"/>
  <c r="E69" i="11"/>
  <c r="E70" i="11"/>
  <c r="E71" i="11"/>
  <c r="E72" i="11"/>
  <c r="E73" i="11"/>
  <c r="E74" i="11"/>
  <c r="T74" i="11"/>
  <c r="S74" i="11"/>
  <c r="M74" i="11"/>
  <c r="L74" i="11"/>
  <c r="O74" i="11" s="1"/>
  <c r="J74" i="11"/>
  <c r="T73" i="11"/>
  <c r="S73" i="11"/>
  <c r="M73" i="11"/>
  <c r="L73" i="11"/>
  <c r="N73" i="11" s="1"/>
  <c r="J73" i="11"/>
  <c r="T72" i="11"/>
  <c r="S72" i="11"/>
  <c r="M72" i="11"/>
  <c r="L72" i="11"/>
  <c r="N72" i="11" s="1"/>
  <c r="J72" i="11"/>
  <c r="T71" i="11"/>
  <c r="S71" i="11"/>
  <c r="M71" i="11"/>
  <c r="L71" i="11"/>
  <c r="O71" i="11" s="1"/>
  <c r="J71" i="11"/>
  <c r="T70" i="11"/>
  <c r="S70" i="11"/>
  <c r="M70" i="11"/>
  <c r="L70" i="11"/>
  <c r="N70" i="11" s="1"/>
  <c r="J70" i="11"/>
  <c r="T69" i="11"/>
  <c r="S69" i="11"/>
  <c r="M69" i="11"/>
  <c r="L69" i="11"/>
  <c r="O69" i="11" s="1"/>
  <c r="U69" i="11" s="1"/>
  <c r="J69" i="11"/>
  <c r="T68" i="11"/>
  <c r="S68" i="11"/>
  <c r="M68" i="11"/>
  <c r="L68" i="11"/>
  <c r="N68" i="11" s="1"/>
  <c r="J68" i="11"/>
  <c r="T67" i="11"/>
  <c r="S67" i="11"/>
  <c r="M67" i="11"/>
  <c r="L67" i="11"/>
  <c r="N67" i="11" s="1"/>
  <c r="J67" i="11"/>
  <c r="E67" i="11"/>
  <c r="N78" i="11" l="1"/>
  <c r="R75" i="11"/>
  <c r="Q75" i="11"/>
  <c r="P75" i="11"/>
  <c r="U75" i="11"/>
  <c r="R77" i="11"/>
  <c r="P77" i="11"/>
  <c r="Q77" i="11"/>
  <c r="U77" i="11"/>
  <c r="U78" i="11"/>
  <c r="R78" i="11"/>
  <c r="Q78" i="11"/>
  <c r="P78" i="11"/>
  <c r="N77" i="11"/>
  <c r="N75" i="11"/>
  <c r="O76" i="11"/>
  <c r="N69" i="11"/>
  <c r="O72" i="11"/>
  <c r="U72" i="11" s="1"/>
  <c r="R71" i="11"/>
  <c r="P71" i="11"/>
  <c r="Q71" i="11"/>
  <c r="U71" i="11"/>
  <c r="U74" i="11"/>
  <c r="R74" i="11"/>
  <c r="Q74" i="11"/>
  <c r="P74" i="11"/>
  <c r="O73" i="11"/>
  <c r="N71" i="11"/>
  <c r="N74" i="11"/>
  <c r="O70" i="11"/>
  <c r="P69" i="11"/>
  <c r="Q69" i="11"/>
  <c r="R69" i="11"/>
  <c r="O68" i="11"/>
  <c r="O67" i="11"/>
  <c r="U67" i="11" s="1"/>
  <c r="R67" i="11"/>
  <c r="P72" i="11" l="1"/>
  <c r="R72" i="11"/>
  <c r="Q72" i="11"/>
  <c r="U76" i="11"/>
  <c r="P76" i="11"/>
  <c r="R76" i="11"/>
  <c r="Q76" i="11"/>
  <c r="R73" i="11"/>
  <c r="U73" i="11"/>
  <c r="Q73" i="11"/>
  <c r="P73" i="11"/>
  <c r="U70" i="11"/>
  <c r="R70" i="11"/>
  <c r="Q70" i="11"/>
  <c r="P70" i="11"/>
  <c r="U68" i="11"/>
  <c r="R68" i="11"/>
  <c r="Q68" i="11"/>
  <c r="P68" i="11"/>
  <c r="P67" i="11"/>
  <c r="Q67" i="11"/>
  <c r="L65" i="31" l="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N3" i="11" s="1"/>
  <c r="L4" i="11"/>
  <c r="O4" i="11" s="1"/>
  <c r="P4" i="11" s="1"/>
  <c r="L5" i="11"/>
  <c r="N5" i="11" s="1"/>
  <c r="L6" i="11"/>
  <c r="O6" i="11" s="1"/>
  <c r="P6" i="11" s="1"/>
  <c r="L7" i="11"/>
  <c r="O7" i="11" s="1"/>
  <c r="P7" i="11" s="1"/>
  <c r="L8" i="11"/>
  <c r="L9" i="11"/>
  <c r="L10" i="11"/>
  <c r="L11" i="11"/>
  <c r="O11" i="11" s="1"/>
  <c r="P11" i="11" s="1"/>
  <c r="L12" i="11"/>
  <c r="O12" i="11" s="1"/>
  <c r="P12" i="11" s="1"/>
  <c r="L13" i="11"/>
  <c r="N13" i="11" s="1"/>
  <c r="L14" i="11"/>
  <c r="N14" i="11" s="1"/>
  <c r="L15" i="11"/>
  <c r="O15" i="11" s="1"/>
  <c r="P15" i="11" s="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P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P27" i="11" s="1"/>
  <c r="L28" i="11"/>
  <c r="N28" i="11" s="1"/>
  <c r="L29" i="11"/>
  <c r="N29" i="11" s="1"/>
  <c r="L30" i="11"/>
  <c r="O30" i="11" s="1"/>
  <c r="P30" i="11" s="1"/>
  <c r="L31" i="11"/>
  <c r="L32" i="11"/>
  <c r="O32" i="11" s="1"/>
  <c r="P32" i="11" s="1"/>
  <c r="L33" i="11"/>
  <c r="L34" i="11"/>
  <c r="L35" i="11"/>
  <c r="O35" i="11" s="1"/>
  <c r="P35" i="11" s="1"/>
  <c r="L36" i="11"/>
  <c r="N36" i="11" s="1"/>
  <c r="L37" i="11"/>
  <c r="N37" i="11" s="1"/>
  <c r="L38" i="11"/>
  <c r="O38" i="11" s="1"/>
  <c r="P38" i="11" s="1"/>
  <c r="L39" i="11"/>
  <c r="O39" i="11" s="1"/>
  <c r="P39" i="11" s="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N52" i="11" s="1"/>
  <c r="L53" i="11"/>
  <c r="N53" i="11" s="1"/>
  <c r="L54" i="11"/>
  <c r="N54" i="11" s="1"/>
  <c r="L55" i="11"/>
  <c r="N55" i="11" s="1"/>
  <c r="L56" i="11"/>
  <c r="O56" i="11" s="1"/>
  <c r="P56" i="11" s="1"/>
  <c r="L57" i="11"/>
  <c r="N57" i="11" s="1"/>
  <c r="L58" i="11"/>
  <c r="L59" i="11"/>
  <c r="O59" i="11" s="1"/>
  <c r="P59" i="11" s="1"/>
  <c r="L60" i="11"/>
  <c r="O60" i="11" s="1"/>
  <c r="P60" i="11" s="1"/>
  <c r="L61" i="11"/>
  <c r="O61" i="11" s="1"/>
  <c r="P61" i="11" s="1"/>
  <c r="L62" i="11"/>
  <c r="N62" i="11" s="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P62" i="11" s="1"/>
  <c r="O58" i="11"/>
  <c r="P58" i="11" s="1"/>
  <c r="O55" i="11"/>
  <c r="P55" i="11" s="1"/>
  <c r="O34" i="11"/>
  <c r="P34" i="11" s="1"/>
  <c r="O33" i="11"/>
  <c r="P33" i="11" s="1"/>
  <c r="O31" i="11"/>
  <c r="P31" i="11" s="1"/>
  <c r="O14" i="11"/>
  <c r="P14" i="11" s="1"/>
  <c r="O10" i="11"/>
  <c r="P10" i="11" s="1"/>
  <c r="N58" i="11"/>
  <c r="N56" i="11"/>
  <c r="N38" i="11"/>
  <c r="N34" i="11"/>
  <c r="N31" i="11"/>
  <c r="N11" i="11"/>
  <c r="N10" i="11"/>
  <c r="N9" i="11"/>
  <c r="N7" i="11"/>
  <c r="L2" i="11"/>
  <c r="O2" i="11" s="1"/>
  <c r="P2" i="11" s="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61" i="11" l="1"/>
  <c r="O52" i="11"/>
  <c r="P52" i="11" s="1"/>
  <c r="N6" i="11"/>
  <c r="N30" i="11"/>
  <c r="O53" i="11"/>
  <c r="P53" i="11" s="1"/>
  <c r="O5" i="11"/>
  <c r="P5" i="11" s="1"/>
  <c r="O29" i="11"/>
  <c r="P29" i="11" s="1"/>
  <c r="O3" i="11"/>
  <c r="P3" i="11" s="1"/>
  <c r="O28" i="11"/>
  <c r="P28" i="11" s="1"/>
  <c r="N27" i="11"/>
  <c r="O37" i="11"/>
  <c r="P37" i="11" s="1"/>
  <c r="O40" i="11"/>
  <c r="P40" i="11" s="1"/>
  <c r="O36" i="11"/>
  <c r="P36" i="11" s="1"/>
  <c r="N39" i="11"/>
  <c r="N60" i="11"/>
  <c r="N12" i="11"/>
  <c r="N15" i="11"/>
  <c r="N4" i="11"/>
  <c r="N32" i="11"/>
  <c r="O41" i="11"/>
  <c r="P41" i="11" s="1"/>
  <c r="N33" i="11"/>
  <c r="O8" i="11"/>
  <c r="P8" i="11" s="1"/>
  <c r="O42" i="11"/>
  <c r="P42" i="11" s="1"/>
  <c r="O9" i="11"/>
  <c r="P9" i="11" s="1"/>
  <c r="O51" i="11"/>
  <c r="P51" i="11" s="1"/>
  <c r="N35" i="11"/>
  <c r="N2" i="11"/>
  <c r="O13" i="11"/>
  <c r="P13" i="11" s="1"/>
  <c r="O54" i="11"/>
  <c r="P54" i="11" s="1"/>
  <c r="O16" i="11"/>
  <c r="P16" i="11" s="1"/>
  <c r="O57" i="11"/>
  <c r="P57" i="11" s="1"/>
  <c r="O17" i="11"/>
  <c r="P17" i="11" s="1"/>
  <c r="O18" i="11"/>
  <c r="P18" i="11" s="1"/>
  <c r="N8" i="11"/>
  <c r="O64" i="11"/>
  <c r="P64" i="11" s="1"/>
  <c r="O65" i="11"/>
  <c r="P65" i="11" s="1"/>
  <c r="N59" i="11"/>
  <c r="O63" i="11"/>
  <c r="P63" i="11" s="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P19" i="11" s="1"/>
  <c r="O45" i="11"/>
  <c r="P45" i="11" s="1"/>
  <c r="O44" i="11"/>
  <c r="P44" i="11" s="1"/>
  <c r="O22" i="11"/>
  <c r="P22" i="11" s="1"/>
  <c r="O23" i="11"/>
  <c r="P23" i="11" s="1"/>
  <c r="O25" i="11"/>
  <c r="P25" i="11" s="1"/>
  <c r="O49" i="11"/>
  <c r="P49" i="11" s="1"/>
  <c r="O47" i="11"/>
  <c r="P47" i="11" s="1"/>
  <c r="O26" i="11"/>
  <c r="P26" i="11" s="1"/>
  <c r="O50" i="11"/>
  <c r="P50" i="11" s="1"/>
  <c r="O43" i="11"/>
  <c r="P43" i="11" s="1"/>
  <c r="O46" i="11"/>
  <c r="P46" i="11" s="1"/>
  <c r="O48" i="11"/>
  <c r="P48" i="11" s="1"/>
  <c r="O20" i="11"/>
  <c r="P20" i="11" s="1"/>
  <c r="O24" i="11"/>
  <c r="P24" i="11" s="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<sst xmlns="http://schemas.openxmlformats.org/spreadsheetml/2006/main" count="2528" uniqueCount="975">
  <si>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</si>
  <si>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</si>
  <si>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</si>
  <si>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</si>
  <si>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</si>
  <si>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</si>
  <si>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</si>
  <si>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</si>
  <si>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</si>
  <si>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</si>
  <si>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</si>
  <si>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</si>
  <si>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</si>
  <si>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</si>
  <si>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</si>
  <si>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</si>
  <si>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</si>
  <si>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</si>
  <si>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</si>
  <si>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</si>
  <si>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</si>
  <si>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</si>
  <si>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</si>
  <si>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</si>
  <si>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</si>
  <si>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</si>
  <si>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</si>
  <si>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</si>
  <si>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</si>
  <si>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</si>
  <si>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</si>
  <si>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</si>
  <si>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</si>
  <si>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</si>
  <si>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</si>
  <si>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</si>
  <si>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</si>
  <si>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</si>
  <si>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</si>
  <si>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</si>
  <si>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</si>
  <si>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</si>
  <si>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</si>
  <si>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</si>
  <si>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</si>
  <si>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</si>
  <si>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</si>
  <si>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</si>
  <si>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</si>
  <si>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</si>
  <si>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</si>
  <si>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</si>
  <si>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</si>
  <si>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</si>
  <si>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</si>
  <si>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</si>
  <si>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</si>
  <si>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</si>
  <si>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</si>
  <si>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</si>
  <si>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</si>
  <si>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</si>
  <si>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</si>
  <si>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</si>
  <si>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</si>
  <si>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</si>
  <si>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</si>
  <si>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</si>
  <si>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</si>
  <si>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</si>
  <si>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</si>
  <si>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</si>
  <si>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</si>
  <si>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</si>
  <si>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</si>
  <si>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</si>
  <si>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</si>
  <si>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</si>
  <si>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</si>
  <si>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</si>
  <si>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</si>
  <si>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</si>
  <si>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</si>
  <si>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</si>
  <si>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</si>
  <si>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</si>
  <si>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</si>
  <si>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</si>
  <si>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</si>
  <si>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</si>
  <si>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</si>
  <si>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</si>
  <si>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</si>
  <si>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</si>
  <si>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</si>
  <si>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</si>
  <si>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</si>
  <si>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</si>
  <si>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</si>
  <si>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</si>
  <si>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</si>
  <si>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</si>
  <si>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</si>
  <si>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</si>
  <si>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</si>
  <si>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</si>
  <si>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</si>
  <si>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</si>
  <si>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</si>
  <si>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</si>
  <si>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</si>
  <si>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</si>
  <si>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</si>
  <si>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</si>
  <si>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</si>
  <si>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</si>
  <si>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</si>
  <si>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</si>
  <si>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</si>
  <si>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</si>
  <si>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</si>
  <si>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</si>
  <si>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</si>
  <si>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</si>
  <si>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</si>
  <si>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</si>
  <si>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</si>
  <si>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</si>
  <si>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</si>
  <si>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</si>
  <si>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</si>
  <si>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</si>
  <si>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</si>
  <si>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</si>
  <si>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</si>
  <si>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</si>
  <si>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</si>
  <si>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</si>
  <si>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</si>
  <si>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</si>
  <si>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</si>
  <si>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</si>
  <si>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</si>
  <si>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</si>
  <si>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</si>
  <si>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</si>
  <si>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</si>
  <si>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</si>
  <si>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</si>
  <si>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</si>
  <si>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</si>
  <si>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</si>
  <si>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</si>
  <si>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</si>
  <si>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</si>
  <si>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</si>
  <si>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</si>
  <si>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</si>
  <si>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</si>
  <si>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</si>
  <si>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</si>
  <si>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</si>
  <si>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</si>
  <si>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</si>
  <si>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</si>
  <si>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</si>
  <si>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</si>
  <si>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</si>
  <si>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</si>
  <si>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</si>
  <si>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</si>
  <si>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</si>
  <si>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</si>
  <si>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</si>
  <si>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</si>
  <si>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</si>
  <si>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</si>
  <si>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</si>
  <si>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</si>
  <si>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</si>
  <si>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</si>
  <si>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</si>
  <si>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</si>
  <si>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</si>
  <si>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</si>
  <si>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</si>
  <si>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</si>
  <si>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</si>
  <si>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</si>
  <si>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</si>
  <si>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</si>
  <si>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</si>
  <si>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</si>
  <si>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</si>
  <si>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</si>
  <si>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</si>
  <si>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</si>
  <si>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</si>
  <si>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</si>
  <si>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</si>
  <si>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</si>
  <si>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</si>
  <si>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</si>
  <si>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</si>
  <si>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</si>
  <si>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</si>
  <si>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</si>
  <si>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</si>
  <si>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</si>
  <si>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</si>
  <si>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</si>
  <si>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</si>
  <si>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</si>
  <si>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</si>
  <si>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</si>
  <si>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</si>
  <si>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</si>
  <si>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</si>
  <si>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</si>
  <si>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</si>
  <si>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</si>
  <si>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</si>
  <si>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</si>
  <si>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</si>
  <si>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</si>
  <si>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</si>
  <si>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</si>
  <si>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</si>
  <si>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</si>
  <si>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</si>
  <si>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</si>
  <si>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</si>
  <si>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</si>
  <si>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</si>
  <si>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</si>
  <si>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</si>
  <si>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</si>
  <si>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</si>
  <si>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</si>
  <si>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</si>
  <si>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</si>
  <si>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</si>
  <si>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</si>
  <si>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</si>
  <si>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</si>
  <si>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</si>
  <si>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</si>
  <si>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</si>
  <si>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</si>
  <si>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</si>
  <si>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</si>
  <si>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</si>
  <si>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</si>
  <si>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</si>
  <si>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</si>
  <si>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</si>
  <si>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</si>
  <si>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</si>
  <si>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</si>
  <si>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</si>
  <si>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</si>
  <si>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</si>
  <si>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</si>
  <si>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</si>
  <si>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</si>
  <si>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</si>
  <si>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</si>
  <si>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</si>
  <si>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</si>
  <si>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</si>
  <si>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</si>
  <si>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</si>
  <si>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</si>
  <si>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</si>
  <si>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</si>
  <si>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</si>
  <si>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</si>
  <si>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</si>
  <si>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</si>
  <si>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</si>
  <si>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</si>
  <si>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</si>
  <si>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</si>
  <si>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</si>
  <si>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</si>
  <si>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</si>
  <si>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</si>
  <si>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</si>
  <si>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</si>
  <si>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</si>
  <si>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</si>
  <si>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</si>
  <si>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</si>
  <si>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</si>
  <si>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</si>
  <si>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</si>
  <si>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</si>
  <si>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</si>
  <si>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</si>
  <si>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</si>
  <si>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</si>
  <si>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</si>
  <si>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</si>
  <si>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</si>
  <si>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</si>
  <si>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</si>
  <si>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</si>
  <si>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</si>
  <si>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</si>
  <si>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</si>
  <si>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</si>
  <si>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</si>
  <si>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</si>
  <si>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</si>
  <si>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</si>
  <si>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</si>
  <si>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</si>
  <si>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</si>
  <si>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</si>
  <si>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</si>
  <si>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</si>
  <si>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</si>
  <si>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</si>
  <si>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</si>
  <si>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</si>
  <si>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</si>
  <si>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</si>
  <si>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</si>
  <si>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</si>
  <si>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</si>
  <si>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</si>
  <si>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</si>
  <si>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</si>
  <si>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</si>
  <si>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</si>
  <si>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</si>
  <si>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</si>
  <si>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</si>
  <si>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</si>
  <si>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</si>
  <si>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</si>
  <si>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</si>
  <si>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</si>
  <si>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</si>
  <si>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</si>
  <si>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</si>
  <si>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</si>
  <si>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</si>
  <si>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</si>
  <si>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</si>
  <si>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</si>
  <si>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</si>
  <si>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</si>
  <si>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</si>
  <si>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</si>
  <si>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</si>
  <si>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</si>
  <si>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</si>
  <si>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</si>
  <si>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</si>
  <si>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</si>
  <si>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</si>
  <si>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</si>
  <si>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</si>
  <si>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</si>
  <si>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</si>
  <si>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</si>
  <si>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</si>
  <si>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</si>
  <si>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</si>
  <si>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</si>
  <si>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</si>
  <si>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</si>
  <si>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</si>
  <si>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</si>
  <si>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</si>
  <si>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</si>
  <si>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</si>
  <si>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</si>
  <si>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</si>
  <si>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</si>
  <si>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</si>
  <si>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</si>
  <si>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</si>
  <si>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</si>
  <si>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</si>
  <si>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</si>
  <si>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</si>
  <si>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</si>
  <si>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</si>
  <si>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</si>
  <si>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</si>
  <si>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</si>
  <si>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</si>
  <si>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</si>
  <si>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</si>
  <si>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</si>
  <si>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</si>
  <si>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</si>
  <si>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</si>
  <si>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</si>
  <si>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</si>
  <si>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</si>
  <si>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</si>
  <si>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</si>
  <si>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</si>
  <si>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</si>
  <si>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</si>
  <si>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</si>
  <si>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</si>
  <si>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</si>
  <si>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</si>
  <si>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</si>
  <si>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</si>
  <si>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</si>
  <si>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</si>
  <si>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</si>
  <si>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</si>
  <si>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</si>
  <si>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</si>
  <si>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</si>
  <si>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</si>
  <si>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</si>
  <si>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</si>
  <si>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</si>
  <si>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</si>
  <si>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</si>
  <si>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</si>
  <si>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</si>
  <si>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</si>
  <si>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</si>
  <si>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</si>
  <si>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</si>
  <si>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</si>
  <si>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</si>
  <si>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</si>
  <si>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</si>
  <si>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</si>
  <si>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</si>
  <si>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</si>
  <si>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</si>
  <si>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</si>
  <si>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</si>
  <si>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</si>
  <si>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</si>
  <si>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</si>
  <si>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</si>
  <si>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</si>
  <si>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</si>
  <si>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</si>
  <si>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</si>
  <si>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</si>
  <si>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</si>
  <si>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</si>
  <si>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</si>
  <si>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</si>
  <si>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</si>
  <si>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</si>
  <si>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</si>
  <si>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</si>
  <si>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</si>
  <si>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</si>
  <si>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</si>
  <si>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</si>
  <si>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</si>
  <si>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</si>
  <si>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</si>
  <si>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</si>
  <si>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</si>
  <si>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</si>
  <si>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</si>
  <si>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</si>
  <si>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</si>
  <si>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</si>
  <si>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</si>
  <si>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</si>
  <si>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</si>
  <si>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</si>
  <si>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</si>
  <si>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</si>
  <si>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</si>
  <si>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</si>
  <si>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</si>
  <si>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</si>
  <si>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</si>
  <si>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</si>
  <si>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</si>
  <si>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</si>
  <si>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</si>
  <si>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</si>
  <si>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</si>
  <si>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</si>
  <si>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</si>
  <si>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</si>
  <si>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</si>
  <si>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</si>
  <si>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</si>
  <si>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</si>
  <si>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</si>
  <si>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</si>
  <si>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</si>
  <si>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</si>
  <si>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</si>
  <si>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</si>
  <si>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</si>
  <si>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</si>
  <si>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</si>
  <si>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</si>
  <si>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</si>
  <si>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</si>
  <si>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</si>
  <si>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</si>
  <si>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</si>
  <si>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</si>
  <si>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</si>
  <si>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</si>
  <si>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</si>
  <si>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</si>
  <si>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</si>
  <si>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</si>
  <si>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</si>
  <si>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</si>
  <si>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</si>
  <si>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</si>
  <si>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</si>
  <si>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</si>
  <si>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</si>
  <si>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</si>
  <si>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</si>
  <si>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</si>
  <si>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</si>
  <si>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</si>
  <si>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</si>
  <si>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</si>
  <si>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</si>
  <si>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</si>
  <si>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</si>
  <si>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</si>
  <si>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</si>
  <si>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</si>
  <si>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</si>
  <si>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</si>
  <si>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</si>
  <si>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</si>
  <si>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</si>
  <si>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</si>
  <si>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</si>
  <si>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</si>
  <si>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</si>
  <si>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</si>
  <si>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</si>
  <si>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</si>
  <si>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</si>
  <si>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</si>
  <si>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</si>
  <si>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</si>
  <si>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</si>
  <si>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</si>
  <si>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</si>
  <si>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</si>
  <si>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</si>
  <si>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</si>
  <si>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</si>
  <si>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</si>
  <si>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</si>
  <si>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</si>
  <si>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</si>
  <si>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</si>
  <si>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</si>
  <si>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</si>
  <si>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</si>
  <si>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</si>
  <si>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MACHINE_APP</t>
  </si>
  <si>
    <t>TRACKS</t>
  </si>
  <si>
    <t>Umbilical Stop - does it do much? Is it the estop feedback from teleradio?</t>
  </si>
  <si>
    <t>Fuel Sender - scale for diagnostics</t>
  </si>
  <si>
    <t>Drum Pressure - scale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</si>
  <si>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</si>
  <si>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</si>
  <si>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</si>
  <si>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</si>
  <si>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</si>
  <si>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</si>
  <si>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</si>
  <si>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</si>
  <si>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</si>
  <si>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</si>
  <si>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</si>
  <si>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</si>
  <si>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DONE</t>
  </si>
  <si>
    <t>SKIP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</si>
  <si>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</si>
  <si>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</si>
  <si>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</si>
  <si>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</si>
  <si>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</si>
  <si>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</si>
  <si>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</si>
  <si>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</si>
  <si>
    <t>STATUS</t>
  </si>
  <si>
    <t>SECTION</t>
  </si>
  <si>
    <t>ITEM</t>
  </si>
  <si>
    <t>AUX</t>
  </si>
  <si>
    <t>CR0403</t>
  </si>
  <si>
    <t>OP0</t>
  </si>
  <si>
    <t>SIREN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</si>
  <si>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</si>
  <si>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</si>
  <si>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</si>
  <si>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</si>
  <si>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</si>
  <si>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</si>
  <si>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</si>
  <si>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</si>
  <si>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</si>
  <si>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</si>
  <si>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</si>
  <si>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DIVERT_VALVE</t>
  </si>
  <si>
    <t>FAN_FORWARD</t>
  </si>
  <si>
    <t>FAN_REVERSE</t>
  </si>
  <si>
    <t>CR0403 8 outputs</t>
  </si>
  <si>
    <t>check for disconencted valves?</t>
  </si>
  <si>
    <t>Check HMI offline during tracking</t>
  </si>
  <si>
    <t>not possible on the remote - cannot see the buttons!</t>
  </si>
  <si>
    <t>HANDSET Check for stuck signals on power up (directions / req / stop)</t>
  </si>
  <si>
    <t>RADIO Check direction buttons not active during presiren</t>
  </si>
  <si>
    <t>Interlock in PLC with the Siren Output?</t>
  </si>
  <si>
    <t>PLC_OUTPUTS</t>
  </si>
  <si>
    <t>IF no coms or estop - ECU is disabled - is this enough?</t>
  </si>
  <si>
    <t>critical signal was not working due to the ECUDISABLE inversion</t>
  </si>
  <si>
    <t>Network Page needs more info!</t>
  </si>
  <si>
    <t>AUX_PLC</t>
  </si>
  <si>
    <t>Really a CR0401 - don't see any message to say it is on line like RX200..</t>
  </si>
  <si>
    <t>see if we can get software of conrad to can check if connected</t>
  </si>
  <si>
    <t>RTC</t>
  </si>
  <si>
    <t>USA date format option</t>
  </si>
  <si>
    <t>Settings_2 - can only edit the top row</t>
  </si>
  <si>
    <t>login in as tech - on first settings page</t>
  </si>
  <si>
    <t>review these settings</t>
  </si>
  <si>
    <t>indication that setup mode is on / starting in the footer</t>
  </si>
  <si>
    <t>Symbol on the footer for PreSiren and Active Tracks</t>
  </si>
  <si>
    <t>Comments</t>
  </si>
  <si>
    <t>ESTOP</t>
  </si>
  <si>
    <t>SECUIRTY</t>
  </si>
  <si>
    <t>Hide the Entered PIN code!</t>
  </si>
  <si>
    <t>Settings_3 - can only edit the top row</t>
  </si>
  <si>
    <t>FAN</t>
  </si>
  <si>
    <t>FAN control needs checked</t>
  </si>
  <si>
    <t>check the pressure sensor scaling!</t>
  </si>
  <si>
    <t>Max pressure setting for the Drum - needs to be a persistant?</t>
  </si>
  <si>
    <t>DRUM</t>
  </si>
  <si>
    <t xml:space="preserve">Min Gaps between the settings for drum pressure </t>
  </si>
  <si>
    <t>header symbol invert - visible when active</t>
  </si>
  <si>
    <t>Flash Header Symbol if it Blipped</t>
  </si>
  <si>
    <t>FUTURE</t>
  </si>
  <si>
    <t>Text for Now - does it really need a tracking Page?</t>
  </si>
  <si>
    <t>FAN control - needs settings?</t>
  </si>
  <si>
    <t>Min reset drum pressure sensor value to be hard coded</t>
  </si>
  <si>
    <t>Button LED's!</t>
  </si>
  <si>
    <t>IN0102 needs Text in the list for HMI!</t>
  </si>
  <si>
    <t>DIAG</t>
  </si>
  <si>
    <t>KEYPAD</t>
  </si>
  <si>
    <t>is all in psi - needs checked! (250bar / 3625psi)</t>
  </si>
  <si>
    <t>Auto Shutdown - slows engine down first?</t>
  </si>
  <si>
    <t>ask mark - material on conveyor - moves very slow!</t>
  </si>
  <si>
    <t>APP</t>
  </si>
  <si>
    <t>Numeric Key Pad - Max text clipping the max value</t>
  </si>
  <si>
    <t>Name in the Dialog box mising for each edit</t>
  </si>
  <si>
    <t>way to backup the factory settings</t>
  </si>
  <si>
    <t>ENGINE</t>
  </si>
  <si>
    <t>DM1 Clear function</t>
  </si>
  <si>
    <t>SETTINGS_1</t>
  </si>
  <si>
    <t>Regen Check - Regen Inhibit not being driven?</t>
  </si>
  <si>
    <t xml:space="preserve">Standstill_RegenRelease - check working with blue dot for </t>
  </si>
  <si>
    <t>feedback of the mA for each function on the main screen / percentage?</t>
  </si>
  <si>
    <t>mA and % if in engineering mode? Or maybe the settings page</t>
  </si>
  <si>
    <t>Knob white/green on the footer - setup mode flash in mimic</t>
  </si>
  <si>
    <t>better lines! Show ecu symbol on the engine can link</t>
  </si>
  <si>
    <t>Access to the min/max Valve mA settings,</t>
  </si>
  <si>
    <t>Access to the min/max Valve mA settings</t>
  </si>
  <si>
    <t>Factory level only</t>
  </si>
  <si>
    <t>Fixed seconds 1200 / 10 / 10 /10 settings</t>
  </si>
  <si>
    <t>YES</t>
  </si>
  <si>
    <t>STAT_INACTIVE</t>
  </si>
  <si>
    <t>STAT_DONE</t>
  </si>
  <si>
    <t>STAT_BUSY</t>
  </si>
  <si>
    <t>STAT_PREPARING</t>
  </si>
  <si>
    <t>STAT_READY</t>
  </si>
  <si>
    <t>STAT_RESET</t>
  </si>
  <si>
    <t>STAT_ABORTED</t>
  </si>
  <si>
    <t>RESERVED_07</t>
  </si>
  <si>
    <t>RESERVED_08</t>
  </si>
  <si>
    <t>RESERVED_09</t>
  </si>
  <si>
    <t>ERR_OPEN_CIRCUIT</t>
  </si>
  <si>
    <t>ERR_SHORT_CIRCUIT</t>
  </si>
  <si>
    <t>ERR_OVERLOAD_CURRENT</t>
  </si>
  <si>
    <t>ERR_LOW_CURRENT</t>
  </si>
  <si>
    <t>ERR_UNDERVOLTAGE_VBBX</t>
  </si>
  <si>
    <t>ERR_OVERVOLTAGE_VBBX</t>
  </si>
  <si>
    <t>ERR_STUCK_AT_HIGH</t>
  </si>
  <si>
    <t>ERR_STUCK_AT_LOW</t>
  </si>
  <si>
    <t>ERR_HIGH_TEMPERATURE</t>
  </si>
  <si>
    <t>ERR_LOW_TEMPERATURE</t>
  </si>
  <si>
    <t>ERR_INVALID_VALUE</t>
  </si>
  <si>
    <t>ERR_INVALID_CHANNEL</t>
  </si>
  <si>
    <t>ERR_INVALID_MODE</t>
  </si>
  <si>
    <t>ERR_INVALID_FREQUENCY</t>
  </si>
  <si>
    <t>ERR_INVALID_DITHER</t>
  </si>
  <si>
    <t>ERR_INVALID_FILTER</t>
  </si>
  <si>
    <t>ERR_UNREACHABLE_CURRENT</t>
  </si>
  <si>
    <t>ERR_SLOW_SIGNAL</t>
  </si>
  <si>
    <t>ERR_CHANGEOVER_TIME</t>
  </si>
  <si>
    <t>ERR_INSTANCE</t>
  </si>
  <si>
    <t>ERR_INSTANCE_LIMIT</t>
  </si>
  <si>
    <t>ERR_INVALID_COLOUR</t>
  </si>
  <si>
    <t>ERR_NO_IDENTITY</t>
  </si>
  <si>
    <t>ERR_ACCESS</t>
  </si>
  <si>
    <t>ERR_UNDEFINED</t>
  </si>
  <si>
    <t>ERR_FUNC_KEY_MISSED</t>
  </si>
  <si>
    <t>ERR_BUFFER_OVERFLOW</t>
  </si>
  <si>
    <t>ERR_BAUDRATE_ALREADY_SET</t>
  </si>
  <si>
    <t>ERR_INACTIVE_INTERFACE</t>
  </si>
  <si>
    <t>ERR_TIMEOUT</t>
  </si>
  <si>
    <t>ERR_OUT_OF_MEMORY</t>
  </si>
  <si>
    <t>ERR_BUS_OFF</t>
  </si>
  <si>
    <t>ERR_BAD_CRC</t>
  </si>
  <si>
    <t>ERR_EXCEEDED_RANGE</t>
  </si>
  <si>
    <t>ERR_INTERNAL_COMMUNICATION</t>
  </si>
  <si>
    <t>ERR_NOT_SUPPORTED</t>
  </si>
  <si>
    <t>ERR_TIMING</t>
  </si>
  <si>
    <t>ERR_INTERNAL</t>
  </si>
  <si>
    <t>ERR_FILE_SYSTEM</t>
  </si>
  <si>
    <t>ERR_INVALID_IP_CFG</t>
  </si>
  <si>
    <t>ERR_FAILED_ERR_RESET</t>
  </si>
  <si>
    <t>ERR_DEVICE_NOT_AVAILABLE</t>
  </si>
  <si>
    <t>ERR_NO_OBJECT</t>
  </si>
  <si>
    <t>ERR_UNREACHABLE_VOLTAGE</t>
  </si>
  <si>
    <t>ERR_AT_GROUP_OUTPUT</t>
  </si>
  <si>
    <t>ERR_CONTROL_DITHER</t>
  </si>
  <si>
    <t>ERR_UNDERVOLTAGE_VBBX_WARNING</t>
  </si>
  <si>
    <t>ERR_OVERVOLTAGE_VBBX_WARNING</t>
  </si>
  <si>
    <t>ERR_LOW_TEMPERATURE_WARNING</t>
  </si>
  <si>
    <t>ERR_HIGH_TEMPERATURE_WARNING</t>
  </si>
  <si>
    <t>ERR_RANGE_OVERRUN</t>
  </si>
  <si>
    <t>ERR_RANGE_UNDERRUN</t>
  </si>
  <si>
    <t>DIAG_INVALID_VALUE</t>
  </si>
  <si>
    <t>DIAG_INTERNAL</t>
  </si>
  <si>
    <t>DIAG_OPEN_CIRCUIT</t>
  </si>
  <si>
    <t>DIAG_SHORT_CIRCUIT</t>
  </si>
  <si>
    <t>DIAG_UNDERVOLTAGE_VBBX</t>
  </si>
  <si>
    <t>DIAG_OVERVOLTAGE_VBBX</t>
  </si>
  <si>
    <t>DIAG_OVERLOAD_CURRENT</t>
  </si>
  <si>
    <t>DIAG_STUCK_AT</t>
  </si>
  <si>
    <t>DIAG_STUCK_AT_HIGH</t>
  </si>
  <si>
    <t>DIAG_STUCK_AT_LOW</t>
  </si>
  <si>
    <t>DIAG_INVALID_COLOUR</t>
  </si>
  <si>
    <t>DIAG_OVERVOLTAGE</t>
  </si>
  <si>
    <t>DIAG_UNDERVOLTAGE</t>
  </si>
  <si>
    <t>DIAG_NO_CALIB</t>
  </si>
  <si>
    <t>DIAG_ACCESS</t>
  </si>
  <si>
    <t>DIAG_CHANGEOVER_TIME</t>
  </si>
  <si>
    <t>ERR_OVERVOLTAGE</t>
  </si>
  <si>
    <t>ERR_UNDERVOLTAGE</t>
  </si>
  <si>
    <t>ERR_STUCK_AT</t>
  </si>
  <si>
    <t>DIAG_CONTROL_DITHER</t>
  </si>
  <si>
    <t>DIAG_SLOW_SIGNAL</t>
  </si>
  <si>
    <t>DIAG_DIAG_PRO_MODE</t>
  </si>
  <si>
    <t>DIAG_WINDOW</t>
  </si>
  <si>
    <t>ERR_SDO_IDX_NOT_EXIST</t>
  </si>
  <si>
    <t>ERR_SDO_SUBIDX_NOT_EXIST</t>
  </si>
  <si>
    <t>ERR_SDO_UNSUPPORTED_ACCESS</t>
  </si>
  <si>
    <t>ERR_SDO_DATA_TYPE</t>
  </si>
  <si>
    <t>DIAG_LOW_TEMPERATURE</t>
  </si>
  <si>
    <t>DIAG_HIGH_TEMPERATURE</t>
  </si>
  <si>
    <t>DIAG_INVALID_DITHER</t>
  </si>
  <si>
    <t>DIAG_INVALID_FREQUENCY</t>
  </si>
  <si>
    <t>DIAG_RANGE_OVERRUN</t>
  </si>
  <si>
    <t>DIAG_RANGE_UNDERRUN</t>
  </si>
  <si>
    <t>DIAG_INVALID_FILTER</t>
  </si>
  <si>
    <t>ERR_COMPARE_MISMATCH</t>
  </si>
  <si>
    <t>DIAG_INVALID_IP_CFG</t>
  </si>
  <si>
    <t>DIAG_LOW_CURRENT</t>
  </si>
  <si>
    <t>DIAG_AT_GROUP_OUTPUT</t>
  </si>
  <si>
    <t>ERR_SDO_UNKNOWN</t>
  </si>
  <si>
    <t>ERR_BAUDRATE_INVALID_OR_ALREADY_SET</t>
  </si>
  <si>
    <t>DIAG_COMPARE_MISMATCH</t>
  </si>
  <si>
    <t>DIAG_COMPARE_MISMATCH_VSYS</t>
  </si>
  <si>
    <t>DIAG_GROUP_OVERLOAD_CURRENT</t>
  </si>
  <si>
    <t>ERR_GROUP_OVERLOAD_CURRENT</t>
  </si>
  <si>
    <t>STAT_PAUSED</t>
  </si>
  <si>
    <t>STAT_ABORT</t>
  </si>
  <si>
    <t>STAT_EVNT_OPEN_PLUG_STORAGE</t>
  </si>
  <si>
    <t>STAT_EVNT_OPEN_UNPLUG_STORAGE</t>
  </si>
  <si>
    <t>STAT_EVNT_OPEN_DONE</t>
  </si>
  <si>
    <t>STAT_EVNT_REGI_PLUG_STORAGE</t>
  </si>
  <si>
    <t>STAT_EVNT_REGI_UNPLUG_STORAGE</t>
  </si>
  <si>
    <t>STAT_EVNT_REGI_DONE</t>
  </si>
  <si>
    <t>STAT_EVNT_UNREGI</t>
  </si>
  <si>
    <t>STAT_EVNT_UNREGI_DONE</t>
  </si>
  <si>
    <t>STAT_EVNT_CLOSE</t>
  </si>
  <si>
    <t>STAT_EVNT_CLOSE_DONE</t>
  </si>
  <si>
    <t>ERR_INSTANCE_RESTRICTION</t>
  </si>
  <si>
    <t>ERR_NO_FILE</t>
  </si>
  <si>
    <t>ERR_EVNT_OPEN</t>
  </si>
  <si>
    <t>ERR_EVNT_REGI</t>
  </si>
  <si>
    <t>ERR_EVNT_UNREGI</t>
  </si>
  <si>
    <t>ERR_EVNT_CLOSE</t>
  </si>
  <si>
    <t>ERR_GET_STORAGE_LIST</t>
  </si>
  <si>
    <t>ERR_UNPLUG_STORAGE</t>
  </si>
  <si>
    <t>DIAG_INVALID_CHANNEL</t>
  </si>
  <si>
    <t>DIAG_INVALID_MODE</t>
  </si>
  <si>
    <t>ERR_H_BRIDGE_TEST</t>
  </si>
  <si>
    <t>ERR_GROUP_SW_TEST</t>
  </si>
  <si>
    <t>ERR_TX_ERROR</t>
  </si>
  <si>
    <t>ERR_RX_ERROR</t>
  </si>
  <si>
    <t>DIAG_PHASE_MISSING_B</t>
  </si>
  <si>
    <t>DIAG_PHASE_TOO_MANY_B</t>
  </si>
  <si>
    <t>Auto Start - ramps engine at the end?</t>
  </si>
  <si>
    <t>NETWORK</t>
  </si>
  <si>
    <t>HMI program reset if the coms goes down</t>
  </si>
  <si>
    <t>via critical shutdown signal</t>
  </si>
  <si>
    <t>Check Tracks request is on to allow outputs to work</t>
  </si>
  <si>
    <t>Radial_RightLimitSwitch</t>
  </si>
  <si>
    <t>Radial_LeftLimitSwitch</t>
  </si>
  <si>
    <t>MachineMode</t>
  </si>
  <si>
    <t>SideConvRaise_RadialMoveLeft</t>
  </si>
  <si>
    <t>SideConvLower_RadialMoveRight</t>
  </si>
  <si>
    <t>Show door status on the main page</t>
  </si>
  <si>
    <t>SIDE_CONV_RAISE_RADIAL_LEFT</t>
  </si>
  <si>
    <t>SIDE_CONV_LOWER_RADIAL_RIGHT</t>
  </si>
  <si>
    <t>MAIN_MIMIC</t>
  </si>
  <si>
    <t>RADIAL_MODE</t>
  </si>
  <si>
    <t>Starting tracks stops auto radial mode?</t>
  </si>
  <si>
    <t>Reset the radial timeout if mode changed?</t>
  </si>
  <si>
    <t>MANUAL MODE</t>
  </si>
  <si>
    <t>standard 3/2 need to be swapped on the main mimic</t>
  </si>
  <si>
    <t>radial 2 + 3 disappear as not present!</t>
  </si>
  <si>
    <t>Radial 1 = tail</t>
  </si>
  <si>
    <t>Radial 2 = stockpile</t>
  </si>
  <si>
    <t>Radial 4 = under collection + stockpile swivel  feed conveyor</t>
  </si>
  <si>
    <t>Radial 6 = feeder</t>
  </si>
  <si>
    <t>same</t>
  </si>
  <si>
    <t>Radial 5 drum</t>
  </si>
  <si>
    <t>Radial 3 - not present</t>
  </si>
  <si>
    <t>simailar to side conveyor interlocked with tail!</t>
  </si>
  <si>
    <t>check all the system shutodwns!</t>
  </si>
  <si>
    <t>feed alarms into fault logger and show active on a single page</t>
  </si>
  <si>
    <t>Starting tracks stops auto mode?</t>
  </si>
  <si>
    <t>radio mode stops when tracking started? Tracks has priority - would be better if we had the normal buttons through radio!</t>
  </si>
  <si>
    <t>ALARMS</t>
  </si>
  <si>
    <t>is this allowed from the remote? Digger operator wants to move machine with getting out? Will this work on the radial?</t>
  </si>
  <si>
    <t>Timeout on the tracks enable</t>
  </si>
  <si>
    <t>tracks started but not used?</t>
  </si>
  <si>
    <t>Radial drum</t>
  </si>
  <si>
    <t>Radial under collection + stockpile swivel  feed conveyor</t>
  </si>
  <si>
    <t>Radial stockpile</t>
  </si>
  <si>
    <t>Radial tail</t>
  </si>
  <si>
    <t>Radial feeder</t>
  </si>
  <si>
    <t>Radial mode - swap buttons 2+3</t>
  </si>
  <si>
    <t>collection has to be started first?</t>
  </si>
  <si>
    <t>fix up the naming on the milla amp settings on the radial</t>
  </si>
  <si>
    <t>Alarms Page to cover all the shutdowns</t>
  </si>
  <si>
    <t>FAN Settings on Screen - add the counters to the screen</t>
  </si>
  <si>
    <t>engine load not on screen</t>
  </si>
  <si>
    <t>CAT - dbs file and feedback for the regen</t>
  </si>
  <si>
    <t>Engine Ramp Up Speed 0 add setting</t>
  </si>
  <si>
    <t>reverse the image from the CAD guys?</t>
  </si>
  <si>
    <t>check the old code? - Feedback is just off the button!</t>
  </si>
  <si>
    <t>check with the new libs + dbc file</t>
  </si>
  <si>
    <t>Cannot stop unless machine shut down?</t>
  </si>
  <si>
    <t>ENGINE_SCREEN</t>
  </si>
  <si>
    <t>TSC1</t>
  </si>
  <si>
    <t>CM2</t>
  </si>
  <si>
    <t>CM1</t>
  </si>
  <si>
    <t>F004</t>
  </si>
  <si>
    <t>FEEE</t>
  </si>
  <si>
    <t>FEEF</t>
  </si>
  <si>
    <t>FECA</t>
  </si>
  <si>
    <t>FEE5</t>
  </si>
  <si>
    <t>FD7C</t>
  </si>
  <si>
    <t>ENGINE TEMPERATURE 1</t>
  </si>
  <si>
    <t>PGN HEX</t>
  </si>
  <si>
    <t>PGN Dec</t>
  </si>
  <si>
    <t>ENGINE FLUID LEVEL PRESSURE 1</t>
  </si>
  <si>
    <t>Active Diagnostic Trouble Codes</t>
  </si>
  <si>
    <t>ENGINE HOURS</t>
  </si>
  <si>
    <t>DM2</t>
  </si>
  <si>
    <t>FECB</t>
  </si>
  <si>
    <t>DPFC1</t>
  </si>
  <si>
    <t>DIESEL PARTICULATE FILTER CONTROL 1</t>
  </si>
  <si>
    <t>RESET</t>
  </si>
  <si>
    <t>Engine Ignition Control Maintenance Hours Reset</t>
  </si>
  <si>
    <t>DE00</t>
  </si>
  <si>
    <t>RX</t>
  </si>
  <si>
    <t>TX</t>
  </si>
  <si>
    <t>EEC1</t>
  </si>
  <si>
    <t>ELECTRONIC ENGINE CONTROLLER 1</t>
  </si>
  <si>
    <t>ELECTRONIC ENGINE CONTROLLER 3</t>
  </si>
  <si>
    <t>EEC3</t>
  </si>
  <si>
    <t>FEDF</t>
  </si>
  <si>
    <t>ET1</t>
  </si>
  <si>
    <t>FLUID</t>
  </si>
  <si>
    <t>HOURS</t>
  </si>
  <si>
    <t>LFC</t>
  </si>
  <si>
    <t>FEE9</t>
  </si>
  <si>
    <t>FUEL ECONOMY</t>
  </si>
  <si>
    <t>FUEL CONSUMPTION</t>
  </si>
  <si>
    <t>LIQUID</t>
  </si>
  <si>
    <t>FEF2</t>
  </si>
  <si>
    <t>On Req</t>
  </si>
  <si>
    <t>AMBIENT CONDITIONS</t>
  </si>
  <si>
    <t>FEF5</t>
  </si>
  <si>
    <t>INTAKE/EXHAUST CONDITIONS 1</t>
  </si>
  <si>
    <t>FEF6</t>
  </si>
  <si>
    <t>ENGINE FLUID LEVEL/PRESSURE 1</t>
  </si>
  <si>
    <t>AFTERTREATMENT 1 INTAKE GAS 2</t>
  </si>
  <si>
    <t>FDB4</t>
  </si>
  <si>
    <t>ENGINE FLUID LEVEL/PRESSURE 2</t>
  </si>
  <si>
    <t>FEDB</t>
  </si>
  <si>
    <t>AFTERTREATMENT 1 DIESEL EXHAUST FLUID TANK 1 INFORMATION</t>
  </si>
  <si>
    <t>FE56</t>
  </si>
  <si>
    <t>Engine Charge Air Cooler 1 Outlet Temperature</t>
  </si>
  <si>
    <t>Aftertreatment 1 SCR System State</t>
  </si>
  <si>
    <t>F023</t>
  </si>
  <si>
    <t>FE6A</t>
  </si>
  <si>
    <t>AFTERTREATMENT 1 SCR EXHAUST GAS TEMPERATURE 1</t>
  </si>
  <si>
    <t>FD3E</t>
  </si>
  <si>
    <t>VEHICLE ELECTRICAL POWER 1</t>
  </si>
  <si>
    <t>FEF7</t>
  </si>
  <si>
    <t>VEP1</t>
  </si>
  <si>
    <t>IC</t>
  </si>
  <si>
    <t>AMB</t>
  </si>
  <si>
    <t>EFLP1</t>
  </si>
  <si>
    <t>E000</t>
  </si>
  <si>
    <t>Cab Message 1 (Aftertreatment Regeneration Inhibit Switch)</t>
  </si>
  <si>
    <t>Throttle Speed Command Message 1</t>
  </si>
  <si>
    <t>CAB Message 2</t>
  </si>
  <si>
    <t>AT1IG2</t>
  </si>
  <si>
    <t>https://www.isobus.net/isobus/pGNAndSPN/index?PGNAndSPN_page=3</t>
  </si>
  <si>
    <t>EFL/P2</t>
  </si>
  <si>
    <t>AT1T1I1</t>
  </si>
  <si>
    <t>EFS</t>
  </si>
  <si>
    <t>ENGINE FUEL/LUBE SYSTEMS</t>
  </si>
  <si>
    <t>A1SCRDSI1</t>
  </si>
  <si>
    <t>ET3</t>
  </si>
  <si>
    <t>A1SCREGT1</t>
  </si>
  <si>
    <t>SAE NAME</t>
  </si>
  <si>
    <t>PGN Group</t>
  </si>
  <si>
    <t>ELECTRONIC ENGINE CONTROLLER 5</t>
  </si>
  <si>
    <t>EEC5</t>
  </si>
  <si>
    <t>FDD5</t>
  </si>
  <si>
    <t>FD20</t>
  </si>
  <si>
    <t>AFTERTREATMENT 1 DIESEL OXIDATION CATALYST</t>
  </si>
  <si>
    <t>A1DOC</t>
  </si>
  <si>
    <t>TURBOCHARGER WASTEGATE</t>
  </si>
  <si>
    <t>TCW</t>
  </si>
  <si>
    <t>FC31</t>
  </si>
  <si>
    <t>OPERATOR INDICATORS</t>
  </si>
  <si>
    <t>FEFF</t>
  </si>
  <si>
    <t>OI</t>
  </si>
  <si>
    <t>ELECTRONIC ENGINE CONTROLLER 2</t>
  </si>
  <si>
    <t>EEC2</t>
  </si>
  <si>
    <t>F003</t>
  </si>
  <si>
    <t>DIRECT LAMP CONTROL COMMAND 1</t>
  </si>
  <si>
    <t>DLCC1</t>
  </si>
  <si>
    <t>FD07</t>
  </si>
  <si>
    <t>Direct Lamp Control Data 1</t>
  </si>
  <si>
    <t>DLCD1#</t>
  </si>
  <si>
    <t>FD05</t>
  </si>
  <si>
    <t>SOFTWARE IDENTIFICATION</t>
  </si>
  <si>
    <t>FEDA</t>
  </si>
  <si>
    <t>SOFT</t>
  </si>
  <si>
    <t>COMPONENT IDENTIFICATION</t>
  </si>
  <si>
    <t>FEEB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</si>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</sst>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8" fillId="0" borderId="0" xfId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sobus.net/isobus/pGNAndSPN/index?PGNAndSPN_page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V78"/>
  <sheetViews>
    <sheetView zoomScaleNormal="100" workbookViewId="0">
      <pane ySplit="1" topLeftCell="A26" activePane="bottomLeft" state="frozen"/>
      <selection pane="bottomLeft" activeCell="H48" sqref="H48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6" width="54" style="2" hidden="1" customWidth="1"/>
    <col min="17" max="17" width="70.7109375" style="2" hidden="1" customWidth="1"/>
    <col min="18" max="18" width="200" style="2" hidden="1" customWidth="1"/>
    <col min="19" max="19" width="61.28515625" style="2" hidden="1" customWidth="1"/>
    <col min="20" max="20" width="24.28515625" style="2" hidden="1" customWidth="1"/>
    <col min="21" max="21" width="57.140625" style="2" hidden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822</v>
      </c>
      <c r="L4" s="19" t="str">
        <f t="shared" si="7"/>
        <v>RADIAL_RIGHTLIMITSWITCH</v>
      </c>
      <c r="M4" s="19"/>
      <c r="N4" s="20" t="str">
        <f t="shared" si="8"/>
        <v>RADIAL_RIGHTLIMITSWITCH:IpCom; // CHASSIS IN0102</v>
      </c>
      <c r="O4" s="20" t="str">
        <f t="shared" si="9"/>
        <v>Machine_IO.Inputs.RADIAL_RIGHTLIMITSWITCH</v>
      </c>
      <c r="P4" s="20" t="str">
        <f t="shared" si="10"/>
        <v>Machine_IO.Inputs.RADIAL_RIGHTLIMITSWITCH.Dig</v>
      </c>
      <c r="Q4" s="20" t="str">
        <f t="shared" si="2"/>
        <v>Machine_IO.Inputs.RADIAL_RIGHTLIMITSWITCH(); // CR0709.IN0102</v>
      </c>
      <c r="R4" s="20" t="str">
        <f t="shared" si="11"/>
        <v>Machine_IO.Inputs.RADIAL_RIGHTLIMITSWITCH.Init('CHASSIS','RADIAL_RIGHTLIMITSWITCH','IN0102','a65',NVL_IO_CHASSIS.All_Inputs.IN0102,Machine_IO.Node_CHASSIS);</v>
      </c>
      <c r="S4" s="20" t="str">
        <f t="shared" si="3"/>
        <v>Radial_RightLimitSwitch: Mimic_Input_FB; // CHASSIS:IN0102</v>
      </c>
      <c r="T4" s="20" t="str">
        <f t="shared" si="4"/>
        <v>CHASSIS.IN0102();</v>
      </c>
      <c r="U4" s="20" t="str">
        <f t="shared" si="5"/>
        <v>CHASSIS.IN0102.Init(Machine_IO.Inputs.RADIAL_RIGHTLIMITSWITCH);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 t="s">
        <v>823</v>
      </c>
      <c r="L5" s="19" t="str">
        <f t="shared" si="7"/>
        <v>RADIAL_LEFTLIMITSWITCH</v>
      </c>
      <c r="M5" s="19"/>
      <c r="N5" s="20" t="str">
        <f t="shared" si="8"/>
        <v>RADIAL_LEFTLIMITSWITCH:IpCom; // CHASSIS IN0103</v>
      </c>
      <c r="O5" s="20" t="str">
        <f t="shared" si="9"/>
        <v>Machine_IO.Inputs.RADIAL_LEFTLIMITSWITCH</v>
      </c>
      <c r="P5" s="20" t="str">
        <f t="shared" si="10"/>
        <v>Machine_IO.Inputs.RADIAL_LEFTLIMITSWITCH.Dig</v>
      </c>
      <c r="Q5" s="20" t="str">
        <f t="shared" si="2"/>
        <v>Machine_IO.Inputs.RADIAL_LEFTLIMITSWITCH(); // CR0709.IN0103</v>
      </c>
      <c r="R5" s="20" t="str">
        <f t="shared" si="11"/>
        <v>Machine_IO.Inputs.RADIAL_LEFTLIMITSWITCH.Init('CHASSIS','RADIAL_LEFTLIMITSWITCH','IN0103','a66',NVL_IO_CHASSIS.All_Inputs.IN0103,Machine_IO.Node_CHASSIS);</v>
      </c>
      <c r="S5" s="20" t="str">
        <f t="shared" si="3"/>
        <v>Radial_LeftLimitSwitch: Mimic_Input_FB; // CHASSIS:IN0103</v>
      </c>
      <c r="T5" s="20" t="str">
        <f t="shared" si="4"/>
        <v>CHASSIS.IN0103();</v>
      </c>
      <c r="U5" s="20" t="str">
        <f t="shared" si="5"/>
        <v>CHASSIS.IN0103.Init(Machine_IO.Inputs.RADIAL_LEFTLIMITSWITCH);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 t="s">
        <v>824</v>
      </c>
      <c r="L6" s="19" t="str">
        <f t="shared" si="7"/>
        <v>MACHINEMODE</v>
      </c>
      <c r="M6" s="19"/>
      <c r="N6" s="20" t="str">
        <f t="shared" si="8"/>
        <v>MACHINEMODE:IpCom; // CHASSIS IN0200</v>
      </c>
      <c r="O6" s="20" t="str">
        <f t="shared" si="9"/>
        <v>Machine_IO.Inputs.MACHINEMODE</v>
      </c>
      <c r="P6" s="20" t="str">
        <f t="shared" si="10"/>
        <v>Machine_IO.Inputs.MACHINEMODE.Dig</v>
      </c>
      <c r="Q6" s="20" t="str">
        <f t="shared" si="2"/>
        <v>Machine_IO.Inputs.MACHINEMODE(); // CR0709.IN0200</v>
      </c>
      <c r="R6" s="20" t="str">
        <f t="shared" si="11"/>
        <v>Machine_IO.Inputs.MACHINEMODE.Init('CHASSIS','MACHINEMODE','IN0200','a67',NVL_IO_CHASSIS.All_Inputs.IN0200,Machine_IO.Node_CHASSIS);</v>
      </c>
      <c r="S6" s="20" t="str">
        <f t="shared" si="3"/>
        <v>MachineMode: Mimic_Input_FB; // CHASSIS:IN0200</v>
      </c>
      <c r="T6" s="20" t="str">
        <f t="shared" si="4"/>
        <v>CHASSIS.IN0200();</v>
      </c>
      <c r="U6" s="20" t="str">
        <f t="shared" si="5"/>
        <v>CHASSIS.IN0200.Init(Machine_IO.Inputs.MACHINEMODE);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31" t="s">
        <v>598</v>
      </c>
      <c r="L7" s="19" t="str">
        <f t="shared" si="7"/>
        <v>KEYSWITCH_CRANKING</v>
      </c>
      <c r="M7" s="19"/>
      <c r="N7" s="20" t="str">
        <f t="shared" si="8"/>
        <v>KEYSWITCH_CRANKING:IpCom; // CHASSIS IN0201</v>
      </c>
      <c r="O7" s="20" t="str">
        <f t="shared" si="9"/>
        <v>Machine_IO.Inputs.KEYSWITCH_CRANKING</v>
      </c>
      <c r="P7" s="20" t="str">
        <f t="shared" si="10"/>
        <v>Machine_IO.Inputs.KEYSWITCH_CRANKING.Dig</v>
      </c>
      <c r="Q7" s="20" t="str">
        <f t="shared" si="2"/>
        <v>Machine_IO.Inputs.KEYSWITCH_CRANKING(); // CR0709.IN0201</v>
      </c>
      <c r="R7" s="20" t="str">
        <f t="shared" si="11"/>
        <v>Machine_IO.Inputs.KEYSWITCH_CRANKING.Init('CHASSIS','KEYSWITCH_CRANKING','IN0201','a68',NVL_IO_CHASSIS.All_Inputs.IN0201,Machine_IO.Node_CHASSIS);</v>
      </c>
      <c r="S7" s="20" t="str">
        <f t="shared" si="3"/>
        <v>KEYSWITCH_CRANKING: Mimic_Input_FB; // CHASSIS:IN0201</v>
      </c>
      <c r="T7" s="20" t="str">
        <f t="shared" si="4"/>
        <v>CHASSIS.IN0201();</v>
      </c>
      <c r="U7" s="20" t="str">
        <f t="shared" si="5"/>
        <v>CHASSIS.IN0201.Init(Machine_IO.Inputs.KEYSWITCH_CRANKING);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825</v>
      </c>
      <c r="L24" s="19" t="str">
        <f t="shared" si="7"/>
        <v>SIDECONVRAISE_RADIALMOVELEFT</v>
      </c>
      <c r="M24" s="19"/>
      <c r="N24" s="20" t="str">
        <f t="shared" si="8"/>
        <v>SIDECONVRAISE_RADIALMOVELEFT:IpCom; // CHASSIS IN0502</v>
      </c>
      <c r="O24" s="20" t="str">
        <f t="shared" si="9"/>
        <v>Machine_IO.Inputs.SIDECONVRAISE_RADIALMOVELEFT</v>
      </c>
      <c r="P24" s="20" t="str">
        <f t="shared" si="10"/>
        <v>Machine_IO.Inputs.SIDECONVRAISE_RADIALMOVELEFT.Dig</v>
      </c>
      <c r="Q24" s="20" t="str">
        <f t="shared" si="2"/>
        <v>Machine_IO.Inputs.SIDECONVRAISE_RADIALMOVELEFT(); // CR0709.IN0502</v>
      </c>
      <c r="R24" s="20" t="str">
        <f t="shared" si="11"/>
        <v>Machine_IO.Inputs.SIDECONVRAISE_RADIALMOVELEFT.Init('CHASSIS','SIDECONVRAISE_RADIALMOVELEFT','IN0502','a42',NVL_IO_CHASSIS.All_Inputs.IN0502,Machine_IO.Node_CHASSIS);</v>
      </c>
      <c r="S24" s="20" t="str">
        <f t="shared" si="3"/>
        <v>SideConvRaise_RadialMoveLeft: Mimic_Input_FB; // CHASSIS:IN0502</v>
      </c>
      <c r="T24" s="20" t="str">
        <f t="shared" si="4"/>
        <v>CHASSIS.IN0502();</v>
      </c>
      <c r="U24" s="20" t="str">
        <f t="shared" si="5"/>
        <v>CHASSIS.IN0502.Init(Machine_IO.Inputs.SIDECONVRAISE_RADIALMOVELEFT);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826</v>
      </c>
      <c r="L25" s="19" t="str">
        <f t="shared" si="7"/>
        <v>SIDECONVLOWER_RADIALMOVERIGHT</v>
      </c>
      <c r="M25" s="19"/>
      <c r="N25" s="20" t="str">
        <f t="shared" si="8"/>
        <v>SIDECONVLOWER_RADIALMOVERIGHT:IpCom; // CHASSIS IN0503</v>
      </c>
      <c r="O25" s="20" t="str">
        <f t="shared" si="9"/>
        <v>Machine_IO.Inputs.SIDECONVLOWER_RADIALMOVERIGHT</v>
      </c>
      <c r="P25" s="20" t="str">
        <f t="shared" si="10"/>
        <v>Machine_IO.Inputs.SIDECONVLOWER_RADIALMOVERIGHT.Dig</v>
      </c>
      <c r="Q25" s="20" t="str">
        <f t="shared" si="2"/>
        <v>Machine_IO.Inputs.SIDECONVLOWER_RADIALMOVERIGHT(); // CR0709.IN0503</v>
      </c>
      <c r="R25" s="20" t="str">
        <f t="shared" si="11"/>
        <v>Machine_IO.Inputs.SIDECONVLOWER_RADIALMOVERIGHT.Init('CHASSIS','SIDECONVLOWER_RADIALMOVERIGHT','IN0503','a43',NVL_IO_CHASSIS.All_Inputs.IN0503,Machine_IO.Node_CHASSIS);</v>
      </c>
      <c r="S25" s="20" t="str">
        <f t="shared" si="3"/>
        <v>SideConvLower_RadialMoveRight: Mimic_Input_FB; // CHASSIS:IN0503</v>
      </c>
      <c r="T25" s="20" t="str">
        <f t="shared" si="4"/>
        <v>CHASSIS.IN0503();</v>
      </c>
      <c r="U25" s="20" t="str">
        <f t="shared" si="5"/>
        <v>CHASSIS.IN0503.Init(Machine_IO.Inputs.SIDECONVLOWER_RADIALMOVERIGHT);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368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369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370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371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372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373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2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374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2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524</v>
      </c>
      <c r="J34" s="21" t="str">
        <f t="shared" si="1"/>
        <v>CHASSIS.OUT0000</v>
      </c>
      <c r="K34" s="19" t="s">
        <v>375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  <c r="V34" s="2" t="s">
        <v>682</v>
      </c>
    </row>
    <row r="35" spans="1:22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376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2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524</v>
      </c>
      <c r="J36" s="21" t="str">
        <f t="shared" si="1"/>
        <v>CHASSIS.OUT0002</v>
      </c>
      <c r="K36" s="19" t="s">
        <v>377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  <c r="V36" s="2" t="s">
        <v>682</v>
      </c>
    </row>
    <row r="37" spans="1:22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378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2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524</v>
      </c>
      <c r="J38" s="21" t="str">
        <f t="shared" si="1"/>
        <v>CHASSIS.OUT0004</v>
      </c>
      <c r="K38" s="19" t="s">
        <v>379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  <c r="V38" s="2" t="s">
        <v>682</v>
      </c>
    </row>
    <row r="39" spans="1:22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380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2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381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2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524</v>
      </c>
      <c r="J41" s="21" t="str">
        <f t="shared" si="1"/>
        <v>CHASSIS.OUT0007</v>
      </c>
      <c r="K41" s="19" t="s">
        <v>382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  <c r="V41" s="2" t="s">
        <v>682</v>
      </c>
    </row>
    <row r="42" spans="1:22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383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  <c r="V42" s="2" t="s">
        <v>682</v>
      </c>
    </row>
    <row r="43" spans="1:22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525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2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524</v>
      </c>
      <c r="J44" s="21" t="str">
        <f t="shared" si="1"/>
        <v>CHASSIS.OUT0100</v>
      </c>
      <c r="K44" s="19" t="s">
        <v>384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  <c r="V44" s="4" t="s">
        <v>682</v>
      </c>
    </row>
    <row r="45" spans="1:22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385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2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524</v>
      </c>
      <c r="J46" s="21" t="str">
        <f t="shared" si="1"/>
        <v>CHASSIS.OUT0102</v>
      </c>
      <c r="K46" s="19" t="s">
        <v>386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  <c r="V46" s="2" t="s">
        <v>682</v>
      </c>
    </row>
    <row r="47" spans="1:22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387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2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388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2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389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2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390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2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391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  <c r="V51" s="4" t="s">
        <v>682</v>
      </c>
    </row>
    <row r="52" spans="1:22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392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2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526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2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393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2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394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2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395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2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396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2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397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2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398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2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399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2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400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2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401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2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527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2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17" t="s">
        <v>602</v>
      </c>
      <c r="B67" s="17" t="s">
        <v>603</v>
      </c>
      <c r="C67" s="19"/>
      <c r="D67" s="17" t="s">
        <v>604</v>
      </c>
      <c r="E67" s="17" t="str">
        <f t="shared" ref="E67:E74" si="20">_xlfn.CONCAT(B67,".",D67)</f>
        <v>CR0403.OP0</v>
      </c>
      <c r="F67" s="17" t="s">
        <v>58</v>
      </c>
      <c r="G67" s="21"/>
      <c r="H67" s="21"/>
      <c r="I67" s="21"/>
      <c r="J67" s="21" t="str">
        <f t="shared" ref="J67" si="21">_xlfn.CONCAT(A67,".",D67)</f>
        <v>AUX.OP0</v>
      </c>
      <c r="K67" s="19" t="s">
        <v>605</v>
      </c>
      <c r="L67" s="19" t="str">
        <f t="shared" ref="L67" si="22">IF(K67&lt;&gt;"",UPPER(K67),_xlfn.CONCAT("SPARE_",D67))</f>
        <v>SIREN</v>
      </c>
      <c r="M67" s="19" t="str">
        <f t="shared" ref="M67" si="23">_xlfn.CONCAT(K67,":BOOL;")</f>
        <v>SIREN:BOOL;</v>
      </c>
      <c r="N67" s="20" t="str">
        <f t="shared" ref="N67" si="24">_xlfn.CONCAT(L67,":OpCom; // ",A67,".",D67)</f>
        <v>SIREN:OpCom; // AUX.OP0</v>
      </c>
      <c r="O67" s="20" t="str">
        <f t="shared" ref="O67" si="25">_xlfn.CONCAT("Machine_IO.","Outputs.",L67,"")</f>
        <v>Machine_IO.Outputs.SIREN</v>
      </c>
      <c r="P67" s="20" t="str">
        <f t="shared" ref="P67" si="26">_xlfn.CONCAT(O67,".Dig")</f>
        <v>Machine_IO.Outputs.SIREN.Dig</v>
      </c>
      <c r="Q67" s="20" t="str">
        <f t="shared" ref="Q67" si="27">_xlfn.CONCAT(O67,"(); // ",E67)</f>
        <v>Machine_IO.Outputs.SIREN(); // CR0403.OP0</v>
      </c>
      <c r="R67" s="20" t="str">
        <f t="shared" ref="R67" si="28">_xlfn.CONCAT(O67,".Init('",A67,"','",L67,"','",D67,"','",G67,"',NVL_Outputs_States_",A67,".All.",D67,",NVL_IO_",A35,".All_Outputs_Diag.",D67,",Machine_IO.Node_",A67,");")</f>
        <v>Machine_IO.Outputs.SIREN.Init('AUX','SIREN','OP0','',NVL_Outputs_States_AUX.All.OP0,NVL_IO_CHASSIS.All_Outputs_Diag.OP0,Machine_IO.Node_AUX);</v>
      </c>
      <c r="S67" s="20" t="str">
        <f t="shared" ref="S67" si="29">_xlfn.CONCAT(K67,": Mimic_Output_FB; // ",A67,":",D67)</f>
        <v>SIREN: Mimic_Output_FB; // AUX:OP0</v>
      </c>
      <c r="T67" s="20" t="str">
        <f t="shared" ref="T67" si="30">_xlfn.CONCAT(A67,".",D67,"();")</f>
        <v>AUX.OP0();</v>
      </c>
      <c r="U67" s="20" t="str">
        <f t="shared" ref="U67" si="31">_xlfn.CONCAT(A67,".",D67,".Init(",O67,");")</f>
        <v>AUX.OP0.Init(Machine_IO.Outputs.SIREN);</v>
      </c>
    </row>
    <row r="68" spans="1:21" x14ac:dyDescent="0.2">
      <c r="A68" s="17" t="s">
        <v>602</v>
      </c>
      <c r="B68" s="17" t="s">
        <v>603</v>
      </c>
      <c r="C68" s="19"/>
      <c r="D68" s="17" t="s">
        <v>606</v>
      </c>
      <c r="E68" s="17" t="str">
        <f t="shared" si="20"/>
        <v>CR0403.OP1</v>
      </c>
      <c r="F68" s="17" t="s">
        <v>58</v>
      </c>
      <c r="G68" s="21"/>
      <c r="H68" s="21"/>
      <c r="I68" s="21"/>
      <c r="J68" s="21" t="str">
        <f t="shared" ref="J68:J71" si="32">_xlfn.CONCAT(A68,".",D68)</f>
        <v>AUX.OP1</v>
      </c>
      <c r="K68" s="19"/>
      <c r="L68" s="19" t="str">
        <f t="shared" ref="L68:L71" si="33">IF(K68&lt;&gt;"",UPPER(K68),_xlfn.CONCAT("SPARE_",D68))</f>
        <v>SPARE_OP1</v>
      </c>
      <c r="M68" s="19" t="str">
        <f t="shared" ref="M68:M71" si="34">_xlfn.CONCAT(K68,":BOOL;")</f>
        <v>:BOOL;</v>
      </c>
      <c r="N68" s="20" t="str">
        <f t="shared" ref="N68:N71" si="35">_xlfn.CONCAT(L68,":OpCom; // ",A68,".",D68)</f>
        <v>SPARE_OP1:OpCom; // AUX.OP1</v>
      </c>
      <c r="O68" s="20" t="str">
        <f t="shared" ref="O68:O71" si="36">_xlfn.CONCAT("Machine_IO.","Outputs.",L68,"")</f>
        <v>Machine_IO.Outputs.SPARE_OP1</v>
      </c>
      <c r="P68" s="20" t="str">
        <f t="shared" ref="P68:P71" si="37">_xlfn.CONCAT(O68,".Dig")</f>
        <v>Machine_IO.Outputs.SPARE_OP1.Dig</v>
      </c>
      <c r="Q68" s="20" t="str">
        <f t="shared" ref="Q68:Q71" si="38">_xlfn.CONCAT(O68,"(); // ",E68)</f>
        <v>Machine_IO.Outputs.SPARE_OP1(); // CR0403.OP1</v>
      </c>
      <c r="R68" s="20" t="str">
        <f t="shared" ref="R68:R71" si="39">_xlfn.CONCAT(O68,".Init('",A68,"','",L68,"','",D68,"','",G68,"',NVL_Outputs_States_",A68,".All.",D68,",NVL_IO_",A36,".All_Outputs_Diag.",D68,",Machine_IO.Node_",A68,");")</f>
        <v>Machine_IO.Outputs.SPARE_OP1.Init('AUX','SPARE_OP1','OP1','',NVL_Outputs_States_AUX.All.OP1,NVL_IO_CHASSIS.All_Outputs_Diag.OP1,Machine_IO.Node_AUX);</v>
      </c>
      <c r="S68" s="20" t="str">
        <f t="shared" ref="S68:S71" si="40">_xlfn.CONCAT(K68,": Mimic_Output_FB; // ",A68,":",D68)</f>
        <v>: Mimic_Output_FB; // AUX:OP1</v>
      </c>
      <c r="T68" s="20" t="str">
        <f t="shared" ref="T68:T71" si="41">_xlfn.CONCAT(A68,".",D68,"();")</f>
        <v>AUX.OP1();</v>
      </c>
      <c r="U68" s="20" t="str">
        <f t="shared" ref="U68:U71" si="42">_xlfn.CONCAT(A68,".",D68,".Init(",O68,");")</f>
        <v>AUX.OP1.Init(Machine_IO.Outputs.SPARE_OP1);</v>
      </c>
    </row>
    <row r="69" spans="1:21" x14ac:dyDescent="0.2">
      <c r="A69" s="17" t="s">
        <v>602</v>
      </c>
      <c r="B69" s="17" t="s">
        <v>603</v>
      </c>
      <c r="C69" s="19"/>
      <c r="D69" s="17" t="s">
        <v>607</v>
      </c>
      <c r="E69" s="17" t="str">
        <f t="shared" si="20"/>
        <v>CR0403.OP2</v>
      </c>
      <c r="F69" s="17" t="s">
        <v>58</v>
      </c>
      <c r="G69" s="21"/>
      <c r="H69" s="21"/>
      <c r="I69" s="21"/>
      <c r="J69" s="21" t="str">
        <f t="shared" si="32"/>
        <v>AUX.OP2</v>
      </c>
      <c r="K69" s="19"/>
      <c r="L69" s="19" t="str">
        <f t="shared" si="33"/>
        <v>SPARE_OP2</v>
      </c>
      <c r="M69" s="19" t="str">
        <f t="shared" si="34"/>
        <v>:BOOL;</v>
      </c>
      <c r="N69" s="20" t="str">
        <f t="shared" si="35"/>
        <v>SPARE_OP2:OpCom; // AUX.OP2</v>
      </c>
      <c r="O69" s="20" t="str">
        <f t="shared" si="36"/>
        <v>Machine_IO.Outputs.SPARE_OP2</v>
      </c>
      <c r="P69" s="20" t="str">
        <f t="shared" si="37"/>
        <v>Machine_IO.Outputs.SPARE_OP2.Dig</v>
      </c>
      <c r="Q69" s="20" t="str">
        <f t="shared" si="38"/>
        <v>Machine_IO.Outputs.SPARE_OP2(); // CR0403.OP2</v>
      </c>
      <c r="R69" s="20" t="str">
        <f t="shared" si="39"/>
        <v>Machine_IO.Outputs.SPARE_OP2.Init('AUX','SPARE_OP2','OP2','',NVL_Outputs_States_AUX.All.OP2,NVL_IO_CHASSIS.All_Outputs_Diag.OP2,Machine_IO.Node_AUX);</v>
      </c>
      <c r="S69" s="20" t="str">
        <f t="shared" si="40"/>
        <v>: Mimic_Output_FB; // AUX:OP2</v>
      </c>
      <c r="T69" s="20" t="str">
        <f t="shared" si="41"/>
        <v>AUX.OP2();</v>
      </c>
      <c r="U69" s="20" t="str">
        <f t="shared" si="42"/>
        <v>AUX.OP2.Init(Machine_IO.Outputs.SPARE_OP2);</v>
      </c>
    </row>
    <row r="70" spans="1:21" x14ac:dyDescent="0.2">
      <c r="A70" s="17" t="s">
        <v>602</v>
      </c>
      <c r="B70" s="17" t="s">
        <v>603</v>
      </c>
      <c r="C70" s="19"/>
      <c r="D70" s="17" t="s">
        <v>608</v>
      </c>
      <c r="E70" s="17" t="str">
        <f t="shared" si="20"/>
        <v>CR0403.OP3</v>
      </c>
      <c r="F70" s="17" t="s">
        <v>58</v>
      </c>
      <c r="G70" s="21"/>
      <c r="H70" s="21"/>
      <c r="I70" s="21"/>
      <c r="J70" s="21" t="str">
        <f t="shared" si="32"/>
        <v>AUX.OP3</v>
      </c>
      <c r="K70" s="19" t="s">
        <v>617</v>
      </c>
      <c r="L70" s="19" t="str">
        <f t="shared" si="33"/>
        <v>DIVERT_VALVE</v>
      </c>
      <c r="M70" s="19" t="str">
        <f t="shared" si="34"/>
        <v>DIVERT_VALVE:BOOL;</v>
      </c>
      <c r="N70" s="20" t="str">
        <f t="shared" si="35"/>
        <v>DIVERT_VALVE:OpCom; // AUX.OP3</v>
      </c>
      <c r="O70" s="20" t="str">
        <f t="shared" si="36"/>
        <v>Machine_IO.Outputs.DIVERT_VALVE</v>
      </c>
      <c r="P70" s="20" t="str">
        <f t="shared" si="37"/>
        <v>Machine_IO.Outputs.DIVERT_VALVE.Dig</v>
      </c>
      <c r="Q70" s="20" t="str">
        <f t="shared" si="38"/>
        <v>Machine_IO.Outputs.DIVERT_VALVE(); // CR0403.OP3</v>
      </c>
      <c r="R70" s="20" t="str">
        <f t="shared" si="39"/>
        <v>Machine_IO.Outputs.DIVERT_VALVE.Init('AUX','DIVERT_VALVE','OP3','',NVL_Outputs_States_AUX.All.OP3,NVL_IO_CHASSIS.All_Outputs_Diag.OP3,Machine_IO.Node_AUX);</v>
      </c>
      <c r="S70" s="20" t="str">
        <f t="shared" si="40"/>
        <v>DIVERT_VALVE: Mimic_Output_FB; // AUX:OP3</v>
      </c>
      <c r="T70" s="20" t="str">
        <f t="shared" si="41"/>
        <v>AUX.OP3();</v>
      </c>
      <c r="U70" s="20" t="str">
        <f t="shared" si="42"/>
        <v>AUX.OP3.Init(Machine_IO.Outputs.DIVERT_VALVE);</v>
      </c>
    </row>
    <row r="71" spans="1:21" x14ac:dyDescent="0.2">
      <c r="A71" s="17" t="s">
        <v>602</v>
      </c>
      <c r="B71" s="17" t="s">
        <v>603</v>
      </c>
      <c r="C71" s="19"/>
      <c r="D71" s="17" t="s">
        <v>609</v>
      </c>
      <c r="E71" s="17" t="str">
        <f t="shared" si="20"/>
        <v>CR0403.OP4</v>
      </c>
      <c r="F71" s="17" t="s">
        <v>58</v>
      </c>
      <c r="G71" s="21"/>
      <c r="H71" s="21"/>
      <c r="I71" s="21"/>
      <c r="J71" s="21" t="str">
        <f t="shared" si="32"/>
        <v>AUX.OP4</v>
      </c>
      <c r="K71" s="19" t="s">
        <v>618</v>
      </c>
      <c r="L71" s="19" t="str">
        <f t="shared" si="33"/>
        <v>FAN_FORWARD</v>
      </c>
      <c r="M71" s="19" t="str">
        <f t="shared" si="34"/>
        <v>FAN_FORWARD:BOOL;</v>
      </c>
      <c r="N71" s="20" t="str">
        <f t="shared" si="35"/>
        <v>FAN_FORWARD:OpCom; // AUX.OP4</v>
      </c>
      <c r="O71" s="20" t="str">
        <f t="shared" si="36"/>
        <v>Machine_IO.Outputs.FAN_FORWARD</v>
      </c>
      <c r="P71" s="20" t="str">
        <f t="shared" si="37"/>
        <v>Machine_IO.Outputs.FAN_FORWARD.Dig</v>
      </c>
      <c r="Q71" s="20" t="str">
        <f t="shared" si="38"/>
        <v>Machine_IO.Outputs.FAN_FORWARD(); // CR0403.OP4</v>
      </c>
      <c r="R71" s="20" t="str">
        <f t="shared" si="39"/>
        <v>Machine_IO.Outputs.FAN_FORWARD.Init('AUX','FAN_FORWARD','OP4','',NVL_Outputs_States_AUX.All.OP4,NVL_IO_CHASSIS.All_Outputs_Diag.OP4,Machine_IO.Node_AUX);</v>
      </c>
      <c r="S71" s="20" t="str">
        <f t="shared" si="40"/>
        <v>FAN_FORWARD: Mimic_Output_FB; // AUX:OP4</v>
      </c>
      <c r="T71" s="20" t="str">
        <f t="shared" si="41"/>
        <v>AUX.OP4();</v>
      </c>
      <c r="U71" s="20" t="str">
        <f t="shared" si="42"/>
        <v>AUX.OP4.Init(Machine_IO.Outputs.FAN_FORWARD);</v>
      </c>
    </row>
    <row r="72" spans="1:21" x14ac:dyDescent="0.2">
      <c r="A72" s="17" t="s">
        <v>602</v>
      </c>
      <c r="B72" s="17" t="s">
        <v>603</v>
      </c>
      <c r="C72" s="19"/>
      <c r="D72" s="17" t="s">
        <v>610</v>
      </c>
      <c r="E72" s="17" t="str">
        <f t="shared" si="20"/>
        <v>CR0403.OP5</v>
      </c>
      <c r="F72" s="17" t="s">
        <v>58</v>
      </c>
      <c r="G72" s="21"/>
      <c r="H72" s="21"/>
      <c r="I72" s="21"/>
      <c r="J72" s="21" t="str">
        <f t="shared" ref="J72:J75" si="43">_xlfn.CONCAT(A72,".",D72)</f>
        <v>AUX.OP5</v>
      </c>
      <c r="K72" s="19" t="s">
        <v>619</v>
      </c>
      <c r="L72" s="19" t="str">
        <f t="shared" ref="L72:L75" si="44">IF(K72&lt;&gt;"",UPPER(K72),_xlfn.CONCAT("SPARE_",D72))</f>
        <v>FAN_REVERSE</v>
      </c>
      <c r="M72" s="19" t="str">
        <f t="shared" ref="M72:M75" si="45">_xlfn.CONCAT(K72,":BOOL;")</f>
        <v>FAN_REVERSE:BOOL;</v>
      </c>
      <c r="N72" s="20" t="str">
        <f t="shared" ref="N72:N75" si="46">_xlfn.CONCAT(L72,":OpCom; // ",A72,".",D72)</f>
        <v>FAN_REVERSE:OpCom; // AUX.OP5</v>
      </c>
      <c r="O72" s="20" t="str">
        <f t="shared" ref="O72:O75" si="47">_xlfn.CONCAT("Machine_IO.","Outputs.",L72,"")</f>
        <v>Machine_IO.Outputs.FAN_REVERSE</v>
      </c>
      <c r="P72" s="20" t="str">
        <f t="shared" ref="P72:P75" si="48">_xlfn.CONCAT(O72,".Dig")</f>
        <v>Machine_IO.Outputs.FAN_REVERSE.Dig</v>
      </c>
      <c r="Q72" s="20" t="str">
        <f t="shared" ref="Q72:Q75" si="49">_xlfn.CONCAT(O72,"(); // ",E72)</f>
        <v>Machine_IO.Outputs.FAN_REVERSE(); // CR0403.OP5</v>
      </c>
      <c r="R72" s="20" t="str">
        <f t="shared" ref="R72:R75" si="50">_xlfn.CONCAT(O72,".Init('",A72,"','",L72,"','",D72,"','",G72,"',NVL_Outputs_States_",A72,".All.",D72,",NVL_IO_",A40,".All_Outputs_Diag.",D72,",Machine_IO.Node_",A72,");")</f>
        <v>Machine_IO.Outputs.FAN_REVERSE.Init('AUX','FAN_REVERSE','OP5','',NVL_Outputs_States_AUX.All.OP5,NVL_IO_CHASSIS.All_Outputs_Diag.OP5,Machine_IO.Node_AUX);</v>
      </c>
      <c r="S72" s="20" t="str">
        <f t="shared" ref="S72:S75" si="51">_xlfn.CONCAT(K72,": Mimic_Output_FB; // ",A72,":",D72)</f>
        <v>FAN_REVERSE: Mimic_Output_FB; // AUX:OP5</v>
      </c>
      <c r="T72" s="20" t="str">
        <f t="shared" ref="T72:T75" si="52">_xlfn.CONCAT(A72,".",D72,"();")</f>
        <v>AUX.OP5();</v>
      </c>
      <c r="U72" s="20" t="str">
        <f t="shared" ref="U72:U75" si="53">_xlfn.CONCAT(A72,".",D72,".Init(",O72,");")</f>
        <v>AUX.OP5.Init(Machine_IO.Outputs.FAN_REVERSE);</v>
      </c>
    </row>
    <row r="73" spans="1:21" x14ac:dyDescent="0.2">
      <c r="A73" s="17" t="s">
        <v>602</v>
      </c>
      <c r="B73" s="17" t="s">
        <v>603</v>
      </c>
      <c r="C73" s="19"/>
      <c r="D73" s="17" t="s">
        <v>611</v>
      </c>
      <c r="E73" s="17" t="str">
        <f t="shared" si="20"/>
        <v>CR0403.OP6</v>
      </c>
      <c r="F73" s="17" t="s">
        <v>58</v>
      </c>
      <c r="G73" s="21"/>
      <c r="H73" s="21"/>
      <c r="I73" s="21"/>
      <c r="J73" s="21" t="str">
        <f t="shared" si="43"/>
        <v>AUX.OP6</v>
      </c>
      <c r="K73" s="19" t="s">
        <v>828</v>
      </c>
      <c r="L73" s="19" t="str">
        <f t="shared" si="44"/>
        <v>SIDE_CONV_RAISE_RADIAL_LEFT</v>
      </c>
      <c r="M73" s="19" t="str">
        <f t="shared" si="45"/>
        <v>SIDE_CONV_RAISE_RADIAL_LEFT:BOOL;</v>
      </c>
      <c r="N73" s="20" t="str">
        <f t="shared" si="46"/>
        <v>SIDE_CONV_RAISE_RADIAL_LEFT:OpCom; // AUX.OP6</v>
      </c>
      <c r="O73" s="20" t="str">
        <f t="shared" si="47"/>
        <v>Machine_IO.Outputs.SIDE_CONV_RAISE_RADIAL_LEFT</v>
      </c>
      <c r="P73" s="20" t="str">
        <f t="shared" si="48"/>
        <v>Machine_IO.Outputs.SIDE_CONV_RAISE_RADIAL_LEFT.Dig</v>
      </c>
      <c r="Q73" s="20" t="str">
        <f t="shared" si="49"/>
        <v>Machine_IO.Outputs.SIDE_CONV_RAISE_RADIAL_LEFT(); // CR0403.OP6</v>
      </c>
      <c r="R73" s="20" t="str">
        <f t="shared" si="50"/>
        <v>Machine_IO.Outputs.SIDE_CONV_RAISE_RADIAL_LEFT.Init('AUX','SIDE_CONV_RAISE_RADIAL_LEFT','OP6','',NVL_Outputs_States_AUX.All.OP6,NVL_IO_CHASSIS.All_Outputs_Diag.OP6,Machine_IO.Node_AUX);</v>
      </c>
      <c r="S73" s="20" t="str">
        <f t="shared" si="51"/>
        <v>SIDE_CONV_RAISE_RADIAL_LEFT: Mimic_Output_FB; // AUX:OP6</v>
      </c>
      <c r="T73" s="20" t="str">
        <f t="shared" si="52"/>
        <v>AUX.OP6();</v>
      </c>
      <c r="U73" s="20" t="str">
        <f t="shared" si="53"/>
        <v>AUX.OP6.Init(Machine_IO.Outputs.SIDE_CONV_RAISE_RADIAL_LEFT);</v>
      </c>
    </row>
    <row r="74" spans="1:21" x14ac:dyDescent="0.2">
      <c r="A74" s="17" t="s">
        <v>602</v>
      </c>
      <c r="B74" s="17" t="s">
        <v>603</v>
      </c>
      <c r="C74" s="19"/>
      <c r="D74" s="17" t="s">
        <v>612</v>
      </c>
      <c r="E74" s="17" t="str">
        <f t="shared" si="20"/>
        <v>CR0403.OP7</v>
      </c>
      <c r="F74" s="17" t="s">
        <v>58</v>
      </c>
      <c r="G74" s="21"/>
      <c r="H74" s="21"/>
      <c r="I74" s="21"/>
      <c r="J74" s="21" t="str">
        <f t="shared" si="43"/>
        <v>AUX.OP7</v>
      </c>
      <c r="K74" s="19" t="s">
        <v>829</v>
      </c>
      <c r="L74" s="19" t="str">
        <f t="shared" si="44"/>
        <v>SIDE_CONV_LOWER_RADIAL_RIGHT</v>
      </c>
      <c r="M74" s="19" t="str">
        <f t="shared" si="45"/>
        <v>SIDE_CONV_LOWER_RADIAL_RIGHT:BOOL;</v>
      </c>
      <c r="N74" s="20" t="str">
        <f t="shared" si="46"/>
        <v>SIDE_CONV_LOWER_RADIAL_RIGHT:OpCom; // AUX.OP7</v>
      </c>
      <c r="O74" s="20" t="str">
        <f t="shared" si="47"/>
        <v>Machine_IO.Outputs.SIDE_CONV_LOWER_RADIAL_RIGHT</v>
      </c>
      <c r="P74" s="20" t="str">
        <f t="shared" si="48"/>
        <v>Machine_IO.Outputs.SIDE_CONV_LOWER_RADIAL_RIGHT.Dig</v>
      </c>
      <c r="Q74" s="20" t="str">
        <f t="shared" si="49"/>
        <v>Machine_IO.Outputs.SIDE_CONV_LOWER_RADIAL_RIGHT(); // CR0403.OP7</v>
      </c>
      <c r="R74" s="20" t="str">
        <f t="shared" si="50"/>
        <v>Machine_IO.Outputs.SIDE_CONV_LOWER_RADIAL_RIGHT.Init('AUX','SIDE_CONV_LOWER_RADIAL_RIGHT','OP7','',NVL_Outputs_States_AUX.All.OP7,NVL_IO_CHASSIS.All_Outputs_Diag.OP7,Machine_IO.Node_AUX);</v>
      </c>
      <c r="S74" s="20" t="str">
        <f t="shared" si="51"/>
        <v>SIDE_CONV_LOWER_RADIAL_RIGHT: Mimic_Output_FB; // AUX:OP7</v>
      </c>
      <c r="T74" s="20" t="str">
        <f t="shared" si="52"/>
        <v>AUX.OP7();</v>
      </c>
      <c r="U74" s="20" t="str">
        <f t="shared" si="53"/>
        <v>AUX.OP7.Init(Machine_IO.Outputs.SIDE_CONV_LOWER_RADIAL_RIGHT);</v>
      </c>
    </row>
    <row r="75" spans="1:21" x14ac:dyDescent="0.2">
      <c r="A75" s="17" t="s">
        <v>602</v>
      </c>
      <c r="B75" s="17" t="s">
        <v>603</v>
      </c>
      <c r="C75" s="19"/>
      <c r="D75" s="17" t="s">
        <v>613</v>
      </c>
      <c r="E75" s="17" t="str">
        <f t="shared" ref="E75:E78" si="54">_xlfn.CONCAT(B75,".",D75)</f>
        <v>CR0403.OP8</v>
      </c>
      <c r="F75" s="17" t="s">
        <v>58</v>
      </c>
      <c r="G75" s="21"/>
      <c r="H75" s="21"/>
      <c r="I75" s="21"/>
      <c r="J75" s="21" t="str">
        <f t="shared" si="43"/>
        <v>AUX.OP8</v>
      </c>
      <c r="K75" s="19"/>
      <c r="L75" s="19" t="str">
        <f t="shared" si="44"/>
        <v>SPARE_OP8</v>
      </c>
      <c r="M75" s="19" t="str">
        <f t="shared" si="45"/>
        <v>:BOOL;</v>
      </c>
      <c r="N75" s="20" t="str">
        <f t="shared" si="46"/>
        <v>SPARE_OP8:OpCom; // AUX.OP8</v>
      </c>
      <c r="O75" s="20" t="str">
        <f t="shared" si="47"/>
        <v>Machine_IO.Outputs.SPARE_OP8</v>
      </c>
      <c r="P75" s="20" t="str">
        <f t="shared" si="48"/>
        <v>Machine_IO.Outputs.SPARE_OP8.Dig</v>
      </c>
      <c r="Q75" s="20" t="str">
        <f t="shared" si="49"/>
        <v>Machine_IO.Outputs.SPARE_OP8(); // CR0403.OP8</v>
      </c>
      <c r="R75" s="20" t="str">
        <f t="shared" si="50"/>
        <v>Machine_IO.Outputs.SPARE_OP8.Init('AUX','SPARE_OP8','OP8','',NVL_Outputs_States_AUX.All.OP8,NVL_IO_CHASSIS.All_Outputs_Diag.OP8,Machine_IO.Node_AUX);</v>
      </c>
      <c r="S75" s="20" t="str">
        <f t="shared" si="51"/>
        <v>: Mimic_Output_FB; // AUX:OP8</v>
      </c>
      <c r="T75" s="20" t="str">
        <f t="shared" si="52"/>
        <v>AUX.OP8();</v>
      </c>
      <c r="U75" s="20" t="str">
        <f t="shared" si="53"/>
        <v>AUX.OP8.Init(Machine_IO.Outputs.SPARE_OP8);</v>
      </c>
    </row>
    <row r="76" spans="1:21" x14ac:dyDescent="0.2">
      <c r="A76" s="17" t="s">
        <v>602</v>
      </c>
      <c r="B76" s="17" t="s">
        <v>603</v>
      </c>
      <c r="C76" s="19"/>
      <c r="D76" s="17" t="s">
        <v>614</v>
      </c>
      <c r="E76" s="17" t="str">
        <f t="shared" si="54"/>
        <v>CR0403.OP9</v>
      </c>
      <c r="F76" s="17" t="s">
        <v>58</v>
      </c>
      <c r="G76" s="21"/>
      <c r="H76" s="21"/>
      <c r="I76" s="21"/>
      <c r="J76" s="21" t="str">
        <f t="shared" ref="J76:J78" si="55">_xlfn.CONCAT(A76,".",D76)</f>
        <v>AUX.OP9</v>
      </c>
      <c r="K76" s="19"/>
      <c r="L76" s="19" t="str">
        <f t="shared" ref="L76:L78" si="56">IF(K76&lt;&gt;"",UPPER(K76),_xlfn.CONCAT("SPARE_",D76))</f>
        <v>SPARE_OP9</v>
      </c>
      <c r="M76" s="19" t="str">
        <f t="shared" ref="M76:M78" si="57">_xlfn.CONCAT(K76,":BOOL;")</f>
        <v>:BOOL;</v>
      </c>
      <c r="N76" s="20" t="str">
        <f t="shared" ref="N76:N78" si="58">_xlfn.CONCAT(L76,":OpCom; // ",A76,".",D76)</f>
        <v>SPARE_OP9:OpCom; // AUX.OP9</v>
      </c>
      <c r="O76" s="20" t="str">
        <f t="shared" ref="O76:O78" si="59">_xlfn.CONCAT("Machine_IO.","Outputs.",L76,"")</f>
        <v>Machine_IO.Outputs.SPARE_OP9</v>
      </c>
      <c r="P76" s="20" t="str">
        <f t="shared" ref="P76:P78" si="60">_xlfn.CONCAT(O76,".Dig")</f>
        <v>Machine_IO.Outputs.SPARE_OP9.Dig</v>
      </c>
      <c r="Q76" s="20" t="str">
        <f t="shared" ref="Q76:Q78" si="61">_xlfn.CONCAT(O76,"(); // ",E76)</f>
        <v>Machine_IO.Outputs.SPARE_OP9(); // CR0403.OP9</v>
      </c>
      <c r="R76" s="20" t="str">
        <f t="shared" ref="R76:R78" si="62">_xlfn.CONCAT(O76,".Init('",A76,"','",L76,"','",D76,"','",G76,"',NVL_Outputs_States_",A76,".All.",D76,",NVL_IO_",A44,".All_Outputs_Diag.",D76,",Machine_IO.Node_",A76,");")</f>
        <v>Machine_IO.Outputs.SPARE_OP9.Init('AUX','SPARE_OP9','OP9','',NVL_Outputs_States_AUX.All.OP9,NVL_IO_CHASSIS.All_Outputs_Diag.OP9,Machine_IO.Node_AUX);</v>
      </c>
      <c r="S76" s="20" t="str">
        <f t="shared" ref="S76:S78" si="63">_xlfn.CONCAT(K76,": Mimic_Output_FB; // ",A76,":",D76)</f>
        <v>: Mimic_Output_FB; // AUX:OP9</v>
      </c>
      <c r="T76" s="20" t="str">
        <f t="shared" ref="T76:T78" si="64">_xlfn.CONCAT(A76,".",D76,"();")</f>
        <v>AUX.OP9();</v>
      </c>
      <c r="U76" s="20" t="str">
        <f t="shared" ref="U76:U78" si="65">_xlfn.CONCAT(A76,".",D76,".Init(",O76,");")</f>
        <v>AUX.OP9.Init(Machine_IO.Outputs.SPARE_OP9);</v>
      </c>
    </row>
    <row r="77" spans="1:21" x14ac:dyDescent="0.2">
      <c r="A77" s="17" t="s">
        <v>602</v>
      </c>
      <c r="B77" s="17" t="s">
        <v>603</v>
      </c>
      <c r="C77" s="19"/>
      <c r="D77" s="17" t="s">
        <v>615</v>
      </c>
      <c r="E77" s="17" t="str">
        <f t="shared" si="54"/>
        <v>CR0403.OP10</v>
      </c>
      <c r="F77" s="17" t="s">
        <v>58</v>
      </c>
      <c r="G77" s="21"/>
      <c r="H77" s="21"/>
      <c r="I77" s="21"/>
      <c r="J77" s="21" t="str">
        <f t="shared" si="55"/>
        <v>AUX.OP10</v>
      </c>
      <c r="K77" s="19"/>
      <c r="L77" s="19" t="str">
        <f t="shared" si="56"/>
        <v>SPARE_OP10</v>
      </c>
      <c r="M77" s="19" t="str">
        <f t="shared" si="57"/>
        <v>:BOOL;</v>
      </c>
      <c r="N77" s="20" t="str">
        <f t="shared" si="58"/>
        <v>SPARE_OP10:OpCom; // AUX.OP10</v>
      </c>
      <c r="O77" s="20" t="str">
        <f t="shared" si="59"/>
        <v>Machine_IO.Outputs.SPARE_OP10</v>
      </c>
      <c r="P77" s="20" t="str">
        <f t="shared" si="60"/>
        <v>Machine_IO.Outputs.SPARE_OP10.Dig</v>
      </c>
      <c r="Q77" s="20" t="str">
        <f t="shared" si="61"/>
        <v>Machine_IO.Outputs.SPARE_OP10(); // CR0403.OP10</v>
      </c>
      <c r="R77" s="20" t="str">
        <f t="shared" si="62"/>
        <v>Machine_IO.Outputs.SPARE_OP10.Init('AUX','SPARE_OP10','OP10','',NVL_Outputs_States_AUX.All.OP10,NVL_IO_CHASSIS.All_Outputs_Diag.OP10,Machine_IO.Node_AUX);</v>
      </c>
      <c r="S77" s="20" t="str">
        <f t="shared" si="63"/>
        <v>: Mimic_Output_FB; // AUX:OP10</v>
      </c>
      <c r="T77" s="20" t="str">
        <f t="shared" si="64"/>
        <v>AUX.OP10();</v>
      </c>
      <c r="U77" s="20" t="str">
        <f t="shared" si="65"/>
        <v>AUX.OP10.Init(Machine_IO.Outputs.SPARE_OP10);</v>
      </c>
    </row>
    <row r="78" spans="1:21" x14ac:dyDescent="0.2">
      <c r="A78" s="17" t="s">
        <v>602</v>
      </c>
      <c r="B78" s="17" t="s">
        <v>603</v>
      </c>
      <c r="C78" s="19"/>
      <c r="D78" s="17" t="s">
        <v>616</v>
      </c>
      <c r="E78" s="17" t="str">
        <f t="shared" si="54"/>
        <v>CR0403.OP11</v>
      </c>
      <c r="F78" s="17" t="s">
        <v>58</v>
      </c>
      <c r="G78" s="21"/>
      <c r="H78" s="21"/>
      <c r="I78" s="21"/>
      <c r="J78" s="21" t="str">
        <f t="shared" si="55"/>
        <v>AUX.OP11</v>
      </c>
      <c r="K78" s="19"/>
      <c r="L78" s="19" t="str">
        <f t="shared" si="56"/>
        <v>SPARE_OP11</v>
      </c>
      <c r="M78" s="19" t="str">
        <f t="shared" si="57"/>
        <v>:BOOL;</v>
      </c>
      <c r="N78" s="20" t="str">
        <f t="shared" si="58"/>
        <v>SPARE_OP11:OpCom; // AUX.OP11</v>
      </c>
      <c r="O78" s="20" t="str">
        <f t="shared" si="59"/>
        <v>Machine_IO.Outputs.SPARE_OP11</v>
      </c>
      <c r="P78" s="20" t="str">
        <f t="shared" si="60"/>
        <v>Machine_IO.Outputs.SPARE_OP11.Dig</v>
      </c>
      <c r="Q78" s="20" t="str">
        <f t="shared" si="61"/>
        <v>Machine_IO.Outputs.SPARE_OP11(); // CR0403.OP11</v>
      </c>
      <c r="R78" s="20" t="str">
        <f t="shared" si="62"/>
        <v>Machine_IO.Outputs.SPARE_OP11.Init('AUX','SPARE_OP11','OP11','',NVL_Outputs_States_AUX.All.OP11,NVL_IO_CHASSIS.All_Outputs_Diag.OP11,Machine_IO.Node_AUX);</v>
      </c>
      <c r="S78" s="20" t="str">
        <f t="shared" si="63"/>
        <v>: Mimic_Output_FB; // AUX:OP11</v>
      </c>
      <c r="T78" s="20" t="str">
        <f t="shared" si="64"/>
        <v>AUX.OP11();</v>
      </c>
      <c r="U78" s="20" t="str">
        <f t="shared" si="65"/>
        <v>AUX.OP11.Init(Machine_IO.Outputs.SPARE_OP11);</v>
      </c>
    </row>
  </sheetData>
  <autoFilter ref="A1:AP78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DF00-F28E-4B7C-BC19-351897567202}">
  <dimension ref="A2:C135"/>
  <sheetViews>
    <sheetView workbookViewId="0">
      <selection activeCell="M1" sqref="M1:M1048576"/>
    </sheetView>
  </sheetViews>
  <sheetFormatPr defaultRowHeight="15" x14ac:dyDescent="0.25"/>
  <cols>
    <col min="1" max="1" width="4" bestFit="1" customWidth="1"/>
    <col min="2" max="2" width="40.42578125" bestFit="1" customWidth="1"/>
    <col min="3" max="3" width="73" bestFit="1" customWidth="1"/>
  </cols>
  <sheetData>
    <row r="2" spans="1:3" x14ac:dyDescent="0.25">
      <c r="A2">
        <v>0</v>
      </c>
      <c r="B2" t="s">
        <v>683</v>
      </c>
      <c r="C2" t="str">
        <f>_xlfn.CONCAT("IF CODE = ",A2," THEN&lt;cr&gt;&lt;t&gt;TEXT:='",B2,"';&lt;cr&gt;END_IF;")</f>
        <v>IF CODE = 0 THEN&lt;cr&gt;&lt;t&gt;TEXT:='STAT_INACTIVE';&lt;cr&gt;END_IF;</v>
      </c>
    </row>
    <row r="3" spans="1:3" x14ac:dyDescent="0.25">
      <c r="A3">
        <v>1</v>
      </c>
      <c r="B3" t="s">
        <v>684</v>
      </c>
      <c r="C3" t="str">
        <f t="shared" ref="C3:C66" si="0">_xlfn.CONCAT("IF CODE = ",A3," THEN&lt;cr&gt;&lt;t&gt;TEXT:='",B3,"';&lt;cr&gt;END_IF;")</f>
        <v>IF CODE = 1 THEN&lt;cr&gt;&lt;t&gt;TEXT:='STAT_DONE';&lt;cr&gt;END_IF;</v>
      </c>
    </row>
    <row r="4" spans="1:3" x14ac:dyDescent="0.25">
      <c r="A4">
        <v>2</v>
      </c>
      <c r="B4" t="s">
        <v>685</v>
      </c>
      <c r="C4" t="str">
        <f t="shared" si="0"/>
        <v>IF CODE = 2 THEN&lt;cr&gt;&lt;t&gt;TEXT:='STAT_BUSY';&lt;cr&gt;END_IF;</v>
      </c>
    </row>
    <row r="5" spans="1:3" x14ac:dyDescent="0.25">
      <c r="A5">
        <v>3</v>
      </c>
      <c r="B5" t="s">
        <v>686</v>
      </c>
      <c r="C5" t="str">
        <f t="shared" si="0"/>
        <v>IF CODE = 3 THEN&lt;cr&gt;&lt;t&gt;TEXT:='STAT_PREPARING';&lt;cr&gt;END_IF;</v>
      </c>
    </row>
    <row r="6" spans="1:3" x14ac:dyDescent="0.25">
      <c r="A6">
        <v>4</v>
      </c>
      <c r="B6" t="s">
        <v>687</v>
      </c>
      <c r="C6" t="str">
        <f t="shared" si="0"/>
        <v>IF CODE = 4 THEN&lt;cr&gt;&lt;t&gt;TEXT:='STAT_READY';&lt;cr&gt;END_IF;</v>
      </c>
    </row>
    <row r="7" spans="1:3" x14ac:dyDescent="0.25">
      <c r="A7">
        <v>5</v>
      </c>
      <c r="B7" t="s">
        <v>688</v>
      </c>
      <c r="C7" t="str">
        <f t="shared" si="0"/>
        <v>IF CODE = 5 THEN&lt;cr&gt;&lt;t&gt;TEXT:='STAT_RESET';&lt;cr&gt;END_IF;</v>
      </c>
    </row>
    <row r="8" spans="1:3" x14ac:dyDescent="0.25">
      <c r="A8">
        <v>6</v>
      </c>
      <c r="B8" t="s">
        <v>689</v>
      </c>
      <c r="C8" t="str">
        <f t="shared" si="0"/>
        <v>IF CODE = 6 THEN&lt;cr&gt;&lt;t&gt;TEXT:='STAT_ABORTED';&lt;cr&gt;END_IF;</v>
      </c>
    </row>
    <row r="9" spans="1:3" x14ac:dyDescent="0.25">
      <c r="A9">
        <v>7</v>
      </c>
      <c r="B9" t="s">
        <v>690</v>
      </c>
      <c r="C9" t="str">
        <f t="shared" si="0"/>
        <v>IF CODE = 7 THEN&lt;cr&gt;&lt;t&gt;TEXT:='RESERVED_07';&lt;cr&gt;END_IF;</v>
      </c>
    </row>
    <row r="10" spans="1:3" x14ac:dyDescent="0.25">
      <c r="A10">
        <v>8</v>
      </c>
      <c r="B10" t="s">
        <v>691</v>
      </c>
      <c r="C10" t="str">
        <f t="shared" si="0"/>
        <v>IF CODE = 8 THEN&lt;cr&gt;&lt;t&gt;TEXT:='RESERVED_08';&lt;cr&gt;END_IF;</v>
      </c>
    </row>
    <row r="11" spans="1:3" x14ac:dyDescent="0.25">
      <c r="A11">
        <v>9</v>
      </c>
      <c r="B11" t="s">
        <v>692</v>
      </c>
      <c r="C11" t="str">
        <f t="shared" si="0"/>
        <v>IF CODE = 9 THEN&lt;cr&gt;&lt;t&gt;TEXT:='RESERVED_09';&lt;cr&gt;END_IF;</v>
      </c>
    </row>
    <row r="12" spans="1:3" x14ac:dyDescent="0.25">
      <c r="A12">
        <v>10</v>
      </c>
      <c r="B12" t="s">
        <v>693</v>
      </c>
      <c r="C12" t="str">
        <f t="shared" si="0"/>
        <v>IF CODE = 10 THEN&lt;cr&gt;&lt;t&gt;TEXT:='ERR_OPEN_CIRCUIT';&lt;cr&gt;END_IF;</v>
      </c>
    </row>
    <row r="13" spans="1:3" x14ac:dyDescent="0.25">
      <c r="A13">
        <v>11</v>
      </c>
      <c r="B13" t="s">
        <v>694</v>
      </c>
      <c r="C13" t="str">
        <f t="shared" si="0"/>
        <v>IF CODE = 11 THEN&lt;cr&gt;&lt;t&gt;TEXT:='ERR_SHORT_CIRCUIT';&lt;cr&gt;END_IF;</v>
      </c>
    </row>
    <row r="14" spans="1:3" x14ac:dyDescent="0.25">
      <c r="A14">
        <v>12</v>
      </c>
      <c r="B14" t="s">
        <v>695</v>
      </c>
      <c r="C14" t="str">
        <f t="shared" si="0"/>
        <v>IF CODE = 12 THEN&lt;cr&gt;&lt;t&gt;TEXT:='ERR_OVERLOAD_CURRENT';&lt;cr&gt;END_IF;</v>
      </c>
    </row>
    <row r="15" spans="1:3" x14ac:dyDescent="0.25">
      <c r="A15">
        <v>13</v>
      </c>
      <c r="B15" t="s">
        <v>696</v>
      </c>
      <c r="C15" t="str">
        <f t="shared" si="0"/>
        <v>IF CODE = 13 THEN&lt;cr&gt;&lt;t&gt;TEXT:='ERR_LOW_CURRENT';&lt;cr&gt;END_IF;</v>
      </c>
    </row>
    <row r="16" spans="1:3" x14ac:dyDescent="0.25">
      <c r="A16">
        <v>14</v>
      </c>
      <c r="B16" t="s">
        <v>697</v>
      </c>
      <c r="C16" t="str">
        <f t="shared" si="0"/>
        <v>IF CODE = 14 THEN&lt;cr&gt;&lt;t&gt;TEXT:='ERR_UNDERVOLTAGE_VBBX';&lt;cr&gt;END_IF;</v>
      </c>
    </row>
    <row r="17" spans="1:3" x14ac:dyDescent="0.25">
      <c r="A17">
        <v>15</v>
      </c>
      <c r="B17" t="s">
        <v>698</v>
      </c>
      <c r="C17" t="str">
        <f t="shared" si="0"/>
        <v>IF CODE = 15 THEN&lt;cr&gt;&lt;t&gt;TEXT:='ERR_OVERVOLTAGE_VBBX';&lt;cr&gt;END_IF;</v>
      </c>
    </row>
    <row r="18" spans="1:3" x14ac:dyDescent="0.25">
      <c r="A18">
        <v>16</v>
      </c>
      <c r="B18" t="s">
        <v>699</v>
      </c>
      <c r="C18" t="str">
        <f t="shared" si="0"/>
        <v>IF CODE = 16 THEN&lt;cr&gt;&lt;t&gt;TEXT:='ERR_STUCK_AT_HIGH';&lt;cr&gt;END_IF;</v>
      </c>
    </row>
    <row r="19" spans="1:3" x14ac:dyDescent="0.25">
      <c r="A19">
        <v>17</v>
      </c>
      <c r="B19" t="s">
        <v>700</v>
      </c>
      <c r="C19" t="str">
        <f t="shared" si="0"/>
        <v>IF CODE = 17 THEN&lt;cr&gt;&lt;t&gt;TEXT:='ERR_STUCK_AT_LOW';&lt;cr&gt;END_IF;</v>
      </c>
    </row>
    <row r="20" spans="1:3" x14ac:dyDescent="0.25">
      <c r="A20">
        <v>18</v>
      </c>
      <c r="B20" t="s">
        <v>701</v>
      </c>
      <c r="C20" t="str">
        <f t="shared" si="0"/>
        <v>IF CODE = 18 THEN&lt;cr&gt;&lt;t&gt;TEXT:='ERR_HIGH_TEMPERATURE';&lt;cr&gt;END_IF;</v>
      </c>
    </row>
    <row r="21" spans="1:3" x14ac:dyDescent="0.25">
      <c r="A21">
        <v>19</v>
      </c>
      <c r="B21" t="s">
        <v>702</v>
      </c>
      <c r="C21" t="str">
        <f t="shared" si="0"/>
        <v>IF CODE = 19 THEN&lt;cr&gt;&lt;t&gt;TEXT:='ERR_LOW_TEMPERATURE';&lt;cr&gt;END_IF;</v>
      </c>
    </row>
    <row r="22" spans="1:3" x14ac:dyDescent="0.25">
      <c r="A22">
        <v>20</v>
      </c>
      <c r="B22" t="s">
        <v>703</v>
      </c>
      <c r="C22" t="str">
        <f t="shared" si="0"/>
        <v>IF CODE = 20 THEN&lt;cr&gt;&lt;t&gt;TEXT:='ERR_INVALID_VALUE';&lt;cr&gt;END_IF;</v>
      </c>
    </row>
    <row r="23" spans="1:3" x14ac:dyDescent="0.25">
      <c r="A23">
        <v>21</v>
      </c>
      <c r="B23" t="s">
        <v>704</v>
      </c>
      <c r="C23" t="str">
        <f t="shared" si="0"/>
        <v>IF CODE = 21 THEN&lt;cr&gt;&lt;t&gt;TEXT:='ERR_INVALID_CHANNEL';&lt;cr&gt;END_IF;</v>
      </c>
    </row>
    <row r="24" spans="1:3" x14ac:dyDescent="0.25">
      <c r="A24">
        <v>22</v>
      </c>
      <c r="B24" t="s">
        <v>705</v>
      </c>
      <c r="C24" t="str">
        <f t="shared" si="0"/>
        <v>IF CODE = 22 THEN&lt;cr&gt;&lt;t&gt;TEXT:='ERR_INVALID_MODE';&lt;cr&gt;END_IF;</v>
      </c>
    </row>
    <row r="25" spans="1:3" x14ac:dyDescent="0.25">
      <c r="A25">
        <v>23</v>
      </c>
      <c r="B25" t="s">
        <v>706</v>
      </c>
      <c r="C25" t="str">
        <f t="shared" si="0"/>
        <v>IF CODE = 23 THEN&lt;cr&gt;&lt;t&gt;TEXT:='ERR_INVALID_FREQUENCY';&lt;cr&gt;END_IF;</v>
      </c>
    </row>
    <row r="26" spans="1:3" x14ac:dyDescent="0.25">
      <c r="A26">
        <v>24</v>
      </c>
      <c r="B26" t="s">
        <v>707</v>
      </c>
      <c r="C26" t="str">
        <f t="shared" si="0"/>
        <v>IF CODE = 24 THEN&lt;cr&gt;&lt;t&gt;TEXT:='ERR_INVALID_DITHER';&lt;cr&gt;END_IF;</v>
      </c>
    </row>
    <row r="27" spans="1:3" x14ac:dyDescent="0.25">
      <c r="A27">
        <v>25</v>
      </c>
      <c r="B27" t="s">
        <v>708</v>
      </c>
      <c r="C27" t="str">
        <f t="shared" si="0"/>
        <v>IF CODE = 25 THEN&lt;cr&gt;&lt;t&gt;TEXT:='ERR_INVALID_FILTER';&lt;cr&gt;END_IF;</v>
      </c>
    </row>
    <row r="28" spans="1:3" x14ac:dyDescent="0.25">
      <c r="A28">
        <v>26</v>
      </c>
      <c r="B28" t="s">
        <v>709</v>
      </c>
      <c r="C28" t="str">
        <f t="shared" si="0"/>
        <v>IF CODE = 26 THEN&lt;cr&gt;&lt;t&gt;TEXT:='ERR_UNREACHABLE_CURRENT';&lt;cr&gt;END_IF;</v>
      </c>
    </row>
    <row r="29" spans="1:3" x14ac:dyDescent="0.25">
      <c r="A29">
        <v>27</v>
      </c>
      <c r="B29" t="s">
        <v>710</v>
      </c>
      <c r="C29" t="str">
        <f t="shared" si="0"/>
        <v>IF CODE = 27 THEN&lt;cr&gt;&lt;t&gt;TEXT:='ERR_SLOW_SIGNAL';&lt;cr&gt;END_IF;</v>
      </c>
    </row>
    <row r="30" spans="1:3" x14ac:dyDescent="0.25">
      <c r="A30">
        <v>28</v>
      </c>
      <c r="B30" t="s">
        <v>711</v>
      </c>
      <c r="C30" t="str">
        <f t="shared" si="0"/>
        <v>IF CODE = 28 THEN&lt;cr&gt;&lt;t&gt;TEXT:='ERR_CHANGEOVER_TIME';&lt;cr&gt;END_IF;</v>
      </c>
    </row>
    <row r="31" spans="1:3" x14ac:dyDescent="0.25">
      <c r="A31">
        <v>29</v>
      </c>
      <c r="B31" t="s">
        <v>712</v>
      </c>
      <c r="C31" t="str">
        <f t="shared" si="0"/>
        <v>IF CODE = 29 THEN&lt;cr&gt;&lt;t&gt;TEXT:='ERR_INSTANCE';&lt;cr&gt;END_IF;</v>
      </c>
    </row>
    <row r="32" spans="1:3" x14ac:dyDescent="0.25">
      <c r="A32">
        <v>30</v>
      </c>
      <c r="B32" t="s">
        <v>713</v>
      </c>
      <c r="C32" t="str">
        <f t="shared" si="0"/>
        <v>IF CODE = 30 THEN&lt;cr&gt;&lt;t&gt;TEXT:='ERR_INSTANCE_LIMIT';&lt;cr&gt;END_IF;</v>
      </c>
    </row>
    <row r="33" spans="1:3" x14ac:dyDescent="0.25">
      <c r="A33">
        <v>31</v>
      </c>
      <c r="B33" t="s">
        <v>714</v>
      </c>
      <c r="C33" t="str">
        <f t="shared" si="0"/>
        <v>IF CODE = 31 THEN&lt;cr&gt;&lt;t&gt;TEXT:='ERR_INVALID_COLOUR';&lt;cr&gt;END_IF;</v>
      </c>
    </row>
    <row r="34" spans="1:3" x14ac:dyDescent="0.25">
      <c r="A34">
        <v>32</v>
      </c>
      <c r="B34" t="s">
        <v>715</v>
      </c>
      <c r="C34" t="str">
        <f t="shared" si="0"/>
        <v>IF CODE = 32 THEN&lt;cr&gt;&lt;t&gt;TEXT:='ERR_NO_IDENTITY';&lt;cr&gt;END_IF;</v>
      </c>
    </row>
    <row r="35" spans="1:3" x14ac:dyDescent="0.25">
      <c r="A35">
        <v>33</v>
      </c>
      <c r="B35" t="s">
        <v>716</v>
      </c>
      <c r="C35" t="str">
        <f t="shared" si="0"/>
        <v>IF CODE = 33 THEN&lt;cr&gt;&lt;t&gt;TEXT:='ERR_ACCESS';&lt;cr&gt;END_IF;</v>
      </c>
    </row>
    <row r="36" spans="1:3" x14ac:dyDescent="0.25">
      <c r="A36">
        <v>34</v>
      </c>
      <c r="B36" t="s">
        <v>717</v>
      </c>
      <c r="C36" t="str">
        <f t="shared" si="0"/>
        <v>IF CODE = 34 THEN&lt;cr&gt;&lt;t&gt;TEXT:='ERR_UNDEFINED';&lt;cr&gt;END_IF;</v>
      </c>
    </row>
    <row r="37" spans="1:3" x14ac:dyDescent="0.25">
      <c r="A37">
        <v>35</v>
      </c>
      <c r="B37" t="s">
        <v>718</v>
      </c>
      <c r="C37" t="str">
        <f t="shared" si="0"/>
        <v>IF CODE = 35 THEN&lt;cr&gt;&lt;t&gt;TEXT:='ERR_FUNC_KEY_MISSED';&lt;cr&gt;END_IF;</v>
      </c>
    </row>
    <row r="38" spans="1:3" x14ac:dyDescent="0.25">
      <c r="A38">
        <v>36</v>
      </c>
      <c r="B38" t="s">
        <v>719</v>
      </c>
      <c r="C38" t="str">
        <f t="shared" si="0"/>
        <v>IF CODE = 36 THEN&lt;cr&gt;&lt;t&gt;TEXT:='ERR_BUFFER_OVERFLOW';&lt;cr&gt;END_IF;</v>
      </c>
    </row>
    <row r="39" spans="1:3" x14ac:dyDescent="0.25">
      <c r="A39">
        <v>37</v>
      </c>
      <c r="B39" t="s">
        <v>720</v>
      </c>
      <c r="C39" t="str">
        <f t="shared" si="0"/>
        <v>IF CODE = 37 THEN&lt;cr&gt;&lt;t&gt;TEXT:='ERR_BAUDRATE_ALREADY_SET';&lt;cr&gt;END_IF;</v>
      </c>
    </row>
    <row r="40" spans="1:3" x14ac:dyDescent="0.25">
      <c r="A40">
        <v>38</v>
      </c>
      <c r="B40" t="s">
        <v>721</v>
      </c>
      <c r="C40" t="str">
        <f t="shared" si="0"/>
        <v>IF CODE = 38 THEN&lt;cr&gt;&lt;t&gt;TEXT:='ERR_INACTIVE_INTERFACE';&lt;cr&gt;END_IF;</v>
      </c>
    </row>
    <row r="41" spans="1:3" x14ac:dyDescent="0.25">
      <c r="A41">
        <v>39</v>
      </c>
      <c r="B41" t="s">
        <v>722</v>
      </c>
      <c r="C41" t="str">
        <f t="shared" si="0"/>
        <v>IF CODE = 39 THEN&lt;cr&gt;&lt;t&gt;TEXT:='ERR_TIMEOUT';&lt;cr&gt;END_IF;</v>
      </c>
    </row>
    <row r="42" spans="1:3" x14ac:dyDescent="0.25">
      <c r="A42">
        <v>40</v>
      </c>
      <c r="B42" t="s">
        <v>723</v>
      </c>
      <c r="C42" t="str">
        <f t="shared" si="0"/>
        <v>IF CODE = 40 THEN&lt;cr&gt;&lt;t&gt;TEXT:='ERR_OUT_OF_MEMORY';&lt;cr&gt;END_IF;</v>
      </c>
    </row>
    <row r="43" spans="1:3" x14ac:dyDescent="0.25">
      <c r="A43">
        <v>41</v>
      </c>
      <c r="B43" t="s">
        <v>724</v>
      </c>
      <c r="C43" t="str">
        <f t="shared" si="0"/>
        <v>IF CODE = 41 THEN&lt;cr&gt;&lt;t&gt;TEXT:='ERR_BUS_OFF';&lt;cr&gt;END_IF;</v>
      </c>
    </row>
    <row r="44" spans="1:3" x14ac:dyDescent="0.25">
      <c r="A44">
        <v>42</v>
      </c>
      <c r="B44" t="s">
        <v>725</v>
      </c>
      <c r="C44" t="str">
        <f t="shared" si="0"/>
        <v>IF CODE = 42 THEN&lt;cr&gt;&lt;t&gt;TEXT:='ERR_BAD_CRC';&lt;cr&gt;END_IF;</v>
      </c>
    </row>
    <row r="45" spans="1:3" x14ac:dyDescent="0.25">
      <c r="A45">
        <v>43</v>
      </c>
      <c r="B45" t="s">
        <v>726</v>
      </c>
      <c r="C45" t="str">
        <f t="shared" si="0"/>
        <v>IF CODE = 43 THEN&lt;cr&gt;&lt;t&gt;TEXT:='ERR_EXCEEDED_RANGE';&lt;cr&gt;END_IF;</v>
      </c>
    </row>
    <row r="46" spans="1:3" x14ac:dyDescent="0.25">
      <c r="A46">
        <v>44</v>
      </c>
      <c r="B46" t="s">
        <v>727</v>
      </c>
      <c r="C46" t="str">
        <f t="shared" si="0"/>
        <v>IF CODE = 44 THEN&lt;cr&gt;&lt;t&gt;TEXT:='ERR_INTERNAL_COMMUNICATION';&lt;cr&gt;END_IF;</v>
      </c>
    </row>
    <row r="47" spans="1:3" x14ac:dyDescent="0.25">
      <c r="A47">
        <v>45</v>
      </c>
      <c r="B47" t="s">
        <v>728</v>
      </c>
      <c r="C47" t="str">
        <f t="shared" si="0"/>
        <v>IF CODE = 45 THEN&lt;cr&gt;&lt;t&gt;TEXT:='ERR_NOT_SUPPORTED';&lt;cr&gt;END_IF;</v>
      </c>
    </row>
    <row r="48" spans="1:3" x14ac:dyDescent="0.25">
      <c r="A48">
        <v>46</v>
      </c>
      <c r="B48" t="s">
        <v>729</v>
      </c>
      <c r="C48" t="str">
        <f t="shared" si="0"/>
        <v>IF CODE = 46 THEN&lt;cr&gt;&lt;t&gt;TEXT:='ERR_TIMING';&lt;cr&gt;END_IF;</v>
      </c>
    </row>
    <row r="49" spans="1:3" x14ac:dyDescent="0.25">
      <c r="A49">
        <v>47</v>
      </c>
      <c r="B49" t="s">
        <v>730</v>
      </c>
      <c r="C49" t="str">
        <f t="shared" si="0"/>
        <v>IF CODE = 47 THEN&lt;cr&gt;&lt;t&gt;TEXT:='ERR_INTERNAL';&lt;cr&gt;END_IF;</v>
      </c>
    </row>
    <row r="50" spans="1:3" x14ac:dyDescent="0.25">
      <c r="A50">
        <v>48</v>
      </c>
      <c r="B50" t="s">
        <v>731</v>
      </c>
      <c r="C50" t="str">
        <f t="shared" si="0"/>
        <v>IF CODE = 48 THEN&lt;cr&gt;&lt;t&gt;TEXT:='ERR_FILE_SYSTEM';&lt;cr&gt;END_IF;</v>
      </c>
    </row>
    <row r="51" spans="1:3" x14ac:dyDescent="0.25">
      <c r="A51">
        <v>49</v>
      </c>
      <c r="B51" t="s">
        <v>732</v>
      </c>
      <c r="C51" t="str">
        <f t="shared" si="0"/>
        <v>IF CODE = 49 THEN&lt;cr&gt;&lt;t&gt;TEXT:='ERR_INVALID_IP_CFG';&lt;cr&gt;END_IF;</v>
      </c>
    </row>
    <row r="52" spans="1:3" x14ac:dyDescent="0.25">
      <c r="A52">
        <v>50</v>
      </c>
      <c r="B52" t="s">
        <v>733</v>
      </c>
      <c r="C52" t="str">
        <f t="shared" si="0"/>
        <v>IF CODE = 50 THEN&lt;cr&gt;&lt;t&gt;TEXT:='ERR_FAILED_ERR_RESET';&lt;cr&gt;END_IF;</v>
      </c>
    </row>
    <row r="53" spans="1:3" x14ac:dyDescent="0.25">
      <c r="A53">
        <v>51</v>
      </c>
      <c r="B53" t="s">
        <v>734</v>
      </c>
      <c r="C53" t="str">
        <f t="shared" si="0"/>
        <v>IF CODE = 51 THEN&lt;cr&gt;&lt;t&gt;TEXT:='ERR_DEVICE_NOT_AVAILABLE';&lt;cr&gt;END_IF;</v>
      </c>
    </row>
    <row r="54" spans="1:3" x14ac:dyDescent="0.25">
      <c r="A54">
        <v>52</v>
      </c>
      <c r="B54" t="s">
        <v>735</v>
      </c>
      <c r="C54" t="str">
        <f t="shared" si="0"/>
        <v>IF CODE = 52 THEN&lt;cr&gt;&lt;t&gt;TEXT:='ERR_NO_OBJECT';&lt;cr&gt;END_IF;</v>
      </c>
    </row>
    <row r="55" spans="1:3" x14ac:dyDescent="0.25">
      <c r="A55">
        <v>53</v>
      </c>
      <c r="B55" t="s">
        <v>736</v>
      </c>
      <c r="C55" t="str">
        <f t="shared" si="0"/>
        <v>IF CODE = 53 THEN&lt;cr&gt;&lt;t&gt;TEXT:='ERR_UNREACHABLE_VOLTAGE';&lt;cr&gt;END_IF;</v>
      </c>
    </row>
    <row r="56" spans="1:3" x14ac:dyDescent="0.25">
      <c r="A56">
        <v>54</v>
      </c>
      <c r="B56" t="s">
        <v>737</v>
      </c>
      <c r="C56" t="str">
        <f t="shared" si="0"/>
        <v>IF CODE = 54 THEN&lt;cr&gt;&lt;t&gt;TEXT:='ERR_AT_GROUP_OUTPUT';&lt;cr&gt;END_IF;</v>
      </c>
    </row>
    <row r="57" spans="1:3" x14ac:dyDescent="0.25">
      <c r="A57">
        <v>55</v>
      </c>
      <c r="B57" t="s">
        <v>738</v>
      </c>
      <c r="C57" t="str">
        <f t="shared" si="0"/>
        <v>IF CODE = 55 THEN&lt;cr&gt;&lt;t&gt;TEXT:='ERR_CONTROL_DITHER';&lt;cr&gt;END_IF;</v>
      </c>
    </row>
    <row r="58" spans="1:3" x14ac:dyDescent="0.25">
      <c r="A58">
        <v>56</v>
      </c>
      <c r="B58" t="s">
        <v>739</v>
      </c>
      <c r="C58" t="str">
        <f t="shared" si="0"/>
        <v>IF CODE = 56 THEN&lt;cr&gt;&lt;t&gt;TEXT:='ERR_UNDERVOLTAGE_VBBX_WARNING';&lt;cr&gt;END_IF;</v>
      </c>
    </row>
    <row r="59" spans="1:3" x14ac:dyDescent="0.25">
      <c r="A59">
        <v>57</v>
      </c>
      <c r="B59" t="s">
        <v>740</v>
      </c>
      <c r="C59" t="str">
        <f t="shared" si="0"/>
        <v>IF CODE = 57 THEN&lt;cr&gt;&lt;t&gt;TEXT:='ERR_OVERVOLTAGE_VBBX_WARNING';&lt;cr&gt;END_IF;</v>
      </c>
    </row>
    <row r="60" spans="1:3" x14ac:dyDescent="0.25">
      <c r="A60">
        <v>58</v>
      </c>
      <c r="B60" t="s">
        <v>741</v>
      </c>
      <c r="C60" t="str">
        <f t="shared" si="0"/>
        <v>IF CODE = 58 THEN&lt;cr&gt;&lt;t&gt;TEXT:='ERR_LOW_TEMPERATURE_WARNING';&lt;cr&gt;END_IF;</v>
      </c>
    </row>
    <row r="61" spans="1:3" x14ac:dyDescent="0.25">
      <c r="A61">
        <v>59</v>
      </c>
      <c r="B61" t="s">
        <v>742</v>
      </c>
      <c r="C61" t="str">
        <f t="shared" si="0"/>
        <v>IF CODE = 59 THEN&lt;cr&gt;&lt;t&gt;TEXT:='ERR_HIGH_TEMPERATURE_WARNING';&lt;cr&gt;END_IF;</v>
      </c>
    </row>
    <row r="62" spans="1:3" x14ac:dyDescent="0.25">
      <c r="A62">
        <v>60</v>
      </c>
      <c r="B62" t="s">
        <v>743</v>
      </c>
      <c r="C62" t="str">
        <f t="shared" si="0"/>
        <v>IF CODE = 60 THEN&lt;cr&gt;&lt;t&gt;TEXT:='ERR_RANGE_OVERRUN';&lt;cr&gt;END_IF;</v>
      </c>
    </row>
    <row r="63" spans="1:3" x14ac:dyDescent="0.25">
      <c r="A63">
        <v>61</v>
      </c>
      <c r="B63" t="s">
        <v>744</v>
      </c>
      <c r="C63" t="str">
        <f t="shared" si="0"/>
        <v>IF CODE = 61 THEN&lt;cr&gt;&lt;t&gt;TEXT:='ERR_RANGE_UNDERRUN';&lt;cr&gt;END_IF;</v>
      </c>
    </row>
    <row r="64" spans="1:3" x14ac:dyDescent="0.25">
      <c r="A64">
        <v>62</v>
      </c>
      <c r="B64" t="s">
        <v>745</v>
      </c>
      <c r="C64" t="str">
        <f t="shared" si="0"/>
        <v>IF CODE = 62 THEN&lt;cr&gt;&lt;t&gt;TEXT:='DIAG_INVALID_VALUE';&lt;cr&gt;END_IF;</v>
      </c>
    </row>
    <row r="65" spans="1:3" x14ac:dyDescent="0.25">
      <c r="A65">
        <v>63</v>
      </c>
      <c r="B65" t="s">
        <v>746</v>
      </c>
      <c r="C65" t="str">
        <f t="shared" si="0"/>
        <v>IF CODE = 63 THEN&lt;cr&gt;&lt;t&gt;TEXT:='DIAG_INTERNAL';&lt;cr&gt;END_IF;</v>
      </c>
    </row>
    <row r="66" spans="1:3" x14ac:dyDescent="0.25">
      <c r="A66">
        <v>64</v>
      </c>
      <c r="B66" t="s">
        <v>747</v>
      </c>
      <c r="C66" t="str">
        <f t="shared" si="0"/>
        <v>IF CODE = 64 THEN&lt;cr&gt;&lt;t&gt;TEXT:='DIAG_OPEN_CIRCUIT';&lt;cr&gt;END_IF;</v>
      </c>
    </row>
    <row r="67" spans="1:3" x14ac:dyDescent="0.25">
      <c r="A67">
        <v>65</v>
      </c>
      <c r="B67" t="s">
        <v>748</v>
      </c>
      <c r="C67" t="str">
        <f t="shared" ref="C67:C130" si="1">_xlfn.CONCAT("IF CODE = ",A67," THEN&lt;cr&gt;&lt;t&gt;TEXT:='",B67,"';&lt;cr&gt;END_IF;")</f>
        <v>IF CODE = 65 THEN&lt;cr&gt;&lt;t&gt;TEXT:='DIAG_SHORT_CIRCUIT';&lt;cr&gt;END_IF;</v>
      </c>
    </row>
    <row r="68" spans="1:3" x14ac:dyDescent="0.25">
      <c r="A68">
        <v>66</v>
      </c>
      <c r="B68" t="s">
        <v>749</v>
      </c>
      <c r="C68" t="str">
        <f t="shared" si="1"/>
        <v>IF CODE = 66 THEN&lt;cr&gt;&lt;t&gt;TEXT:='DIAG_UNDERVOLTAGE_VBBX';&lt;cr&gt;END_IF;</v>
      </c>
    </row>
    <row r="69" spans="1:3" x14ac:dyDescent="0.25">
      <c r="A69">
        <v>67</v>
      </c>
      <c r="B69" t="s">
        <v>750</v>
      </c>
      <c r="C69" t="str">
        <f t="shared" si="1"/>
        <v>IF CODE = 67 THEN&lt;cr&gt;&lt;t&gt;TEXT:='DIAG_OVERVOLTAGE_VBBX';&lt;cr&gt;END_IF;</v>
      </c>
    </row>
    <row r="70" spans="1:3" x14ac:dyDescent="0.25">
      <c r="A70">
        <v>68</v>
      </c>
      <c r="B70" t="s">
        <v>751</v>
      </c>
      <c r="C70" t="str">
        <f t="shared" si="1"/>
        <v>IF CODE = 68 THEN&lt;cr&gt;&lt;t&gt;TEXT:='DIAG_OVERLOAD_CURRENT';&lt;cr&gt;END_IF;</v>
      </c>
    </row>
    <row r="71" spans="1:3" x14ac:dyDescent="0.25">
      <c r="A71">
        <v>69</v>
      </c>
      <c r="B71" t="s">
        <v>752</v>
      </c>
      <c r="C71" t="str">
        <f t="shared" si="1"/>
        <v>IF CODE = 69 THEN&lt;cr&gt;&lt;t&gt;TEXT:='DIAG_STUCK_AT';&lt;cr&gt;END_IF;</v>
      </c>
    </row>
    <row r="72" spans="1:3" x14ac:dyDescent="0.25">
      <c r="A72">
        <v>70</v>
      </c>
      <c r="B72" t="s">
        <v>753</v>
      </c>
      <c r="C72" t="str">
        <f t="shared" si="1"/>
        <v>IF CODE = 70 THEN&lt;cr&gt;&lt;t&gt;TEXT:='DIAG_STUCK_AT_HIGH';&lt;cr&gt;END_IF;</v>
      </c>
    </row>
    <row r="73" spans="1:3" x14ac:dyDescent="0.25">
      <c r="A73">
        <v>71</v>
      </c>
      <c r="B73" t="s">
        <v>754</v>
      </c>
      <c r="C73" t="str">
        <f t="shared" si="1"/>
        <v>IF CODE = 71 THEN&lt;cr&gt;&lt;t&gt;TEXT:='DIAG_STUCK_AT_LOW';&lt;cr&gt;END_IF;</v>
      </c>
    </row>
    <row r="74" spans="1:3" x14ac:dyDescent="0.25">
      <c r="A74">
        <v>72</v>
      </c>
      <c r="B74" t="s">
        <v>755</v>
      </c>
      <c r="C74" t="str">
        <f t="shared" si="1"/>
        <v>IF CODE = 72 THEN&lt;cr&gt;&lt;t&gt;TEXT:='DIAG_INVALID_COLOUR';&lt;cr&gt;END_IF;</v>
      </c>
    </row>
    <row r="75" spans="1:3" x14ac:dyDescent="0.25">
      <c r="A75">
        <v>73</v>
      </c>
      <c r="B75" t="s">
        <v>756</v>
      </c>
      <c r="C75" t="str">
        <f t="shared" si="1"/>
        <v>IF CODE = 73 THEN&lt;cr&gt;&lt;t&gt;TEXT:='DIAG_OVERVOLTAGE';&lt;cr&gt;END_IF;</v>
      </c>
    </row>
    <row r="76" spans="1:3" x14ac:dyDescent="0.25">
      <c r="A76">
        <v>74</v>
      </c>
      <c r="B76" t="s">
        <v>757</v>
      </c>
      <c r="C76" t="str">
        <f t="shared" si="1"/>
        <v>IF CODE = 74 THEN&lt;cr&gt;&lt;t&gt;TEXT:='DIAG_UNDERVOLTAGE';&lt;cr&gt;END_IF;</v>
      </c>
    </row>
    <row r="77" spans="1:3" x14ac:dyDescent="0.25">
      <c r="A77">
        <v>75</v>
      </c>
      <c r="B77" t="s">
        <v>758</v>
      </c>
      <c r="C77" t="str">
        <f t="shared" si="1"/>
        <v>IF CODE = 75 THEN&lt;cr&gt;&lt;t&gt;TEXT:='DIAG_NO_CALIB';&lt;cr&gt;END_IF;</v>
      </c>
    </row>
    <row r="78" spans="1:3" x14ac:dyDescent="0.25">
      <c r="A78">
        <v>76</v>
      </c>
      <c r="B78" t="s">
        <v>759</v>
      </c>
      <c r="C78" t="str">
        <f t="shared" si="1"/>
        <v>IF CODE = 76 THEN&lt;cr&gt;&lt;t&gt;TEXT:='DIAG_ACCESS';&lt;cr&gt;END_IF;</v>
      </c>
    </row>
    <row r="79" spans="1:3" x14ac:dyDescent="0.25">
      <c r="A79">
        <v>77</v>
      </c>
      <c r="B79" t="s">
        <v>760</v>
      </c>
      <c r="C79" t="str">
        <f t="shared" si="1"/>
        <v>IF CODE = 77 THEN&lt;cr&gt;&lt;t&gt;TEXT:='DIAG_CHANGEOVER_TIME';&lt;cr&gt;END_IF;</v>
      </c>
    </row>
    <row r="80" spans="1:3" x14ac:dyDescent="0.25">
      <c r="A80">
        <v>78</v>
      </c>
      <c r="B80" t="s">
        <v>761</v>
      </c>
      <c r="C80" t="str">
        <f t="shared" si="1"/>
        <v>IF CODE = 78 THEN&lt;cr&gt;&lt;t&gt;TEXT:='ERR_OVERVOLTAGE';&lt;cr&gt;END_IF;</v>
      </c>
    </row>
    <row r="81" spans="1:3" x14ac:dyDescent="0.25">
      <c r="A81">
        <v>79</v>
      </c>
      <c r="B81" t="s">
        <v>762</v>
      </c>
      <c r="C81" t="str">
        <f t="shared" si="1"/>
        <v>IF CODE = 79 THEN&lt;cr&gt;&lt;t&gt;TEXT:='ERR_UNDERVOLTAGE';&lt;cr&gt;END_IF;</v>
      </c>
    </row>
    <row r="82" spans="1:3" x14ac:dyDescent="0.25">
      <c r="A82">
        <v>80</v>
      </c>
      <c r="B82" t="s">
        <v>763</v>
      </c>
      <c r="C82" t="str">
        <f t="shared" si="1"/>
        <v>IF CODE = 80 THEN&lt;cr&gt;&lt;t&gt;TEXT:='ERR_STUCK_AT';&lt;cr&gt;END_IF;</v>
      </c>
    </row>
    <row r="83" spans="1:3" x14ac:dyDescent="0.25">
      <c r="A83">
        <v>81</v>
      </c>
      <c r="B83" t="s">
        <v>764</v>
      </c>
      <c r="C83" t="str">
        <f t="shared" si="1"/>
        <v>IF CODE = 81 THEN&lt;cr&gt;&lt;t&gt;TEXT:='DIAG_CONTROL_DITHER';&lt;cr&gt;END_IF;</v>
      </c>
    </row>
    <row r="84" spans="1:3" x14ac:dyDescent="0.25">
      <c r="A84">
        <v>82</v>
      </c>
      <c r="B84" t="s">
        <v>765</v>
      </c>
      <c r="C84" t="str">
        <f t="shared" si="1"/>
        <v>IF CODE = 82 THEN&lt;cr&gt;&lt;t&gt;TEXT:='DIAG_SLOW_SIGNAL';&lt;cr&gt;END_IF;</v>
      </c>
    </row>
    <row r="85" spans="1:3" x14ac:dyDescent="0.25">
      <c r="A85">
        <v>83</v>
      </c>
      <c r="B85" t="s">
        <v>766</v>
      </c>
      <c r="C85" t="str">
        <f t="shared" si="1"/>
        <v>IF CODE = 83 THEN&lt;cr&gt;&lt;t&gt;TEXT:='DIAG_DIAG_PRO_MODE';&lt;cr&gt;END_IF;</v>
      </c>
    </row>
    <row r="86" spans="1:3" x14ac:dyDescent="0.25">
      <c r="A86">
        <v>84</v>
      </c>
      <c r="B86" t="s">
        <v>767</v>
      </c>
      <c r="C86" t="str">
        <f t="shared" si="1"/>
        <v>IF CODE = 84 THEN&lt;cr&gt;&lt;t&gt;TEXT:='DIAG_WINDOW';&lt;cr&gt;END_IF;</v>
      </c>
    </row>
    <row r="87" spans="1:3" x14ac:dyDescent="0.25">
      <c r="A87">
        <v>85</v>
      </c>
      <c r="B87" t="s">
        <v>768</v>
      </c>
      <c r="C87" t="str">
        <f t="shared" si="1"/>
        <v>IF CODE = 85 THEN&lt;cr&gt;&lt;t&gt;TEXT:='ERR_SDO_IDX_NOT_EXIST';&lt;cr&gt;END_IF;</v>
      </c>
    </row>
    <row r="88" spans="1:3" x14ac:dyDescent="0.25">
      <c r="A88">
        <v>86</v>
      </c>
      <c r="B88" t="s">
        <v>769</v>
      </c>
      <c r="C88" t="str">
        <f t="shared" si="1"/>
        <v>IF CODE = 86 THEN&lt;cr&gt;&lt;t&gt;TEXT:='ERR_SDO_SUBIDX_NOT_EXIST';&lt;cr&gt;END_IF;</v>
      </c>
    </row>
    <row r="89" spans="1:3" x14ac:dyDescent="0.25">
      <c r="A89">
        <v>87</v>
      </c>
      <c r="B89" t="s">
        <v>770</v>
      </c>
      <c r="C89" t="str">
        <f t="shared" si="1"/>
        <v>IF CODE = 87 THEN&lt;cr&gt;&lt;t&gt;TEXT:='ERR_SDO_UNSUPPORTED_ACCESS';&lt;cr&gt;END_IF;</v>
      </c>
    </row>
    <row r="90" spans="1:3" x14ac:dyDescent="0.25">
      <c r="A90">
        <v>88</v>
      </c>
      <c r="B90" t="s">
        <v>771</v>
      </c>
      <c r="C90" t="str">
        <f t="shared" si="1"/>
        <v>IF CODE = 88 THEN&lt;cr&gt;&lt;t&gt;TEXT:='ERR_SDO_DATA_TYPE';&lt;cr&gt;END_IF;</v>
      </c>
    </row>
    <row r="91" spans="1:3" x14ac:dyDescent="0.25">
      <c r="A91">
        <v>89</v>
      </c>
      <c r="B91" t="s">
        <v>772</v>
      </c>
      <c r="C91" t="str">
        <f t="shared" si="1"/>
        <v>IF CODE = 89 THEN&lt;cr&gt;&lt;t&gt;TEXT:='DIAG_LOW_TEMPERATURE';&lt;cr&gt;END_IF;</v>
      </c>
    </row>
    <row r="92" spans="1:3" x14ac:dyDescent="0.25">
      <c r="A92">
        <v>90</v>
      </c>
      <c r="B92" t="s">
        <v>773</v>
      </c>
      <c r="C92" t="str">
        <f t="shared" si="1"/>
        <v>IF CODE = 90 THEN&lt;cr&gt;&lt;t&gt;TEXT:='DIAG_HIGH_TEMPERATURE';&lt;cr&gt;END_IF;</v>
      </c>
    </row>
    <row r="93" spans="1:3" x14ac:dyDescent="0.25">
      <c r="A93">
        <v>91</v>
      </c>
      <c r="B93" t="s">
        <v>774</v>
      </c>
      <c r="C93" t="str">
        <f t="shared" si="1"/>
        <v>IF CODE = 91 THEN&lt;cr&gt;&lt;t&gt;TEXT:='DIAG_INVALID_DITHER';&lt;cr&gt;END_IF;</v>
      </c>
    </row>
    <row r="94" spans="1:3" x14ac:dyDescent="0.25">
      <c r="A94">
        <v>92</v>
      </c>
      <c r="B94" t="s">
        <v>775</v>
      </c>
      <c r="C94" t="str">
        <f t="shared" si="1"/>
        <v>IF CODE = 92 THEN&lt;cr&gt;&lt;t&gt;TEXT:='DIAG_INVALID_FREQUENCY';&lt;cr&gt;END_IF;</v>
      </c>
    </row>
    <row r="95" spans="1:3" x14ac:dyDescent="0.25">
      <c r="A95">
        <v>93</v>
      </c>
      <c r="B95" t="s">
        <v>776</v>
      </c>
      <c r="C95" t="str">
        <f t="shared" si="1"/>
        <v>IF CODE = 93 THEN&lt;cr&gt;&lt;t&gt;TEXT:='DIAG_RANGE_OVERRUN';&lt;cr&gt;END_IF;</v>
      </c>
    </row>
    <row r="96" spans="1:3" x14ac:dyDescent="0.25">
      <c r="A96">
        <v>94</v>
      </c>
      <c r="B96" t="s">
        <v>777</v>
      </c>
      <c r="C96" t="str">
        <f t="shared" si="1"/>
        <v>IF CODE = 94 THEN&lt;cr&gt;&lt;t&gt;TEXT:='DIAG_RANGE_UNDERRUN';&lt;cr&gt;END_IF;</v>
      </c>
    </row>
    <row r="97" spans="1:3" x14ac:dyDescent="0.25">
      <c r="A97">
        <v>95</v>
      </c>
      <c r="B97" t="s">
        <v>778</v>
      </c>
      <c r="C97" t="str">
        <f t="shared" si="1"/>
        <v>IF CODE = 95 THEN&lt;cr&gt;&lt;t&gt;TEXT:='DIAG_INVALID_FILTER';&lt;cr&gt;END_IF;</v>
      </c>
    </row>
    <row r="98" spans="1:3" x14ac:dyDescent="0.25">
      <c r="A98">
        <v>96</v>
      </c>
      <c r="B98" t="s">
        <v>779</v>
      </c>
      <c r="C98" t="str">
        <f t="shared" si="1"/>
        <v>IF CODE = 96 THEN&lt;cr&gt;&lt;t&gt;TEXT:='ERR_COMPARE_MISMATCH';&lt;cr&gt;END_IF;</v>
      </c>
    </row>
    <row r="99" spans="1:3" x14ac:dyDescent="0.25">
      <c r="A99">
        <v>97</v>
      </c>
      <c r="B99" t="s">
        <v>780</v>
      </c>
      <c r="C99" t="str">
        <f t="shared" si="1"/>
        <v>IF CODE = 97 THEN&lt;cr&gt;&lt;t&gt;TEXT:='DIAG_INVALID_IP_CFG';&lt;cr&gt;END_IF;</v>
      </c>
    </row>
    <row r="100" spans="1:3" x14ac:dyDescent="0.25">
      <c r="A100">
        <v>98</v>
      </c>
      <c r="B100" t="s">
        <v>781</v>
      </c>
      <c r="C100" t="str">
        <f t="shared" si="1"/>
        <v>IF CODE = 98 THEN&lt;cr&gt;&lt;t&gt;TEXT:='DIAG_LOW_CURRENT';&lt;cr&gt;END_IF;</v>
      </c>
    </row>
    <row r="101" spans="1:3" x14ac:dyDescent="0.25">
      <c r="A101">
        <v>99</v>
      </c>
      <c r="B101" t="s">
        <v>782</v>
      </c>
      <c r="C101" t="str">
        <f t="shared" si="1"/>
        <v>IF CODE = 99 THEN&lt;cr&gt;&lt;t&gt;TEXT:='DIAG_AT_GROUP_OUTPUT';&lt;cr&gt;END_IF;</v>
      </c>
    </row>
    <row r="102" spans="1:3" x14ac:dyDescent="0.25">
      <c r="A102">
        <v>100</v>
      </c>
      <c r="B102" t="s">
        <v>783</v>
      </c>
      <c r="C102" t="str">
        <f t="shared" si="1"/>
        <v>IF CODE = 100 THEN&lt;cr&gt;&lt;t&gt;TEXT:='ERR_SDO_UNKNOWN';&lt;cr&gt;END_IF;</v>
      </c>
    </row>
    <row r="103" spans="1:3" x14ac:dyDescent="0.25">
      <c r="A103">
        <v>101</v>
      </c>
      <c r="B103" t="s">
        <v>784</v>
      </c>
      <c r="C103" t="str">
        <f t="shared" si="1"/>
        <v>IF CODE = 101 THEN&lt;cr&gt;&lt;t&gt;TEXT:='ERR_BAUDRATE_INVALID_OR_ALREADY_SET';&lt;cr&gt;END_IF;</v>
      </c>
    </row>
    <row r="104" spans="1:3" x14ac:dyDescent="0.25">
      <c r="A104">
        <v>102</v>
      </c>
      <c r="B104" t="s">
        <v>785</v>
      </c>
      <c r="C104" t="str">
        <f t="shared" si="1"/>
        <v>IF CODE = 102 THEN&lt;cr&gt;&lt;t&gt;TEXT:='DIAG_COMPARE_MISMATCH';&lt;cr&gt;END_IF;</v>
      </c>
    </row>
    <row r="105" spans="1:3" x14ac:dyDescent="0.25">
      <c r="A105">
        <v>103</v>
      </c>
      <c r="B105" t="s">
        <v>786</v>
      </c>
      <c r="C105" t="str">
        <f t="shared" si="1"/>
        <v>IF CODE = 103 THEN&lt;cr&gt;&lt;t&gt;TEXT:='DIAG_COMPARE_MISMATCH_VSYS';&lt;cr&gt;END_IF;</v>
      </c>
    </row>
    <row r="106" spans="1:3" x14ac:dyDescent="0.25">
      <c r="A106">
        <v>104</v>
      </c>
      <c r="B106" t="s">
        <v>787</v>
      </c>
      <c r="C106" t="str">
        <f t="shared" si="1"/>
        <v>IF CODE = 104 THEN&lt;cr&gt;&lt;t&gt;TEXT:='DIAG_GROUP_OVERLOAD_CURRENT';&lt;cr&gt;END_IF;</v>
      </c>
    </row>
    <row r="107" spans="1:3" x14ac:dyDescent="0.25">
      <c r="A107">
        <v>105</v>
      </c>
      <c r="B107" t="s">
        <v>788</v>
      </c>
      <c r="C107" t="str">
        <f t="shared" si="1"/>
        <v>IF CODE = 105 THEN&lt;cr&gt;&lt;t&gt;TEXT:='ERR_GROUP_OVERLOAD_CURRENT';&lt;cr&gt;END_IF;</v>
      </c>
    </row>
    <row r="108" spans="1:3" x14ac:dyDescent="0.25">
      <c r="A108">
        <v>106</v>
      </c>
      <c r="B108" t="s">
        <v>789</v>
      </c>
      <c r="C108" t="str">
        <f t="shared" si="1"/>
        <v>IF CODE = 106 THEN&lt;cr&gt;&lt;t&gt;TEXT:='STAT_PAUSED';&lt;cr&gt;END_IF;</v>
      </c>
    </row>
    <row r="109" spans="1:3" x14ac:dyDescent="0.25">
      <c r="A109">
        <v>107</v>
      </c>
      <c r="B109" t="s">
        <v>790</v>
      </c>
      <c r="C109" t="str">
        <f t="shared" si="1"/>
        <v>IF CODE = 107 THEN&lt;cr&gt;&lt;t&gt;TEXT:='STAT_ABORT';&lt;cr&gt;END_IF;</v>
      </c>
    </row>
    <row r="110" spans="1:3" x14ac:dyDescent="0.25">
      <c r="A110">
        <v>108</v>
      </c>
      <c r="B110" t="s">
        <v>791</v>
      </c>
      <c r="C110" t="str">
        <f t="shared" si="1"/>
        <v>IF CODE = 108 THEN&lt;cr&gt;&lt;t&gt;TEXT:='STAT_EVNT_OPEN_PLUG_STORAGE';&lt;cr&gt;END_IF;</v>
      </c>
    </row>
    <row r="111" spans="1:3" x14ac:dyDescent="0.25">
      <c r="A111">
        <v>109</v>
      </c>
      <c r="B111" t="s">
        <v>792</v>
      </c>
      <c r="C111" t="str">
        <f t="shared" si="1"/>
        <v>IF CODE = 109 THEN&lt;cr&gt;&lt;t&gt;TEXT:='STAT_EVNT_OPEN_UNPLUG_STORAGE';&lt;cr&gt;END_IF;</v>
      </c>
    </row>
    <row r="112" spans="1:3" x14ac:dyDescent="0.25">
      <c r="A112">
        <v>110</v>
      </c>
      <c r="B112" t="s">
        <v>793</v>
      </c>
      <c r="C112" t="str">
        <f t="shared" si="1"/>
        <v>IF CODE = 110 THEN&lt;cr&gt;&lt;t&gt;TEXT:='STAT_EVNT_OPEN_DONE';&lt;cr&gt;END_IF;</v>
      </c>
    </row>
    <row r="113" spans="1:3" x14ac:dyDescent="0.25">
      <c r="A113">
        <v>111</v>
      </c>
      <c r="B113" t="s">
        <v>794</v>
      </c>
      <c r="C113" t="str">
        <f t="shared" si="1"/>
        <v>IF CODE = 111 THEN&lt;cr&gt;&lt;t&gt;TEXT:='STAT_EVNT_REGI_PLUG_STORAGE';&lt;cr&gt;END_IF;</v>
      </c>
    </row>
    <row r="114" spans="1:3" x14ac:dyDescent="0.25">
      <c r="A114">
        <v>112</v>
      </c>
      <c r="B114" t="s">
        <v>795</v>
      </c>
      <c r="C114" t="str">
        <f t="shared" si="1"/>
        <v>IF CODE = 112 THEN&lt;cr&gt;&lt;t&gt;TEXT:='STAT_EVNT_REGI_UNPLUG_STORAGE';&lt;cr&gt;END_IF;</v>
      </c>
    </row>
    <row r="115" spans="1:3" x14ac:dyDescent="0.25">
      <c r="A115">
        <v>113</v>
      </c>
      <c r="B115" t="s">
        <v>796</v>
      </c>
      <c r="C115" t="str">
        <f t="shared" si="1"/>
        <v>IF CODE = 113 THEN&lt;cr&gt;&lt;t&gt;TEXT:='STAT_EVNT_REGI_DONE';&lt;cr&gt;END_IF;</v>
      </c>
    </row>
    <row r="116" spans="1:3" x14ac:dyDescent="0.25">
      <c r="A116">
        <v>114</v>
      </c>
      <c r="B116" t="s">
        <v>797</v>
      </c>
      <c r="C116" t="str">
        <f t="shared" si="1"/>
        <v>IF CODE = 114 THEN&lt;cr&gt;&lt;t&gt;TEXT:='STAT_EVNT_UNREGI';&lt;cr&gt;END_IF;</v>
      </c>
    </row>
    <row r="117" spans="1:3" x14ac:dyDescent="0.25">
      <c r="A117">
        <v>115</v>
      </c>
      <c r="B117" t="s">
        <v>798</v>
      </c>
      <c r="C117" t="str">
        <f t="shared" si="1"/>
        <v>IF CODE = 115 THEN&lt;cr&gt;&lt;t&gt;TEXT:='STAT_EVNT_UNREGI_DONE';&lt;cr&gt;END_IF;</v>
      </c>
    </row>
    <row r="118" spans="1:3" x14ac:dyDescent="0.25">
      <c r="A118">
        <v>116</v>
      </c>
      <c r="B118" t="s">
        <v>799</v>
      </c>
      <c r="C118" t="str">
        <f t="shared" si="1"/>
        <v>IF CODE = 116 THEN&lt;cr&gt;&lt;t&gt;TEXT:='STAT_EVNT_CLOSE';&lt;cr&gt;END_IF;</v>
      </c>
    </row>
    <row r="119" spans="1:3" x14ac:dyDescent="0.25">
      <c r="A119">
        <v>117</v>
      </c>
      <c r="B119" t="s">
        <v>800</v>
      </c>
      <c r="C119" t="str">
        <f t="shared" si="1"/>
        <v>IF CODE = 117 THEN&lt;cr&gt;&lt;t&gt;TEXT:='STAT_EVNT_CLOSE_DONE';&lt;cr&gt;END_IF;</v>
      </c>
    </row>
    <row r="120" spans="1:3" x14ac:dyDescent="0.25">
      <c r="A120">
        <v>118</v>
      </c>
      <c r="B120" t="s">
        <v>801</v>
      </c>
      <c r="C120" t="str">
        <f t="shared" si="1"/>
        <v>IF CODE = 118 THEN&lt;cr&gt;&lt;t&gt;TEXT:='ERR_INSTANCE_RESTRICTION';&lt;cr&gt;END_IF;</v>
      </c>
    </row>
    <row r="121" spans="1:3" x14ac:dyDescent="0.25">
      <c r="A121">
        <v>119</v>
      </c>
      <c r="B121" t="s">
        <v>802</v>
      </c>
      <c r="C121" t="str">
        <f t="shared" si="1"/>
        <v>IF CODE = 119 THEN&lt;cr&gt;&lt;t&gt;TEXT:='ERR_NO_FILE';&lt;cr&gt;END_IF;</v>
      </c>
    </row>
    <row r="122" spans="1:3" x14ac:dyDescent="0.25">
      <c r="A122">
        <v>120</v>
      </c>
      <c r="B122" t="s">
        <v>803</v>
      </c>
      <c r="C122" t="str">
        <f t="shared" si="1"/>
        <v>IF CODE = 120 THEN&lt;cr&gt;&lt;t&gt;TEXT:='ERR_EVNT_OPEN';&lt;cr&gt;END_IF;</v>
      </c>
    </row>
    <row r="123" spans="1:3" x14ac:dyDescent="0.25">
      <c r="A123">
        <v>121</v>
      </c>
      <c r="B123" t="s">
        <v>804</v>
      </c>
      <c r="C123" t="str">
        <f t="shared" si="1"/>
        <v>IF CODE = 121 THEN&lt;cr&gt;&lt;t&gt;TEXT:='ERR_EVNT_REGI';&lt;cr&gt;END_IF;</v>
      </c>
    </row>
    <row r="124" spans="1:3" x14ac:dyDescent="0.25">
      <c r="A124">
        <v>122</v>
      </c>
      <c r="B124" t="s">
        <v>805</v>
      </c>
      <c r="C124" t="str">
        <f t="shared" si="1"/>
        <v>IF CODE = 122 THEN&lt;cr&gt;&lt;t&gt;TEXT:='ERR_EVNT_UNREGI';&lt;cr&gt;END_IF;</v>
      </c>
    </row>
    <row r="125" spans="1:3" x14ac:dyDescent="0.25">
      <c r="A125">
        <v>123</v>
      </c>
      <c r="B125" t="s">
        <v>806</v>
      </c>
      <c r="C125" t="str">
        <f t="shared" si="1"/>
        <v>IF CODE = 123 THEN&lt;cr&gt;&lt;t&gt;TEXT:='ERR_EVNT_CLOSE';&lt;cr&gt;END_IF;</v>
      </c>
    </row>
    <row r="126" spans="1:3" x14ac:dyDescent="0.25">
      <c r="A126">
        <v>124</v>
      </c>
      <c r="B126" t="s">
        <v>807</v>
      </c>
      <c r="C126" t="str">
        <f t="shared" si="1"/>
        <v>IF CODE = 124 THEN&lt;cr&gt;&lt;t&gt;TEXT:='ERR_GET_STORAGE_LIST';&lt;cr&gt;END_IF;</v>
      </c>
    </row>
    <row r="127" spans="1:3" x14ac:dyDescent="0.25">
      <c r="A127">
        <v>125</v>
      </c>
      <c r="B127" t="s">
        <v>808</v>
      </c>
      <c r="C127" t="str">
        <f t="shared" si="1"/>
        <v>IF CODE = 125 THEN&lt;cr&gt;&lt;t&gt;TEXT:='ERR_UNPLUG_STORAGE';&lt;cr&gt;END_IF;</v>
      </c>
    </row>
    <row r="128" spans="1:3" x14ac:dyDescent="0.25">
      <c r="A128">
        <v>126</v>
      </c>
      <c r="B128" t="s">
        <v>809</v>
      </c>
      <c r="C128" t="str">
        <f t="shared" si="1"/>
        <v>IF CODE = 126 THEN&lt;cr&gt;&lt;t&gt;TEXT:='DIAG_INVALID_CHANNEL';&lt;cr&gt;END_IF;</v>
      </c>
    </row>
    <row r="129" spans="1:3" x14ac:dyDescent="0.25">
      <c r="A129">
        <v>127</v>
      </c>
      <c r="B129" t="s">
        <v>810</v>
      </c>
      <c r="C129" t="str">
        <f t="shared" si="1"/>
        <v>IF CODE = 127 THEN&lt;cr&gt;&lt;t&gt;TEXT:='DIAG_INVALID_MODE';&lt;cr&gt;END_IF;</v>
      </c>
    </row>
    <row r="130" spans="1:3" x14ac:dyDescent="0.25">
      <c r="A130">
        <v>128</v>
      </c>
      <c r="B130" t="s">
        <v>811</v>
      </c>
      <c r="C130" t="str">
        <f t="shared" si="1"/>
        <v>IF CODE = 128 THEN&lt;cr&gt;&lt;t&gt;TEXT:='ERR_H_BRIDGE_TEST';&lt;cr&gt;END_IF;</v>
      </c>
    </row>
    <row r="131" spans="1:3" x14ac:dyDescent="0.25">
      <c r="A131">
        <v>129</v>
      </c>
      <c r="B131" t="s">
        <v>812</v>
      </c>
      <c r="C131" t="str">
        <f t="shared" ref="C131:C135" si="2">_xlfn.CONCAT("IF CODE = ",A131," THEN&lt;cr&gt;&lt;t&gt;TEXT:='",B131,"';&lt;cr&gt;END_IF;")</f>
        <v>IF CODE = 129 THEN&lt;cr&gt;&lt;t&gt;TEXT:='ERR_GROUP_SW_TEST';&lt;cr&gt;END_IF;</v>
      </c>
    </row>
    <row r="132" spans="1:3" x14ac:dyDescent="0.25">
      <c r="A132">
        <v>130</v>
      </c>
      <c r="B132" t="s">
        <v>813</v>
      </c>
      <c r="C132" t="str">
        <f t="shared" si="2"/>
        <v>IF CODE = 130 THEN&lt;cr&gt;&lt;t&gt;TEXT:='ERR_TX_ERROR';&lt;cr&gt;END_IF;</v>
      </c>
    </row>
    <row r="133" spans="1:3" x14ac:dyDescent="0.25">
      <c r="A133">
        <v>131</v>
      </c>
      <c r="B133" t="s">
        <v>814</v>
      </c>
      <c r="C133" t="str">
        <f t="shared" si="2"/>
        <v>IF CODE = 131 THEN&lt;cr&gt;&lt;t&gt;TEXT:='ERR_RX_ERROR';&lt;cr&gt;END_IF;</v>
      </c>
    </row>
    <row r="134" spans="1:3" x14ac:dyDescent="0.25">
      <c r="A134">
        <v>132</v>
      </c>
      <c r="B134" t="s">
        <v>815</v>
      </c>
      <c r="C134" t="str">
        <f t="shared" si="2"/>
        <v>IF CODE = 132 THEN&lt;cr&gt;&lt;t&gt;TEXT:='DIAG_PHASE_MISSING_B';&lt;cr&gt;END_IF;</v>
      </c>
    </row>
    <row r="135" spans="1:3" x14ac:dyDescent="0.25">
      <c r="A135">
        <v>133</v>
      </c>
      <c r="B135" t="s">
        <v>816</v>
      </c>
      <c r="C135" t="str">
        <f t="shared" si="2"/>
        <v>IF CODE = 133 THEN&lt;cr&gt;&lt;t&gt;TEXT:='DIAG_PHASE_TOO_MANY_B';&lt;cr&gt;END_IF;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528</v>
      </c>
      <c r="C2">
        <v>0</v>
      </c>
    </row>
    <row r="3" spans="2:4" x14ac:dyDescent="0.25">
      <c r="B3" t="s">
        <v>528</v>
      </c>
      <c r="D3">
        <v>1500</v>
      </c>
    </row>
    <row r="5" spans="2:4" x14ac:dyDescent="0.25">
      <c r="B5" t="s">
        <v>528</v>
      </c>
      <c r="C5">
        <v>0</v>
      </c>
    </row>
    <row r="6" spans="2:4" x14ac:dyDescent="0.25">
      <c r="B6" t="s">
        <v>529</v>
      </c>
      <c r="D6">
        <v>1500</v>
      </c>
    </row>
    <row r="8" spans="2:4" x14ac:dyDescent="0.25">
      <c r="B8" t="s">
        <v>530</v>
      </c>
      <c r="C8">
        <v>0</v>
      </c>
    </row>
    <row r="9" spans="2:4" x14ac:dyDescent="0.25">
      <c r="B9" t="s">
        <v>531</v>
      </c>
      <c r="D9">
        <v>1500</v>
      </c>
    </row>
    <row r="11" spans="2:4" x14ac:dyDescent="0.25">
      <c r="B11" t="s">
        <v>533</v>
      </c>
      <c r="C11">
        <v>0</v>
      </c>
    </row>
    <row r="12" spans="2:4" x14ac:dyDescent="0.25">
      <c r="B12" t="s">
        <v>534</v>
      </c>
      <c r="D12">
        <v>1500</v>
      </c>
    </row>
    <row r="14" spans="2:4" x14ac:dyDescent="0.25">
      <c r="B14" t="s">
        <v>532</v>
      </c>
      <c r="C14">
        <v>0</v>
      </c>
    </row>
    <row r="15" spans="2:4" x14ac:dyDescent="0.25">
      <c r="B15" t="s">
        <v>535</v>
      </c>
      <c r="D15">
        <v>1500</v>
      </c>
    </row>
    <row r="17" spans="2:4" x14ac:dyDescent="0.25">
      <c r="B17" t="s">
        <v>536</v>
      </c>
      <c r="C17">
        <v>0</v>
      </c>
    </row>
    <row r="18" spans="2:4" x14ac:dyDescent="0.25">
      <c r="B18" t="s">
        <v>537</v>
      </c>
      <c r="D18">
        <v>1500</v>
      </c>
    </row>
    <row r="20" spans="2:4" x14ac:dyDescent="0.25">
      <c r="B20" t="s">
        <v>538</v>
      </c>
      <c r="C20">
        <v>0</v>
      </c>
      <c r="D20">
        <v>1</v>
      </c>
    </row>
    <row r="22" spans="2:4" x14ac:dyDescent="0.25">
      <c r="B22" t="s">
        <v>539</v>
      </c>
      <c r="C22">
        <v>0</v>
      </c>
    </row>
    <row r="23" spans="2:4" x14ac:dyDescent="0.25">
      <c r="B23" t="s">
        <v>541</v>
      </c>
    </row>
    <row r="24" spans="2:4" x14ac:dyDescent="0.25">
      <c r="B24" t="s">
        <v>540</v>
      </c>
      <c r="D24">
        <v>250</v>
      </c>
    </row>
    <row r="26" spans="2:4" x14ac:dyDescent="0.25">
      <c r="B26" t="s">
        <v>553</v>
      </c>
      <c r="C26">
        <v>0</v>
      </c>
      <c r="D26">
        <v>100</v>
      </c>
    </row>
    <row r="27" spans="2:4" x14ac:dyDescent="0.25">
      <c r="B27" t="s">
        <v>554</v>
      </c>
      <c r="C27">
        <v>0</v>
      </c>
      <c r="D27">
        <v>100</v>
      </c>
    </row>
    <row r="28" spans="2:4" x14ac:dyDescent="0.25">
      <c r="B28" t="s">
        <v>549</v>
      </c>
      <c r="C28">
        <v>0</v>
      </c>
      <c r="D28">
        <v>100</v>
      </c>
    </row>
    <row r="29" spans="2:4" x14ac:dyDescent="0.25">
      <c r="B29" t="s">
        <v>550</v>
      </c>
      <c r="C29">
        <v>0</v>
      </c>
      <c r="D29">
        <v>100</v>
      </c>
    </row>
    <row r="30" spans="2:4" x14ac:dyDescent="0.25">
      <c r="B30" t="s">
        <v>551</v>
      </c>
      <c r="C30">
        <v>0</v>
      </c>
      <c r="D30">
        <v>100</v>
      </c>
    </row>
    <row r="31" spans="2:4" x14ac:dyDescent="0.25">
      <c r="B31" t="s">
        <v>552</v>
      </c>
      <c r="C31">
        <v>0</v>
      </c>
      <c r="D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443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444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445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507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446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508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447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509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448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510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449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511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450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512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451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513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452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514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453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515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454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516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455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517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456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402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457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403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458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404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459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405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460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406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461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407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462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408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463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409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464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410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465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411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466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412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467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518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468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413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469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414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470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415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471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416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472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417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473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418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474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419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475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420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476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421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477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422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478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423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479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424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480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425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481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426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482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427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483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428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484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519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485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429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486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430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487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431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488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432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489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433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490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434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491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435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492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436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493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437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494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520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495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438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496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394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497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395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498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439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499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397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500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398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501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440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502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441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503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442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504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521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505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522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506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523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sheetPr filterMode="1"/>
  <dimension ref="A1:E131"/>
  <sheetViews>
    <sheetView zoomScale="148" zoomScaleNormal="148" workbookViewId="0">
      <selection activeCell="D57" sqref="D57"/>
    </sheetView>
  </sheetViews>
  <sheetFormatPr defaultRowHeight="15" x14ac:dyDescent="0.25"/>
  <cols>
    <col min="2" max="2" width="20.42578125" customWidth="1"/>
    <col min="3" max="3" width="71.42578125" customWidth="1"/>
    <col min="4" max="4" width="13.5703125" customWidth="1"/>
    <col min="5" max="5" width="136.5703125" customWidth="1"/>
  </cols>
  <sheetData>
    <row r="1" spans="1:5" s="34" customFormat="1" ht="21" x14ac:dyDescent="0.35">
      <c r="B1" s="34" t="s">
        <v>600</v>
      </c>
      <c r="C1" s="34" t="s">
        <v>601</v>
      </c>
      <c r="D1" s="34" t="s">
        <v>599</v>
      </c>
      <c r="E1" s="34" t="s">
        <v>641</v>
      </c>
    </row>
    <row r="2" spans="1:5" hidden="1" x14ac:dyDescent="0.25">
      <c r="A2">
        <v>1</v>
      </c>
      <c r="B2" t="s">
        <v>573</v>
      </c>
      <c r="C2" t="s">
        <v>574</v>
      </c>
      <c r="D2" t="s">
        <v>589</v>
      </c>
    </row>
    <row r="3" spans="1:5" hidden="1" x14ac:dyDescent="0.25">
      <c r="A3">
        <v>2</v>
      </c>
      <c r="B3" t="s">
        <v>573</v>
      </c>
      <c r="C3" t="s">
        <v>626</v>
      </c>
      <c r="D3" t="s">
        <v>590</v>
      </c>
    </row>
    <row r="4" spans="1:5" hidden="1" x14ac:dyDescent="0.25">
      <c r="A4">
        <v>3</v>
      </c>
      <c r="B4" t="s">
        <v>573</v>
      </c>
      <c r="C4" t="s">
        <v>624</v>
      </c>
      <c r="D4" t="s">
        <v>589</v>
      </c>
    </row>
    <row r="5" spans="1:5" hidden="1" x14ac:dyDescent="0.25">
      <c r="A5">
        <v>4</v>
      </c>
      <c r="B5" t="s">
        <v>573</v>
      </c>
      <c r="C5" t="s">
        <v>621</v>
      </c>
      <c r="D5" t="s">
        <v>654</v>
      </c>
    </row>
    <row r="6" spans="1:5" hidden="1" x14ac:dyDescent="0.25">
      <c r="A6">
        <v>5</v>
      </c>
      <c r="B6" t="s">
        <v>573</v>
      </c>
      <c r="C6" t="s">
        <v>625</v>
      </c>
      <c r="D6" t="s">
        <v>654</v>
      </c>
      <c r="E6" t="s">
        <v>623</v>
      </c>
    </row>
    <row r="7" spans="1:5" hidden="1" x14ac:dyDescent="0.25">
      <c r="A7">
        <v>6</v>
      </c>
      <c r="B7" s="33" t="s">
        <v>642</v>
      </c>
      <c r="C7" s="33" t="s">
        <v>560</v>
      </c>
      <c r="D7" t="s">
        <v>589</v>
      </c>
    </row>
    <row r="8" spans="1:5" hidden="1" x14ac:dyDescent="0.25">
      <c r="A8">
        <v>7</v>
      </c>
      <c r="B8" t="s">
        <v>557</v>
      </c>
      <c r="C8" t="s">
        <v>542</v>
      </c>
      <c r="D8" t="s">
        <v>589</v>
      </c>
    </row>
    <row r="9" spans="1:5" hidden="1" x14ac:dyDescent="0.25">
      <c r="A9">
        <v>8</v>
      </c>
      <c r="B9" t="s">
        <v>557</v>
      </c>
      <c r="C9" t="s">
        <v>576</v>
      </c>
      <c r="D9" t="s">
        <v>589</v>
      </c>
    </row>
    <row r="10" spans="1:5" hidden="1" x14ac:dyDescent="0.25">
      <c r="A10">
        <v>9</v>
      </c>
      <c r="B10" t="s">
        <v>557</v>
      </c>
      <c r="C10" t="s">
        <v>575</v>
      </c>
      <c r="D10" t="s">
        <v>589</v>
      </c>
    </row>
    <row r="11" spans="1:5" hidden="1" x14ac:dyDescent="0.25">
      <c r="A11">
        <v>10</v>
      </c>
      <c r="B11" t="s">
        <v>557</v>
      </c>
      <c r="C11" t="s">
        <v>543</v>
      </c>
      <c r="D11" t="s">
        <v>589</v>
      </c>
    </row>
    <row r="12" spans="1:5" hidden="1" x14ac:dyDescent="0.25">
      <c r="A12">
        <v>11</v>
      </c>
      <c r="B12" t="s">
        <v>557</v>
      </c>
      <c r="C12" t="s">
        <v>558</v>
      </c>
      <c r="D12" t="s">
        <v>589</v>
      </c>
    </row>
    <row r="13" spans="1:5" hidden="1" x14ac:dyDescent="0.25">
      <c r="A13">
        <v>12</v>
      </c>
      <c r="B13" t="s">
        <v>557</v>
      </c>
      <c r="C13" t="s">
        <v>559</v>
      </c>
      <c r="D13" t="s">
        <v>589</v>
      </c>
    </row>
    <row r="14" spans="1:5" hidden="1" x14ac:dyDescent="0.25">
      <c r="A14">
        <v>13</v>
      </c>
      <c r="B14" t="s">
        <v>557</v>
      </c>
      <c r="C14" t="s">
        <v>561</v>
      </c>
      <c r="D14" t="s">
        <v>590</v>
      </c>
    </row>
    <row r="15" spans="1:5" hidden="1" x14ac:dyDescent="0.25">
      <c r="A15">
        <v>14</v>
      </c>
      <c r="B15" t="s">
        <v>557</v>
      </c>
      <c r="C15" t="s">
        <v>581</v>
      </c>
      <c r="D15" t="s">
        <v>589</v>
      </c>
    </row>
    <row r="16" spans="1:5" hidden="1" x14ac:dyDescent="0.25">
      <c r="A16">
        <v>15</v>
      </c>
      <c r="B16" t="s">
        <v>562</v>
      </c>
      <c r="C16" t="s">
        <v>620</v>
      </c>
      <c r="D16" t="s">
        <v>589</v>
      </c>
    </row>
    <row r="17" spans="1:5" hidden="1" x14ac:dyDescent="0.25">
      <c r="A17">
        <v>16</v>
      </c>
      <c r="B17" s="33" t="s">
        <v>573</v>
      </c>
      <c r="C17" s="33" t="s">
        <v>622</v>
      </c>
      <c r="D17" t="s">
        <v>589</v>
      </c>
    </row>
    <row r="18" spans="1:5" hidden="1" x14ac:dyDescent="0.25">
      <c r="A18">
        <v>17</v>
      </c>
      <c r="B18" t="s">
        <v>563</v>
      </c>
      <c r="C18" t="s">
        <v>544</v>
      </c>
      <c r="D18" t="s">
        <v>589</v>
      </c>
    </row>
    <row r="19" spans="1:5" hidden="1" x14ac:dyDescent="0.25">
      <c r="A19">
        <v>18</v>
      </c>
      <c r="B19" t="s">
        <v>573</v>
      </c>
      <c r="C19" t="s">
        <v>640</v>
      </c>
      <c r="D19" t="s">
        <v>589</v>
      </c>
      <c r="E19" t="s">
        <v>655</v>
      </c>
    </row>
    <row r="20" spans="1:5" hidden="1" x14ac:dyDescent="0.25">
      <c r="A20">
        <v>19</v>
      </c>
      <c r="B20" t="s">
        <v>564</v>
      </c>
      <c r="C20" t="s">
        <v>555</v>
      </c>
      <c r="D20" t="s">
        <v>589</v>
      </c>
    </row>
    <row r="21" spans="1:5" hidden="1" x14ac:dyDescent="0.25">
      <c r="A21">
        <v>20</v>
      </c>
      <c r="B21" t="s">
        <v>564</v>
      </c>
      <c r="C21" t="s">
        <v>545</v>
      </c>
      <c r="D21" t="s">
        <v>589</v>
      </c>
    </row>
    <row r="22" spans="1:5" hidden="1" x14ac:dyDescent="0.25">
      <c r="A22">
        <v>21</v>
      </c>
      <c r="B22" t="s">
        <v>564</v>
      </c>
      <c r="C22" t="s">
        <v>546</v>
      </c>
      <c r="D22" t="s">
        <v>590</v>
      </c>
    </row>
    <row r="23" spans="1:5" hidden="1" x14ac:dyDescent="0.25">
      <c r="A23">
        <v>22</v>
      </c>
      <c r="B23" t="s">
        <v>573</v>
      </c>
      <c r="C23" t="s">
        <v>583</v>
      </c>
      <c r="D23" t="s">
        <v>589</v>
      </c>
      <c r="E23" t="s">
        <v>629</v>
      </c>
    </row>
    <row r="24" spans="1:5" hidden="1" x14ac:dyDescent="0.25">
      <c r="A24">
        <v>23</v>
      </c>
      <c r="B24" t="s">
        <v>565</v>
      </c>
      <c r="C24" t="s">
        <v>556</v>
      </c>
      <c r="D24" t="s">
        <v>590</v>
      </c>
    </row>
    <row r="25" spans="1:5" hidden="1" x14ac:dyDescent="0.25">
      <c r="A25">
        <v>24</v>
      </c>
      <c r="B25" t="s">
        <v>565</v>
      </c>
      <c r="C25" t="s">
        <v>566</v>
      </c>
      <c r="D25" t="s">
        <v>590</v>
      </c>
    </row>
    <row r="26" spans="1:5" hidden="1" x14ac:dyDescent="0.25">
      <c r="A26">
        <v>25</v>
      </c>
      <c r="B26" t="s">
        <v>572</v>
      </c>
      <c r="C26" t="s">
        <v>547</v>
      </c>
      <c r="D26" t="s">
        <v>589</v>
      </c>
    </row>
    <row r="27" spans="1:5" hidden="1" x14ac:dyDescent="0.25">
      <c r="A27">
        <v>26</v>
      </c>
      <c r="B27" t="s">
        <v>572</v>
      </c>
      <c r="C27" t="s">
        <v>548</v>
      </c>
      <c r="D27" t="s">
        <v>589</v>
      </c>
    </row>
    <row r="28" spans="1:5" hidden="1" x14ac:dyDescent="0.25">
      <c r="A28">
        <v>27</v>
      </c>
      <c r="B28" t="s">
        <v>567</v>
      </c>
      <c r="C28" t="s">
        <v>568</v>
      </c>
      <c r="D28" t="s">
        <v>589</v>
      </c>
      <c r="E28" t="s">
        <v>637</v>
      </c>
    </row>
    <row r="29" spans="1:5" hidden="1" x14ac:dyDescent="0.25">
      <c r="A29">
        <v>28</v>
      </c>
      <c r="B29" t="s">
        <v>569</v>
      </c>
      <c r="C29" t="s">
        <v>570</v>
      </c>
      <c r="D29" t="s">
        <v>589</v>
      </c>
    </row>
    <row r="30" spans="1:5" x14ac:dyDescent="0.25">
      <c r="A30">
        <v>29</v>
      </c>
      <c r="B30" t="s">
        <v>569</v>
      </c>
      <c r="C30" t="s">
        <v>571</v>
      </c>
      <c r="E30" t="s">
        <v>866</v>
      </c>
    </row>
    <row r="31" spans="1:5" hidden="1" x14ac:dyDescent="0.25">
      <c r="A31">
        <v>30</v>
      </c>
      <c r="B31" t="s">
        <v>569</v>
      </c>
      <c r="C31" t="s">
        <v>674</v>
      </c>
      <c r="D31" t="s">
        <v>589</v>
      </c>
      <c r="E31" t="s">
        <v>675</v>
      </c>
    </row>
    <row r="32" spans="1:5" hidden="1" x14ac:dyDescent="0.25">
      <c r="A32">
        <v>31</v>
      </c>
      <c r="B32" t="s">
        <v>577</v>
      </c>
      <c r="C32" t="s">
        <v>578</v>
      </c>
      <c r="D32" t="s">
        <v>589</v>
      </c>
    </row>
    <row r="33" spans="1:5" s="33" customFormat="1" hidden="1" x14ac:dyDescent="0.25">
      <c r="A33">
        <v>32</v>
      </c>
      <c r="B33" s="33" t="s">
        <v>579</v>
      </c>
      <c r="C33" s="33" t="s">
        <v>580</v>
      </c>
      <c r="D33" s="33" t="s">
        <v>589</v>
      </c>
      <c r="E33" s="33" t="s">
        <v>638</v>
      </c>
    </row>
    <row r="34" spans="1:5" hidden="1" x14ac:dyDescent="0.25">
      <c r="A34">
        <v>33</v>
      </c>
      <c r="B34" t="s">
        <v>582</v>
      </c>
      <c r="C34" t="s">
        <v>639</v>
      </c>
      <c r="D34" t="s">
        <v>589</v>
      </c>
      <c r="E34" t="s">
        <v>676</v>
      </c>
    </row>
    <row r="35" spans="1:5" hidden="1" x14ac:dyDescent="0.25">
      <c r="A35">
        <v>34</v>
      </c>
      <c r="B35" t="s">
        <v>573</v>
      </c>
      <c r="C35" t="s">
        <v>583</v>
      </c>
      <c r="D35" t="s">
        <v>589</v>
      </c>
      <c r="E35" t="s">
        <v>629</v>
      </c>
    </row>
    <row r="36" spans="1:5" hidden="1" x14ac:dyDescent="0.25">
      <c r="A36">
        <v>35</v>
      </c>
      <c r="B36" t="s">
        <v>584</v>
      </c>
      <c r="C36" t="s">
        <v>591</v>
      </c>
      <c r="D36" t="s">
        <v>590</v>
      </c>
    </row>
    <row r="37" spans="1:5" hidden="1" x14ac:dyDescent="0.25">
      <c r="A37">
        <v>36</v>
      </c>
      <c r="B37" t="s">
        <v>586</v>
      </c>
      <c r="C37" t="s">
        <v>585</v>
      </c>
      <c r="D37" t="s">
        <v>654</v>
      </c>
    </row>
    <row r="38" spans="1:5" hidden="1" x14ac:dyDescent="0.25">
      <c r="A38">
        <v>37</v>
      </c>
      <c r="B38" t="s">
        <v>587</v>
      </c>
      <c r="C38" t="s">
        <v>588</v>
      </c>
      <c r="D38" t="s">
        <v>589</v>
      </c>
    </row>
    <row r="39" spans="1:5" hidden="1" x14ac:dyDescent="0.25">
      <c r="A39">
        <v>38</v>
      </c>
      <c r="B39" t="s">
        <v>592</v>
      </c>
      <c r="C39" t="s">
        <v>593</v>
      </c>
      <c r="D39" t="s">
        <v>589</v>
      </c>
      <c r="E39" t="s">
        <v>595</v>
      </c>
    </row>
    <row r="40" spans="1:5" hidden="1" x14ac:dyDescent="0.25">
      <c r="A40">
        <v>39</v>
      </c>
      <c r="B40" t="s">
        <v>592</v>
      </c>
      <c r="C40" t="s">
        <v>594</v>
      </c>
      <c r="D40" t="s">
        <v>589</v>
      </c>
      <c r="E40" t="s">
        <v>595</v>
      </c>
    </row>
    <row r="41" spans="1:5" hidden="1" x14ac:dyDescent="0.25">
      <c r="A41">
        <v>40</v>
      </c>
      <c r="B41" t="s">
        <v>596</v>
      </c>
      <c r="C41" t="s">
        <v>597</v>
      </c>
      <c r="D41" t="s">
        <v>589</v>
      </c>
    </row>
    <row r="42" spans="1:5" hidden="1" x14ac:dyDescent="0.25">
      <c r="A42">
        <v>41</v>
      </c>
      <c r="B42" t="s">
        <v>627</v>
      </c>
      <c r="C42" t="s">
        <v>628</v>
      </c>
      <c r="D42" t="s">
        <v>589</v>
      </c>
    </row>
    <row r="43" spans="1:5" x14ac:dyDescent="0.25">
      <c r="A43">
        <v>42</v>
      </c>
      <c r="B43" t="s">
        <v>596</v>
      </c>
      <c r="C43" t="s">
        <v>630</v>
      </c>
      <c r="E43" t="s">
        <v>677</v>
      </c>
    </row>
    <row r="44" spans="1:5" hidden="1" x14ac:dyDescent="0.25">
      <c r="A44">
        <v>43</v>
      </c>
      <c r="B44" t="s">
        <v>567</v>
      </c>
      <c r="C44" t="s">
        <v>636</v>
      </c>
      <c r="D44" t="s">
        <v>589</v>
      </c>
    </row>
    <row r="45" spans="1:5" hidden="1" x14ac:dyDescent="0.25">
      <c r="A45">
        <v>44</v>
      </c>
      <c r="B45" t="s">
        <v>631</v>
      </c>
      <c r="C45" t="s">
        <v>632</v>
      </c>
      <c r="D45" t="s">
        <v>654</v>
      </c>
      <c r="E45" t="s">
        <v>633</v>
      </c>
    </row>
    <row r="46" spans="1:5" hidden="1" x14ac:dyDescent="0.25">
      <c r="A46">
        <v>45</v>
      </c>
      <c r="B46" t="s">
        <v>634</v>
      </c>
      <c r="C46" t="s">
        <v>635</v>
      </c>
      <c r="D46" t="s">
        <v>589</v>
      </c>
    </row>
    <row r="47" spans="1:5" hidden="1" x14ac:dyDescent="0.25">
      <c r="A47">
        <v>46</v>
      </c>
      <c r="B47" t="s">
        <v>643</v>
      </c>
      <c r="C47" t="s">
        <v>644</v>
      </c>
      <c r="D47" t="s">
        <v>654</v>
      </c>
    </row>
    <row r="48" spans="1:5" hidden="1" x14ac:dyDescent="0.25">
      <c r="A48">
        <v>47</v>
      </c>
      <c r="B48" t="s">
        <v>567</v>
      </c>
      <c r="C48" t="s">
        <v>645</v>
      </c>
      <c r="D48" t="s">
        <v>589</v>
      </c>
    </row>
    <row r="49" spans="1:5" hidden="1" x14ac:dyDescent="0.25">
      <c r="A49">
        <v>48</v>
      </c>
      <c r="B49" t="s">
        <v>646</v>
      </c>
      <c r="C49" t="s">
        <v>647</v>
      </c>
      <c r="D49" t="s">
        <v>589</v>
      </c>
    </row>
    <row r="50" spans="1:5" hidden="1" x14ac:dyDescent="0.25">
      <c r="A50">
        <v>49</v>
      </c>
      <c r="B50" t="s">
        <v>567</v>
      </c>
      <c r="C50" t="s">
        <v>656</v>
      </c>
      <c r="D50" t="s">
        <v>654</v>
      </c>
      <c r="E50" t="s">
        <v>681</v>
      </c>
    </row>
    <row r="51" spans="1:5" hidden="1" x14ac:dyDescent="0.25">
      <c r="A51">
        <v>50</v>
      </c>
      <c r="B51" t="s">
        <v>650</v>
      </c>
      <c r="C51" t="s">
        <v>649</v>
      </c>
      <c r="D51" t="s">
        <v>589</v>
      </c>
    </row>
    <row r="52" spans="1:5" hidden="1" x14ac:dyDescent="0.25">
      <c r="A52">
        <v>51</v>
      </c>
      <c r="B52" s="33" t="s">
        <v>650</v>
      </c>
      <c r="C52" s="33" t="s">
        <v>648</v>
      </c>
      <c r="D52" s="33" t="s">
        <v>589</v>
      </c>
      <c r="E52" s="33" t="s">
        <v>662</v>
      </c>
    </row>
    <row r="53" spans="1:5" hidden="1" x14ac:dyDescent="0.25">
      <c r="A53">
        <v>52</v>
      </c>
      <c r="B53" t="s">
        <v>650</v>
      </c>
      <c r="C53" t="s">
        <v>657</v>
      </c>
      <c r="D53" t="s">
        <v>654</v>
      </c>
    </row>
    <row r="54" spans="1:5" hidden="1" x14ac:dyDescent="0.25">
      <c r="A54">
        <v>53</v>
      </c>
      <c r="B54" t="s">
        <v>650</v>
      </c>
      <c r="C54" t="s">
        <v>651</v>
      </c>
      <c r="D54" t="s">
        <v>654</v>
      </c>
    </row>
    <row r="55" spans="1:5" hidden="1" x14ac:dyDescent="0.25">
      <c r="A55">
        <v>54</v>
      </c>
      <c r="B55" t="s">
        <v>642</v>
      </c>
      <c r="C55" t="s">
        <v>652</v>
      </c>
      <c r="D55" t="s">
        <v>589</v>
      </c>
    </row>
    <row r="56" spans="1:5" hidden="1" x14ac:dyDescent="0.25">
      <c r="A56">
        <v>55</v>
      </c>
      <c r="B56" t="s">
        <v>642</v>
      </c>
      <c r="C56" t="s">
        <v>653</v>
      </c>
      <c r="D56" t="s">
        <v>654</v>
      </c>
    </row>
    <row r="57" spans="1:5" x14ac:dyDescent="0.25">
      <c r="A57">
        <v>56</v>
      </c>
      <c r="B57" t="s">
        <v>661</v>
      </c>
      <c r="C57" t="s">
        <v>658</v>
      </c>
    </row>
    <row r="58" spans="1:5" hidden="1" x14ac:dyDescent="0.25">
      <c r="A58">
        <v>57</v>
      </c>
      <c r="B58" t="s">
        <v>660</v>
      </c>
      <c r="C58" t="s">
        <v>659</v>
      </c>
      <c r="D58" t="s">
        <v>589</v>
      </c>
    </row>
    <row r="59" spans="1:5" hidden="1" x14ac:dyDescent="0.25">
      <c r="A59">
        <v>58</v>
      </c>
      <c r="B59" t="s">
        <v>665</v>
      </c>
      <c r="C59" t="s">
        <v>663</v>
      </c>
      <c r="D59" t="s">
        <v>589</v>
      </c>
      <c r="E59" t="s">
        <v>664</v>
      </c>
    </row>
    <row r="60" spans="1:5" hidden="1" x14ac:dyDescent="0.25">
      <c r="A60">
        <v>59</v>
      </c>
      <c r="B60" t="s">
        <v>665</v>
      </c>
      <c r="C60" t="s">
        <v>817</v>
      </c>
      <c r="D60" t="s">
        <v>589</v>
      </c>
    </row>
    <row r="61" spans="1:5" hidden="1" x14ac:dyDescent="0.25">
      <c r="A61">
        <v>60</v>
      </c>
      <c r="B61" t="s">
        <v>596</v>
      </c>
      <c r="C61" t="s">
        <v>666</v>
      </c>
      <c r="D61" t="s">
        <v>589</v>
      </c>
    </row>
    <row r="62" spans="1:5" hidden="1" x14ac:dyDescent="0.25">
      <c r="A62">
        <v>61</v>
      </c>
      <c r="B62" t="s">
        <v>671</v>
      </c>
      <c r="C62" t="s">
        <v>667</v>
      </c>
      <c r="D62" t="s">
        <v>589</v>
      </c>
    </row>
    <row r="63" spans="1:5" hidden="1" x14ac:dyDescent="0.25">
      <c r="A63">
        <v>62</v>
      </c>
      <c r="B63" t="s">
        <v>567</v>
      </c>
      <c r="C63" t="s">
        <v>668</v>
      </c>
      <c r="D63" t="s">
        <v>654</v>
      </c>
    </row>
    <row r="64" spans="1:5" x14ac:dyDescent="0.25">
      <c r="A64">
        <v>63</v>
      </c>
      <c r="B64" t="s">
        <v>870</v>
      </c>
      <c r="C64" t="s">
        <v>672</v>
      </c>
      <c r="E64" s="33" t="s">
        <v>867</v>
      </c>
    </row>
    <row r="65" spans="1:5" x14ac:dyDescent="0.25">
      <c r="A65">
        <v>64</v>
      </c>
      <c r="B65" t="s">
        <v>669</v>
      </c>
      <c r="C65" t="s">
        <v>670</v>
      </c>
      <c r="E65" t="s">
        <v>868</v>
      </c>
    </row>
    <row r="66" spans="1:5" x14ac:dyDescent="0.25">
      <c r="A66">
        <v>65</v>
      </c>
      <c r="B66" t="s">
        <v>669</v>
      </c>
      <c r="C66" t="s">
        <v>673</v>
      </c>
    </row>
    <row r="67" spans="1:5" hidden="1" x14ac:dyDescent="0.25">
      <c r="A67">
        <v>66</v>
      </c>
      <c r="B67" t="s">
        <v>567</v>
      </c>
      <c r="C67" t="s">
        <v>679</v>
      </c>
      <c r="D67" t="s">
        <v>654</v>
      </c>
      <c r="E67" t="s">
        <v>680</v>
      </c>
    </row>
    <row r="68" spans="1:5" hidden="1" x14ac:dyDescent="0.25">
      <c r="A68">
        <v>67</v>
      </c>
      <c r="B68" t="s">
        <v>567</v>
      </c>
      <c r="C68" t="s">
        <v>678</v>
      </c>
      <c r="D68" t="s">
        <v>654</v>
      </c>
    </row>
    <row r="69" spans="1:5" hidden="1" x14ac:dyDescent="0.25">
      <c r="A69">
        <v>69</v>
      </c>
      <c r="B69" t="s">
        <v>818</v>
      </c>
      <c r="C69" t="s">
        <v>819</v>
      </c>
      <c r="D69" t="s">
        <v>589</v>
      </c>
      <c r="E69" t="s">
        <v>820</v>
      </c>
    </row>
    <row r="70" spans="1:5" hidden="1" x14ac:dyDescent="0.25">
      <c r="A70">
        <v>70</v>
      </c>
      <c r="B70" t="s">
        <v>573</v>
      </c>
      <c r="C70" t="s">
        <v>821</v>
      </c>
      <c r="D70" t="s">
        <v>589</v>
      </c>
    </row>
    <row r="71" spans="1:5" hidden="1" x14ac:dyDescent="0.25">
      <c r="A71">
        <v>71</v>
      </c>
      <c r="B71" t="s">
        <v>830</v>
      </c>
      <c r="C71" t="s">
        <v>827</v>
      </c>
      <c r="D71" t="s">
        <v>589</v>
      </c>
    </row>
    <row r="72" spans="1:5" x14ac:dyDescent="0.25">
      <c r="B72" t="s">
        <v>573</v>
      </c>
      <c r="C72" t="s">
        <v>847</v>
      </c>
      <c r="E72" t="s">
        <v>850</v>
      </c>
    </row>
    <row r="73" spans="1:5" x14ac:dyDescent="0.25">
      <c r="B73" t="s">
        <v>573</v>
      </c>
      <c r="C73" t="s">
        <v>869</v>
      </c>
    </row>
    <row r="74" spans="1:5" x14ac:dyDescent="0.25">
      <c r="B74" t="s">
        <v>573</v>
      </c>
      <c r="C74" t="s">
        <v>851</v>
      </c>
      <c r="E74" t="s">
        <v>852</v>
      </c>
    </row>
    <row r="76" spans="1:5" hidden="1" x14ac:dyDescent="0.25">
      <c r="B76" t="s">
        <v>849</v>
      </c>
      <c r="C76" t="s">
        <v>845</v>
      </c>
      <c r="D76" t="s">
        <v>589</v>
      </c>
    </row>
    <row r="77" spans="1:5" x14ac:dyDescent="0.25">
      <c r="B77" t="s">
        <v>849</v>
      </c>
      <c r="C77" t="s">
        <v>846</v>
      </c>
    </row>
    <row r="80" spans="1:5" x14ac:dyDescent="0.25">
      <c r="B80" t="s">
        <v>831</v>
      </c>
      <c r="C80" t="s">
        <v>832</v>
      </c>
      <c r="E80" t="s">
        <v>848</v>
      </c>
    </row>
    <row r="81" spans="2:5" x14ac:dyDescent="0.25">
      <c r="B81" t="s">
        <v>831</v>
      </c>
      <c r="C81" t="s">
        <v>833</v>
      </c>
    </row>
    <row r="83" spans="2:5" hidden="1" x14ac:dyDescent="0.25">
      <c r="B83" t="s">
        <v>834</v>
      </c>
      <c r="C83" t="s">
        <v>835</v>
      </c>
      <c r="D83" t="s">
        <v>589</v>
      </c>
    </row>
    <row r="84" spans="2:5" hidden="1" x14ac:dyDescent="0.25">
      <c r="C84" t="s">
        <v>858</v>
      </c>
      <c r="D84" t="s">
        <v>589</v>
      </c>
      <c r="E84" t="s">
        <v>859</v>
      </c>
    </row>
    <row r="87" spans="2:5" x14ac:dyDescent="0.25">
      <c r="B87" t="s">
        <v>567</v>
      </c>
      <c r="C87" t="s">
        <v>860</v>
      </c>
    </row>
    <row r="89" spans="2:5" x14ac:dyDescent="0.25">
      <c r="B89" t="s">
        <v>849</v>
      </c>
      <c r="C89" t="s">
        <v>861</v>
      </c>
    </row>
    <row r="90" spans="2:5" x14ac:dyDescent="0.25">
      <c r="B90" t="s">
        <v>567</v>
      </c>
      <c r="C90" t="s">
        <v>865</v>
      </c>
    </row>
    <row r="91" spans="2:5" x14ac:dyDescent="0.25">
      <c r="B91" t="s">
        <v>567</v>
      </c>
      <c r="C91" t="s">
        <v>862</v>
      </c>
    </row>
    <row r="92" spans="2:5" x14ac:dyDescent="0.25">
      <c r="B92" t="s">
        <v>870</v>
      </c>
      <c r="C92" t="s">
        <v>863</v>
      </c>
    </row>
    <row r="93" spans="2:5" x14ac:dyDescent="0.25">
      <c r="B93" t="s">
        <v>870</v>
      </c>
      <c r="C93" t="s">
        <v>864</v>
      </c>
    </row>
    <row r="108" spans="2:5" x14ac:dyDescent="0.25">
      <c r="B108" t="s">
        <v>834</v>
      </c>
      <c r="C108" t="s">
        <v>836</v>
      </c>
    </row>
    <row r="110" spans="2:5" x14ac:dyDescent="0.25">
      <c r="C110" t="s">
        <v>837</v>
      </c>
      <c r="D110" t="s">
        <v>841</v>
      </c>
    </row>
    <row r="111" spans="2:5" x14ac:dyDescent="0.25">
      <c r="C111" t="s">
        <v>838</v>
      </c>
      <c r="E111" t="s">
        <v>844</v>
      </c>
    </row>
    <row r="112" spans="2:5" x14ac:dyDescent="0.25">
      <c r="C112" t="s">
        <v>843</v>
      </c>
    </row>
    <row r="113" spans="2:5" x14ac:dyDescent="0.25">
      <c r="C113" t="s">
        <v>839</v>
      </c>
      <c r="D113" t="s">
        <v>841</v>
      </c>
    </row>
    <row r="114" spans="2:5" x14ac:dyDescent="0.25">
      <c r="C114" t="s">
        <v>842</v>
      </c>
      <c r="D114" t="s">
        <v>841</v>
      </c>
    </row>
    <row r="115" spans="2:5" x14ac:dyDescent="0.25">
      <c r="C115" t="s">
        <v>840</v>
      </c>
      <c r="D115" t="s">
        <v>841</v>
      </c>
    </row>
    <row r="118" spans="2:5" x14ac:dyDescent="0.25">
      <c r="C118" t="s">
        <v>837</v>
      </c>
      <c r="D118" t="s">
        <v>841</v>
      </c>
    </row>
    <row r="119" spans="2:5" x14ac:dyDescent="0.25">
      <c r="C119" t="s">
        <v>838</v>
      </c>
      <c r="E119" t="s">
        <v>844</v>
      </c>
    </row>
    <row r="120" spans="2:5" x14ac:dyDescent="0.25">
      <c r="C120" t="s">
        <v>843</v>
      </c>
    </row>
    <row r="121" spans="2:5" x14ac:dyDescent="0.25">
      <c r="C121" t="s">
        <v>839</v>
      </c>
      <c r="D121" t="s">
        <v>841</v>
      </c>
    </row>
    <row r="122" spans="2:5" x14ac:dyDescent="0.25">
      <c r="C122" t="s">
        <v>842</v>
      </c>
      <c r="D122" t="s">
        <v>841</v>
      </c>
    </row>
    <row r="123" spans="2:5" x14ac:dyDescent="0.25">
      <c r="C123" t="s">
        <v>840</v>
      </c>
      <c r="D123" t="s">
        <v>841</v>
      </c>
    </row>
    <row r="127" spans="2:5" x14ac:dyDescent="0.25">
      <c r="B127">
        <v>1</v>
      </c>
      <c r="C127" t="s">
        <v>856</v>
      </c>
      <c r="D127" t="s">
        <v>841</v>
      </c>
    </row>
    <row r="128" spans="2:5" x14ac:dyDescent="0.25">
      <c r="B128">
        <v>2</v>
      </c>
      <c r="C128" t="s">
        <v>855</v>
      </c>
      <c r="E128" t="s">
        <v>844</v>
      </c>
    </row>
    <row r="129" spans="2:4" x14ac:dyDescent="0.25">
      <c r="B129">
        <v>3</v>
      </c>
      <c r="C129" t="s">
        <v>854</v>
      </c>
      <c r="D129" t="s">
        <v>841</v>
      </c>
    </row>
    <row r="130" spans="2:4" x14ac:dyDescent="0.25">
      <c r="B130">
        <v>4</v>
      </c>
      <c r="C130" t="s">
        <v>853</v>
      </c>
      <c r="D130" t="s">
        <v>841</v>
      </c>
    </row>
    <row r="131" spans="2:4" x14ac:dyDescent="0.25">
      <c r="B131">
        <v>5</v>
      </c>
      <c r="C131" t="s">
        <v>857</v>
      </c>
      <c r="D131" t="s">
        <v>841</v>
      </c>
    </row>
  </sheetData>
  <autoFilter ref="A1:E91" xr:uid="{A526D88A-D53C-48FF-978F-7E496FB8AA8D}">
    <filterColumn colId="3">
      <filters blank="1"/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37BC-36A2-49E1-8104-C2CAB79C8E2F}">
  <dimension ref="A1:G51"/>
  <sheetViews>
    <sheetView tabSelected="1" workbookViewId="0"/>
  </sheetViews>
  <sheetFormatPr defaultRowHeight="15" x14ac:dyDescent="0.25"/>
  <cols>
    <col min="1" max="1" width="64.5703125" customWidth="1"/>
    <col min="2" max="2" width="12.7109375" style="35" customWidth="1"/>
    <col min="3" max="3" width="9.140625" style="35"/>
    <col min="4" max="5" width="9.140625" style="26"/>
  </cols>
  <sheetData>
    <row r="1" spans="1:7" s="38" customFormat="1" x14ac:dyDescent="0.25">
      <c r="A1" s="38" t="s">
        <v>947</v>
      </c>
      <c r="B1" s="39" t="s">
        <v>946</v>
      </c>
      <c r="C1" s="39" t="s">
        <v>881</v>
      </c>
      <c r="D1" s="40" t="s">
        <v>882</v>
      </c>
      <c r="E1" s="40"/>
    </row>
    <row r="2" spans="1:7" x14ac:dyDescent="0.25">
      <c r="A2" t="s">
        <v>896</v>
      </c>
      <c r="B2" s="35" t="s">
        <v>895</v>
      </c>
      <c r="C2" s="35" t="s">
        <v>874</v>
      </c>
      <c r="D2" s="26">
        <f>HEX2DEC(C2)</f>
        <v>61444</v>
      </c>
      <c r="F2" t="s">
        <v>894</v>
      </c>
    </row>
    <row r="3" spans="1:7" x14ac:dyDescent="0.25">
      <c r="A3" t="s">
        <v>960</v>
      </c>
      <c r="B3" s="35" t="s">
        <v>961</v>
      </c>
      <c r="C3" s="35" t="s">
        <v>962</v>
      </c>
      <c r="D3" s="26">
        <f>HEX2DEC(C3)</f>
        <v>61443</v>
      </c>
      <c r="F3" t="s">
        <v>894</v>
      </c>
    </row>
    <row r="4" spans="1:7" x14ac:dyDescent="0.25">
      <c r="A4" t="s">
        <v>897</v>
      </c>
      <c r="B4" s="35" t="s">
        <v>898</v>
      </c>
      <c r="C4" s="35" t="s">
        <v>899</v>
      </c>
      <c r="D4" s="26">
        <f>HEX2DEC(C4)</f>
        <v>65247</v>
      </c>
      <c r="F4" t="s">
        <v>894</v>
      </c>
    </row>
    <row r="5" spans="1:7" x14ac:dyDescent="0.25">
      <c r="A5" t="s">
        <v>948</v>
      </c>
      <c r="B5" s="35" t="s">
        <v>949</v>
      </c>
      <c r="C5" s="35" t="s">
        <v>950</v>
      </c>
      <c r="D5" s="26">
        <f>HEX2DEC(C5)</f>
        <v>64981</v>
      </c>
      <c r="F5" t="s">
        <v>894</v>
      </c>
    </row>
    <row r="6" spans="1:7" x14ac:dyDescent="0.25">
      <c r="A6" t="s">
        <v>880</v>
      </c>
      <c r="B6" s="35" t="s">
        <v>900</v>
      </c>
      <c r="C6" s="35" t="s">
        <v>875</v>
      </c>
      <c r="D6" s="26">
        <f t="shared" ref="D6:D7" si="0">HEX2DEC(C6)</f>
        <v>65262</v>
      </c>
      <c r="F6" t="s">
        <v>894</v>
      </c>
    </row>
    <row r="7" spans="1:7" x14ac:dyDescent="0.25">
      <c r="A7" t="s">
        <v>883</v>
      </c>
      <c r="B7" s="35" t="s">
        <v>901</v>
      </c>
      <c r="C7" s="35" t="s">
        <v>876</v>
      </c>
      <c r="D7" s="26">
        <f t="shared" si="0"/>
        <v>65263</v>
      </c>
      <c r="F7" t="s">
        <v>894</v>
      </c>
    </row>
    <row r="8" spans="1:7" x14ac:dyDescent="0.25">
      <c r="A8" s="36" t="s">
        <v>885</v>
      </c>
      <c r="B8" s="36" t="s">
        <v>902</v>
      </c>
      <c r="C8" s="35" t="s">
        <v>878</v>
      </c>
      <c r="D8" s="26">
        <f>HEX2DEC(C8)</f>
        <v>65253</v>
      </c>
      <c r="F8" t="s">
        <v>894</v>
      </c>
      <c r="G8" t="s">
        <v>909</v>
      </c>
    </row>
    <row r="9" spans="1:7" x14ac:dyDescent="0.25">
      <c r="A9" s="35" t="s">
        <v>884</v>
      </c>
      <c r="B9" s="35" t="s">
        <v>564</v>
      </c>
      <c r="C9" s="35" t="s">
        <v>877</v>
      </c>
      <c r="D9" s="26">
        <f>HEX2DEC(C9)</f>
        <v>65226</v>
      </c>
      <c r="F9" t="s">
        <v>894</v>
      </c>
    </row>
    <row r="10" spans="1:7" x14ac:dyDescent="0.25">
      <c r="A10" s="35" t="s">
        <v>884</v>
      </c>
      <c r="B10" s="35" t="s">
        <v>886</v>
      </c>
      <c r="C10" s="35" t="s">
        <v>887</v>
      </c>
      <c r="D10" s="26">
        <f>HEX2DEC(C10)</f>
        <v>65227</v>
      </c>
      <c r="F10" t="s">
        <v>894</v>
      </c>
    </row>
    <row r="11" spans="1:7" x14ac:dyDescent="0.25">
      <c r="A11" t="s">
        <v>917</v>
      </c>
      <c r="B11" s="35" t="s">
        <v>939</v>
      </c>
      <c r="C11" s="35" t="s">
        <v>918</v>
      </c>
      <c r="D11" s="26">
        <f>HEX2DEC(C11)</f>
        <v>65243</v>
      </c>
      <c r="F11" t="s">
        <v>894</v>
      </c>
    </row>
    <row r="12" spans="1:7" x14ac:dyDescent="0.25">
      <c r="A12" t="s">
        <v>905</v>
      </c>
      <c r="B12" s="35" t="s">
        <v>907</v>
      </c>
      <c r="C12" s="35" t="s">
        <v>908</v>
      </c>
      <c r="D12" s="26">
        <f>HEX2DEC(C12)</f>
        <v>65266</v>
      </c>
      <c r="F12" t="s">
        <v>894</v>
      </c>
    </row>
    <row r="13" spans="1:7" x14ac:dyDescent="0.25">
      <c r="A13" t="s">
        <v>906</v>
      </c>
      <c r="B13" s="35" t="s">
        <v>903</v>
      </c>
      <c r="C13" s="35" t="s">
        <v>904</v>
      </c>
      <c r="D13" s="26">
        <f>HEX2DEC(C13)</f>
        <v>65257</v>
      </c>
      <c r="F13" t="s">
        <v>894</v>
      </c>
      <c r="G13" t="s">
        <v>909</v>
      </c>
    </row>
    <row r="14" spans="1:7" x14ac:dyDescent="0.25">
      <c r="A14" t="s">
        <v>910</v>
      </c>
      <c r="B14" s="35" t="s">
        <v>931</v>
      </c>
      <c r="C14" s="35" t="s">
        <v>911</v>
      </c>
      <c r="D14" s="26">
        <f>HEX2DEC(C14)</f>
        <v>65269</v>
      </c>
      <c r="F14" t="s">
        <v>894</v>
      </c>
    </row>
    <row r="15" spans="1:7" x14ac:dyDescent="0.25">
      <c r="A15" t="s">
        <v>912</v>
      </c>
      <c r="B15" s="35" t="s">
        <v>930</v>
      </c>
      <c r="C15" s="35" t="s">
        <v>913</v>
      </c>
      <c r="D15" s="26">
        <f>HEX2DEC(C15)</f>
        <v>65270</v>
      </c>
      <c r="F15" t="s">
        <v>894</v>
      </c>
    </row>
    <row r="16" spans="1:7" x14ac:dyDescent="0.25">
      <c r="A16" t="s">
        <v>914</v>
      </c>
      <c r="B16" s="35" t="s">
        <v>932</v>
      </c>
      <c r="C16" s="35" t="s">
        <v>876</v>
      </c>
      <c r="D16" s="26">
        <f>HEX2DEC(C16)</f>
        <v>65263</v>
      </c>
      <c r="F16" t="s">
        <v>894</v>
      </c>
    </row>
    <row r="17" spans="1:6" x14ac:dyDescent="0.25">
      <c r="A17" t="s">
        <v>927</v>
      </c>
      <c r="B17" s="35" t="s">
        <v>929</v>
      </c>
      <c r="C17" s="35" t="s">
        <v>928</v>
      </c>
      <c r="D17" s="26">
        <f>HEX2DEC(C17)</f>
        <v>65271</v>
      </c>
      <c r="F17" t="s">
        <v>894</v>
      </c>
    </row>
    <row r="18" spans="1:6" x14ac:dyDescent="0.25">
      <c r="A18" t="s">
        <v>942</v>
      </c>
      <c r="B18" s="35" t="s">
        <v>941</v>
      </c>
      <c r="C18" s="35" t="s">
        <v>924</v>
      </c>
      <c r="D18" s="26">
        <f>HEX2DEC(C18)</f>
        <v>65130</v>
      </c>
      <c r="F18" t="s">
        <v>894</v>
      </c>
    </row>
    <row r="20" spans="1:6" x14ac:dyDescent="0.25">
      <c r="A20" t="s">
        <v>935</v>
      </c>
      <c r="B20" s="35" t="s">
        <v>871</v>
      </c>
      <c r="C20" s="35">
        <v>0</v>
      </c>
      <c r="D20" s="26">
        <f>HEX2DEC(C20)</f>
        <v>0</v>
      </c>
      <c r="F20" t="s">
        <v>893</v>
      </c>
    </row>
    <row r="21" spans="1:6" x14ac:dyDescent="0.25">
      <c r="A21" t="s">
        <v>934</v>
      </c>
      <c r="B21" s="35" t="s">
        <v>873</v>
      </c>
      <c r="C21" s="35" t="s">
        <v>933</v>
      </c>
      <c r="D21" s="26">
        <f>HEX2DEC(C21)</f>
        <v>57344</v>
      </c>
      <c r="F21" t="s">
        <v>893</v>
      </c>
    </row>
    <row r="22" spans="1:6" x14ac:dyDescent="0.25">
      <c r="A22" t="s">
        <v>936</v>
      </c>
      <c r="B22" s="35" t="s">
        <v>872</v>
      </c>
      <c r="C22" s="35">
        <v>8500</v>
      </c>
      <c r="D22" s="26">
        <f>HEX2DEC(C22)</f>
        <v>34048</v>
      </c>
      <c r="F22" t="s">
        <v>893</v>
      </c>
    </row>
    <row r="23" spans="1:6" x14ac:dyDescent="0.25">
      <c r="A23" t="s">
        <v>891</v>
      </c>
      <c r="B23" s="35" t="s">
        <v>890</v>
      </c>
      <c r="C23" s="35" t="s">
        <v>892</v>
      </c>
      <c r="D23" s="26">
        <f>HEX2DEC(C23)</f>
        <v>56832</v>
      </c>
      <c r="F23" t="s">
        <v>893</v>
      </c>
    </row>
    <row r="25" spans="1:6" x14ac:dyDescent="0.25">
      <c r="A25" t="s">
        <v>889</v>
      </c>
      <c r="B25" s="35" t="s">
        <v>888</v>
      </c>
      <c r="C25" s="35" t="s">
        <v>879</v>
      </c>
      <c r="D25" s="26">
        <f>HEX2DEC(C25)</f>
        <v>64892</v>
      </c>
      <c r="F25" t="s">
        <v>894</v>
      </c>
    </row>
    <row r="26" spans="1:6" x14ac:dyDescent="0.25">
      <c r="A26" t="s">
        <v>915</v>
      </c>
      <c r="B26" s="35" t="s">
        <v>937</v>
      </c>
      <c r="C26" s="35" t="s">
        <v>916</v>
      </c>
      <c r="D26" s="26">
        <f>HEX2DEC(C26)</f>
        <v>64948</v>
      </c>
      <c r="F26" t="s">
        <v>894</v>
      </c>
    </row>
    <row r="27" spans="1:6" x14ac:dyDescent="0.25">
      <c r="A27" t="s">
        <v>919</v>
      </c>
      <c r="B27" s="35" t="s">
        <v>940</v>
      </c>
      <c r="C27" s="35" t="s">
        <v>920</v>
      </c>
      <c r="D27" s="26">
        <f>HEX2DEC(C27)</f>
        <v>65110</v>
      </c>
      <c r="F27" t="s">
        <v>894</v>
      </c>
    </row>
    <row r="28" spans="1:6" x14ac:dyDescent="0.25">
      <c r="A28" t="s">
        <v>922</v>
      </c>
      <c r="B28" s="35" t="s">
        <v>943</v>
      </c>
      <c r="C28" s="35" t="s">
        <v>923</v>
      </c>
      <c r="D28" s="26">
        <f t="shared" ref="D28:D39" si="1">HEX2DEC(C28)</f>
        <v>61475</v>
      </c>
      <c r="F28" t="s">
        <v>894</v>
      </c>
    </row>
    <row r="29" spans="1:6" x14ac:dyDescent="0.25">
      <c r="A29" t="s">
        <v>921</v>
      </c>
      <c r="B29" s="35" t="s">
        <v>944</v>
      </c>
      <c r="C29" s="35" t="s">
        <v>920</v>
      </c>
      <c r="D29" s="26">
        <f t="shared" si="1"/>
        <v>65110</v>
      </c>
      <c r="F29" t="s">
        <v>894</v>
      </c>
    </row>
    <row r="30" spans="1:6" x14ac:dyDescent="0.25">
      <c r="A30" t="s">
        <v>925</v>
      </c>
      <c r="B30" s="35" t="s">
        <v>945</v>
      </c>
      <c r="C30" s="35" t="s">
        <v>926</v>
      </c>
      <c r="D30" s="26">
        <f t="shared" si="1"/>
        <v>64830</v>
      </c>
      <c r="F30" t="s">
        <v>894</v>
      </c>
    </row>
    <row r="31" spans="1:6" x14ac:dyDescent="0.25">
      <c r="A31" t="s">
        <v>952</v>
      </c>
      <c r="B31" s="35" t="s">
        <v>953</v>
      </c>
      <c r="C31" s="35" t="s">
        <v>951</v>
      </c>
      <c r="D31" s="26">
        <f t="shared" si="1"/>
        <v>64800</v>
      </c>
      <c r="F31" t="s">
        <v>894</v>
      </c>
    </row>
    <row r="32" spans="1:6" x14ac:dyDescent="0.25">
      <c r="A32" t="s">
        <v>954</v>
      </c>
      <c r="B32" s="35" t="s">
        <v>955</v>
      </c>
      <c r="C32" s="35" t="s">
        <v>956</v>
      </c>
      <c r="D32" s="26">
        <f t="shared" si="1"/>
        <v>64561</v>
      </c>
      <c r="F32" t="s">
        <v>894</v>
      </c>
    </row>
    <row r="34" spans="1:7" x14ac:dyDescent="0.25">
      <c r="A34" t="s">
        <v>957</v>
      </c>
      <c r="B34" s="35" t="s">
        <v>959</v>
      </c>
      <c r="C34" s="35" t="s">
        <v>958</v>
      </c>
      <c r="D34" s="26">
        <f t="shared" si="1"/>
        <v>65279</v>
      </c>
      <c r="F34" t="s">
        <v>894</v>
      </c>
    </row>
    <row r="35" spans="1:7" x14ac:dyDescent="0.25">
      <c r="A35" t="s">
        <v>963</v>
      </c>
      <c r="B35" s="35" t="s">
        <v>964</v>
      </c>
      <c r="C35" s="35" t="s">
        <v>965</v>
      </c>
      <c r="D35" s="26">
        <f t="shared" si="1"/>
        <v>64775</v>
      </c>
      <c r="F35" t="s">
        <v>894</v>
      </c>
    </row>
    <row r="36" spans="1:7" x14ac:dyDescent="0.25">
      <c r="A36" t="s">
        <v>966</v>
      </c>
      <c r="B36" s="35" t="s">
        <v>967</v>
      </c>
      <c r="C36" s="35" t="s">
        <v>968</v>
      </c>
      <c r="D36" s="26">
        <f t="shared" si="1"/>
        <v>64773</v>
      </c>
      <c r="F36" t="s">
        <v>894</v>
      </c>
    </row>
    <row r="38" spans="1:7" x14ac:dyDescent="0.25">
      <c r="A38" t="s">
        <v>969</v>
      </c>
      <c r="B38" s="35" t="s">
        <v>971</v>
      </c>
      <c r="C38" s="35" t="s">
        <v>970</v>
      </c>
      <c r="D38" s="26">
        <f t="shared" si="1"/>
        <v>65242</v>
      </c>
      <c r="F38" t="s">
        <v>894</v>
      </c>
      <c r="G38" t="s">
        <v>909</v>
      </c>
    </row>
    <row r="39" spans="1:7" x14ac:dyDescent="0.25">
      <c r="A39" t="s">
        <v>972</v>
      </c>
      <c r="B39" s="35" t="s">
        <v>974</v>
      </c>
      <c r="C39" s="35" t="s">
        <v>973</v>
      </c>
      <c r="D39" s="26">
        <f t="shared" si="1"/>
        <v>65259</v>
      </c>
      <c r="F39" t="s">
        <v>894</v>
      </c>
      <c r="G39" t="s">
        <v>909</v>
      </c>
    </row>
    <row r="41" spans="1:7" x14ac:dyDescent="0.25">
      <c r="A41" s="37" t="s">
        <v>938</v>
      </c>
    </row>
    <row r="50" spans="1:2" x14ac:dyDescent="0.25">
      <c r="A50" s="36"/>
      <c r="B50" s="36"/>
    </row>
    <row r="51" spans="1:2" x14ac:dyDescent="0.25">
      <c r="A51" s="36"/>
      <c r="B51" s="36"/>
    </row>
  </sheetData>
  <hyperlinks>
    <hyperlink ref="A41" r:id="rId1" xr:uid="{B80028AB-436B-4C7D-979E-21DB1B95214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IO</vt:lpstr>
      <vt:lpstr>Sheet1</vt:lpstr>
      <vt:lpstr>Settings</vt:lpstr>
      <vt:lpstr>IfmPinRef</vt:lpstr>
      <vt:lpstr>ALARMS</vt:lpstr>
      <vt:lpstr>ALARMS_IO</vt:lpstr>
      <vt:lpstr>SNAGS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2025-03-21T19:27:49Z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