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_plc\MTech\MTech_T620X_Trommel\"/>
    </mc:Choice>
  </mc:AlternateContent>
  <xr:revisionPtr revIDLastSave="0" documentId="13_ncr:1_{960FD73E-28F6-4D6E-AC23-175DC5D6BE8E}" xr6:coauthVersionLast="47" xr6:coauthVersionMax="47" xr10:uidLastSave="{00000000-0000-0000-0000-000000000000}"/>
  <bookViews>
    <workbookView xWindow="38280" yWindow="5355" windowWidth="29040" windowHeight="15720" tabRatio="857" activeTab="4" xr2:uid="{2FCBBB71-3591-49CF-88C3-9E3184A7626E}"/>
  </bookViews>
  <sheets>
    <sheet name="IO" sheetId="11" r:id="rId1"/>
    <sheet name="Settings" sheetId="32" r:id="rId2"/>
    <sheet name="IfmPinRef" sheetId="21" r:id="rId3"/>
    <sheet name="ALARMS" sheetId="24" r:id="rId4"/>
    <sheet name="Sheet2" sheetId="33" r:id="rId5"/>
    <sheet name="ALARMS_IO" sheetId="31" r:id="rId6"/>
  </sheets>
  <definedNames>
    <definedName name="_xlnm._FilterDatabase" localSheetId="5" hidden="1">ALARMS_IO!$A$1:$K$48</definedName>
    <definedName name="_xlnm._FilterDatabase" localSheetId="0" hidden="1">IO!$A$1:$AO$71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65" i="11" l="1"/>
  <c r="Q64" i="11"/>
  <c r="Q62" i="11"/>
  <c r="Q61" i="11"/>
  <c r="Q60" i="11"/>
  <c r="Q59" i="11"/>
  <c r="Q58" i="11"/>
  <c r="Q57" i="11"/>
  <c r="Q56" i="11"/>
  <c r="Q55" i="11"/>
  <c r="Q54" i="11"/>
  <c r="Q52" i="11"/>
  <c r="Q51" i="11"/>
  <c r="Q50" i="11"/>
  <c r="Q49" i="11"/>
  <c r="Q48" i="11"/>
  <c r="Q47" i="11"/>
  <c r="Q46" i="11"/>
  <c r="Q45" i="11"/>
  <c r="Q44" i="11"/>
  <c r="Q42" i="11"/>
  <c r="Q41" i="11"/>
  <c r="Q40" i="11"/>
  <c r="Q39" i="11"/>
  <c r="Q38" i="11"/>
  <c r="Q37" i="11"/>
  <c r="Q36" i="11"/>
  <c r="Q35" i="11"/>
  <c r="Q34" i="11"/>
  <c r="Q33" i="11"/>
  <c r="Q32" i="11"/>
  <c r="Q31" i="11"/>
  <c r="Q30" i="11"/>
  <c r="Q29" i="11"/>
  <c r="Q28" i="11"/>
  <c r="Q27" i="11"/>
  <c r="Q26" i="11"/>
  <c r="Q25" i="11"/>
  <c r="Q24" i="11"/>
  <c r="Q23" i="11"/>
  <c r="Q22" i="11"/>
  <c r="Q21" i="11"/>
  <c r="Q20" i="11"/>
  <c r="Q19" i="11"/>
  <c r="Q18" i="11"/>
  <c r="Q17" i="11"/>
  <c r="Q16" i="11"/>
  <c r="Q15" i="11"/>
  <c r="Q14" i="11"/>
  <c r="Q13" i="11"/>
  <c r="Q12" i="11"/>
  <c r="Q11" i="11"/>
  <c r="Q10" i="11"/>
  <c r="Q9" i="11"/>
  <c r="Q8" i="11"/>
  <c r="Q7" i="11"/>
  <c r="Q6" i="11"/>
  <c r="Q5" i="11"/>
  <c r="Q4" i="11"/>
  <c r="Q3" i="11"/>
  <c r="Q2" i="11"/>
  <c r="L65" i="31"/>
  <c r="H65" i="31"/>
  <c r="K65" i="31" s="1"/>
  <c r="L64" i="31"/>
  <c r="H64" i="31"/>
  <c r="K64" i="31" s="1"/>
  <c r="L63" i="31"/>
  <c r="H63" i="31"/>
  <c r="K63" i="31" s="1"/>
  <c r="L62" i="31"/>
  <c r="H62" i="31"/>
  <c r="K62" i="31" s="1"/>
  <c r="L61" i="31"/>
  <c r="H61" i="31"/>
  <c r="I61" i="31" s="1"/>
  <c r="L60" i="31"/>
  <c r="H60" i="31"/>
  <c r="I60" i="31" s="1"/>
  <c r="L59" i="31"/>
  <c r="H59" i="31"/>
  <c r="K59" i="31" s="1"/>
  <c r="L58" i="31"/>
  <c r="H58" i="31"/>
  <c r="K58" i="31" s="1"/>
  <c r="L57" i="31"/>
  <c r="H57" i="31"/>
  <c r="K57" i="31" s="1"/>
  <c r="L56" i="31"/>
  <c r="H56" i="31"/>
  <c r="K56" i="31" s="1"/>
  <c r="L55" i="31"/>
  <c r="H55" i="31"/>
  <c r="I55" i="31" s="1"/>
  <c r="L54" i="31"/>
  <c r="H54" i="31"/>
  <c r="I54" i="31" s="1"/>
  <c r="L53" i="31"/>
  <c r="H53" i="31"/>
  <c r="K53" i="31" s="1"/>
  <c r="L52" i="31"/>
  <c r="H52" i="31"/>
  <c r="K52" i="31" s="1"/>
  <c r="L51" i="31"/>
  <c r="K51" i="31"/>
  <c r="H51" i="31"/>
  <c r="I51" i="31" s="1"/>
  <c r="L50" i="31"/>
  <c r="H50" i="31"/>
  <c r="K50" i="31" s="1"/>
  <c r="L49" i="31"/>
  <c r="H49" i="31"/>
  <c r="K49" i="31" s="1"/>
  <c r="L48" i="31"/>
  <c r="H48" i="31"/>
  <c r="K48" i="31" s="1"/>
  <c r="L47" i="31"/>
  <c r="H47" i="31"/>
  <c r="K47" i="31" s="1"/>
  <c r="L46" i="31"/>
  <c r="H46" i="31"/>
  <c r="K46" i="31" s="1"/>
  <c r="L45" i="31"/>
  <c r="K45" i="31"/>
  <c r="H45" i="31"/>
  <c r="I45" i="31" s="1"/>
  <c r="L44" i="31"/>
  <c r="H44" i="31"/>
  <c r="K44" i="31" s="1"/>
  <c r="L43" i="31"/>
  <c r="H43" i="31"/>
  <c r="K43" i="31" s="1"/>
  <c r="L42" i="31"/>
  <c r="H42" i="31"/>
  <c r="K42" i="31" s="1"/>
  <c r="L41" i="31"/>
  <c r="H41" i="31"/>
  <c r="K41" i="31" s="1"/>
  <c r="L40" i="31"/>
  <c r="H40" i="31"/>
  <c r="K40" i="31" s="1"/>
  <c r="L39" i="31"/>
  <c r="K39" i="31"/>
  <c r="H39" i="31"/>
  <c r="I39" i="31" s="1"/>
  <c r="L38" i="31"/>
  <c r="H38" i="31"/>
  <c r="K38" i="31" s="1"/>
  <c r="L37" i="31"/>
  <c r="H37" i="31"/>
  <c r="K37" i="31" s="1"/>
  <c r="L36" i="31"/>
  <c r="H36" i="31"/>
  <c r="I36" i="31" s="1"/>
  <c r="L35" i="31"/>
  <c r="H35" i="31"/>
  <c r="K35" i="31" s="1"/>
  <c r="L33" i="31"/>
  <c r="H33" i="31"/>
  <c r="K33" i="31" s="1"/>
  <c r="L32" i="31"/>
  <c r="H32" i="31"/>
  <c r="K32" i="31" s="1"/>
  <c r="L31" i="31"/>
  <c r="H31" i="31"/>
  <c r="K31" i="31" s="1"/>
  <c r="L30" i="31"/>
  <c r="H30" i="31"/>
  <c r="K30" i="31" s="1"/>
  <c r="L29" i="31"/>
  <c r="H29" i="31"/>
  <c r="K29" i="31" s="1"/>
  <c r="L28" i="31"/>
  <c r="H28" i="31"/>
  <c r="I28" i="31" s="1"/>
  <c r="L27" i="31"/>
  <c r="H27" i="31"/>
  <c r="K27" i="31" s="1"/>
  <c r="L26" i="31"/>
  <c r="H26" i="31"/>
  <c r="K26" i="31" s="1"/>
  <c r="H24" i="31"/>
  <c r="I24" i="31" s="1"/>
  <c r="H22" i="31"/>
  <c r="I22" i="31" s="1"/>
  <c r="H21" i="31"/>
  <c r="I21" i="31" s="1"/>
  <c r="H20" i="31"/>
  <c r="I20" i="31" s="1"/>
  <c r="H19" i="31"/>
  <c r="I19" i="31" s="1"/>
  <c r="L18" i="31"/>
  <c r="H9" i="31"/>
  <c r="I9" i="31" s="1"/>
  <c r="H7" i="31"/>
  <c r="I7" i="31" s="1"/>
  <c r="H4" i="31"/>
  <c r="K4" i="31" s="1"/>
  <c r="H3" i="31"/>
  <c r="I3" i="31" s="1"/>
  <c r="H2" i="31"/>
  <c r="I2" i="31" s="1"/>
  <c r="L3" i="11"/>
  <c r="L4" i="11"/>
  <c r="L5" i="11"/>
  <c r="L6" i="11"/>
  <c r="L7" i="11"/>
  <c r="L8" i="11"/>
  <c r="L9" i="11"/>
  <c r="L10" i="11"/>
  <c r="L11" i="11"/>
  <c r="O11" i="11" s="1"/>
  <c r="L12" i="11"/>
  <c r="L13" i="11"/>
  <c r="L14" i="11"/>
  <c r="L15" i="11"/>
  <c r="L16" i="11"/>
  <c r="N16" i="11" s="1"/>
  <c r="L17" i="11"/>
  <c r="N17" i="11" s="1"/>
  <c r="L18" i="11"/>
  <c r="N18" i="11" s="1"/>
  <c r="L19" i="11"/>
  <c r="N19" i="11" s="1"/>
  <c r="L20" i="11"/>
  <c r="N20" i="11" s="1"/>
  <c r="L21" i="11"/>
  <c r="O21" i="11" s="1"/>
  <c r="L22" i="11"/>
  <c r="N22" i="11" s="1"/>
  <c r="L23" i="11"/>
  <c r="N23" i="11" s="1"/>
  <c r="L24" i="11"/>
  <c r="N24" i="11" s="1"/>
  <c r="L25" i="11"/>
  <c r="N25" i="11" s="1"/>
  <c r="L26" i="11"/>
  <c r="N26" i="11" s="1"/>
  <c r="L27" i="11"/>
  <c r="L28" i="11"/>
  <c r="L29" i="11"/>
  <c r="L30" i="11"/>
  <c r="L31" i="11"/>
  <c r="L32" i="11"/>
  <c r="L33" i="11"/>
  <c r="L34" i="11"/>
  <c r="L35" i="11"/>
  <c r="O35" i="11" s="1"/>
  <c r="L36" i="11"/>
  <c r="L37" i="11"/>
  <c r="L38" i="11"/>
  <c r="L39" i="11"/>
  <c r="L40" i="11"/>
  <c r="N40" i="11" s="1"/>
  <c r="L41" i="11"/>
  <c r="N41" i="11" s="1"/>
  <c r="L42" i="11"/>
  <c r="N42" i="11" s="1"/>
  <c r="L43" i="11"/>
  <c r="N43" i="11" s="1"/>
  <c r="L44" i="11"/>
  <c r="N44" i="11" s="1"/>
  <c r="L45" i="11"/>
  <c r="N45" i="11" s="1"/>
  <c r="L46" i="11"/>
  <c r="N46" i="11" s="1"/>
  <c r="L47" i="11"/>
  <c r="N47" i="11" s="1"/>
  <c r="L48" i="11"/>
  <c r="N48" i="11" s="1"/>
  <c r="L49" i="11"/>
  <c r="N49" i="11" s="1"/>
  <c r="L50" i="11"/>
  <c r="N50" i="11" s="1"/>
  <c r="L51" i="11"/>
  <c r="L52" i="11"/>
  <c r="L53" i="11"/>
  <c r="N53" i="11" s="1"/>
  <c r="L54" i="11"/>
  <c r="L55" i="11"/>
  <c r="L56" i="11"/>
  <c r="L57" i="11"/>
  <c r="L58" i="11"/>
  <c r="L59" i="11"/>
  <c r="O59" i="11" s="1"/>
  <c r="L60" i="11"/>
  <c r="L61" i="11"/>
  <c r="L62" i="11"/>
  <c r="L63" i="11"/>
  <c r="N63" i="11" s="1"/>
  <c r="L64" i="11"/>
  <c r="N64" i="11" s="1"/>
  <c r="L65" i="11"/>
  <c r="N65" i="11" s="1"/>
  <c r="D49" i="31"/>
  <c r="E49" i="31"/>
  <c r="F49" i="31"/>
  <c r="D50" i="31"/>
  <c r="E50" i="31"/>
  <c r="F50" i="31"/>
  <c r="D51" i="31"/>
  <c r="E51" i="31"/>
  <c r="F51" i="31"/>
  <c r="D52" i="31"/>
  <c r="E52" i="31"/>
  <c r="F52" i="31"/>
  <c r="D53" i="31"/>
  <c r="E53" i="31"/>
  <c r="F53" i="31"/>
  <c r="D54" i="31"/>
  <c r="E54" i="31"/>
  <c r="F54" i="31"/>
  <c r="D55" i="31"/>
  <c r="E55" i="31"/>
  <c r="F55" i="31"/>
  <c r="D56" i="31"/>
  <c r="E56" i="31"/>
  <c r="F56" i="31"/>
  <c r="D57" i="31"/>
  <c r="E57" i="31"/>
  <c r="F57" i="31"/>
  <c r="D58" i="31"/>
  <c r="E58" i="31"/>
  <c r="F58" i="31"/>
  <c r="D59" i="31"/>
  <c r="E59" i="31"/>
  <c r="F59" i="31"/>
  <c r="D60" i="31"/>
  <c r="E60" i="31"/>
  <c r="F60" i="31"/>
  <c r="D61" i="31"/>
  <c r="E61" i="31"/>
  <c r="F61" i="31"/>
  <c r="D62" i="31"/>
  <c r="E62" i="31"/>
  <c r="F62" i="31"/>
  <c r="D63" i="31"/>
  <c r="E63" i="31"/>
  <c r="F63" i="31"/>
  <c r="D64" i="31"/>
  <c r="E64" i="31"/>
  <c r="F64" i="31"/>
  <c r="D65" i="31"/>
  <c r="E65" i="31"/>
  <c r="F65" i="31"/>
  <c r="H34" i="31"/>
  <c r="I34" i="31" s="1"/>
  <c r="H25" i="31"/>
  <c r="I25" i="31" s="1"/>
  <c r="H23" i="31"/>
  <c r="I23" i="31" s="1"/>
  <c r="H14" i="31"/>
  <c r="K14" i="31" s="1"/>
  <c r="O65" i="11"/>
  <c r="O64" i="11"/>
  <c r="O62" i="11"/>
  <c r="O61" i="11"/>
  <c r="O60" i="11"/>
  <c r="O58" i="11"/>
  <c r="O57" i="11"/>
  <c r="O56" i="11"/>
  <c r="O55" i="11"/>
  <c r="O54" i="11"/>
  <c r="O53" i="11"/>
  <c r="Q53" i="11" s="1"/>
  <c r="O52" i="11"/>
  <c r="O51" i="11"/>
  <c r="O42" i="11"/>
  <c r="O41" i="11"/>
  <c r="O40" i="11"/>
  <c r="O39" i="11"/>
  <c r="O38" i="11"/>
  <c r="O37" i="11"/>
  <c r="O36" i="11"/>
  <c r="O34" i="11"/>
  <c r="O33" i="11"/>
  <c r="O32" i="11"/>
  <c r="O31" i="11"/>
  <c r="O30" i="11"/>
  <c r="O29" i="11"/>
  <c r="O28" i="11"/>
  <c r="O27" i="11"/>
  <c r="O18" i="11"/>
  <c r="O17" i="11"/>
  <c r="O16" i="11"/>
  <c r="O15" i="11"/>
  <c r="O14" i="11"/>
  <c r="O13" i="11"/>
  <c r="O12" i="11"/>
  <c r="O10" i="11"/>
  <c r="O9" i="11"/>
  <c r="O8" i="11"/>
  <c r="O7" i="11"/>
  <c r="O6" i="11"/>
  <c r="O5" i="11"/>
  <c r="O4" i="11"/>
  <c r="O3" i="11"/>
  <c r="O2" i="11"/>
  <c r="N62" i="11"/>
  <c r="N61" i="11"/>
  <c r="N60" i="11"/>
  <c r="N59" i="11"/>
  <c r="N58" i="11"/>
  <c r="N57" i="11"/>
  <c r="N56" i="11"/>
  <c r="N55" i="11"/>
  <c r="N54" i="11"/>
  <c r="N52" i="11"/>
  <c r="N51" i="11"/>
  <c r="N39" i="11"/>
  <c r="N38" i="11"/>
  <c r="N37" i="11"/>
  <c r="N36" i="11"/>
  <c r="N35" i="11"/>
  <c r="N34" i="11"/>
  <c r="N33" i="11"/>
  <c r="N32" i="11"/>
  <c r="N31" i="11"/>
  <c r="N30" i="11"/>
  <c r="N29" i="11"/>
  <c r="N28" i="11"/>
  <c r="N27" i="11"/>
  <c r="N15" i="11"/>
  <c r="N14" i="11"/>
  <c r="N13" i="11"/>
  <c r="N12" i="11"/>
  <c r="N11" i="11"/>
  <c r="N10" i="11"/>
  <c r="N9" i="11"/>
  <c r="N8" i="11"/>
  <c r="N7" i="11"/>
  <c r="N6" i="11"/>
  <c r="N5" i="11"/>
  <c r="N4" i="11"/>
  <c r="N3" i="11"/>
  <c r="N2" i="11"/>
  <c r="L2" i="11"/>
  <c r="H17" i="31"/>
  <c r="K17" i="31" s="1"/>
  <c r="H16" i="31"/>
  <c r="K16" i="31" s="1"/>
  <c r="H15" i="31"/>
  <c r="K15" i="31" s="1"/>
  <c r="H13" i="31"/>
  <c r="K13" i="31" s="1"/>
  <c r="H12" i="31"/>
  <c r="K12" i="31" s="1"/>
  <c r="H11" i="31"/>
  <c r="K11" i="31" s="1"/>
  <c r="H10" i="31"/>
  <c r="K10" i="31" s="1"/>
  <c r="H8" i="31"/>
  <c r="I8" i="31" s="1"/>
  <c r="H6" i="31"/>
  <c r="K6" i="31" s="1"/>
  <c r="H5" i="31"/>
  <c r="K5" i="31" s="1"/>
  <c r="E59" i="24"/>
  <c r="E58" i="24"/>
  <c r="E57" i="24"/>
  <c r="E56" i="24"/>
  <c r="E55" i="24"/>
  <c r="E54" i="24"/>
  <c r="E53" i="24"/>
  <c r="E52" i="24"/>
  <c r="E51" i="24"/>
  <c r="E50" i="24"/>
  <c r="E49" i="24"/>
  <c r="E48" i="24"/>
  <c r="E47" i="24"/>
  <c r="E46" i="24"/>
  <c r="E45" i="24"/>
  <c r="E44" i="24"/>
  <c r="E43" i="24"/>
  <c r="E42" i="24"/>
  <c r="E41" i="24"/>
  <c r="E40" i="24"/>
  <c r="E39" i="24"/>
  <c r="E38" i="24"/>
  <c r="E37" i="24"/>
  <c r="E36" i="24"/>
  <c r="E35" i="24"/>
  <c r="E34" i="24"/>
  <c r="E33" i="24"/>
  <c r="E32" i="24"/>
  <c r="E31" i="24"/>
  <c r="E30" i="24"/>
  <c r="E29" i="24"/>
  <c r="E28" i="24"/>
  <c r="E27" i="24"/>
  <c r="E26" i="24"/>
  <c r="E25" i="24"/>
  <c r="E24" i="24"/>
  <c r="E23" i="24"/>
  <c r="E22" i="24"/>
  <c r="E21" i="24"/>
  <c r="E20" i="24"/>
  <c r="E19" i="24"/>
  <c r="E18" i="24"/>
  <c r="E17" i="24"/>
  <c r="E16" i="24"/>
  <c r="E15" i="24"/>
  <c r="E14" i="24"/>
  <c r="E13" i="24"/>
  <c r="E12" i="24"/>
  <c r="E11" i="24"/>
  <c r="E10" i="24"/>
  <c r="E9" i="24"/>
  <c r="E8" i="24"/>
  <c r="E7" i="24"/>
  <c r="E6" i="24"/>
  <c r="E5" i="24"/>
  <c r="E4" i="24"/>
  <c r="E3" i="24"/>
  <c r="E2" i="24"/>
  <c r="H58" i="24"/>
  <c r="H56" i="24"/>
  <c r="H55" i="24"/>
  <c r="H54" i="24"/>
  <c r="H53" i="24"/>
  <c r="H52" i="24"/>
  <c r="H46" i="24"/>
  <c r="H45" i="24"/>
  <c r="H39" i="24"/>
  <c r="H38" i="24"/>
  <c r="H37" i="24"/>
  <c r="H36" i="24"/>
  <c r="H35" i="24"/>
  <c r="H34" i="24"/>
  <c r="H33" i="24"/>
  <c r="H32" i="24"/>
  <c r="H30" i="24"/>
  <c r="H26" i="24"/>
  <c r="H25" i="24"/>
  <c r="H21" i="24"/>
  <c r="H19" i="24"/>
  <c r="H18" i="24"/>
  <c r="H17" i="24"/>
  <c r="H16" i="24"/>
  <c r="H15" i="24"/>
  <c r="H14" i="24"/>
  <c r="H13" i="24"/>
  <c r="H12" i="24"/>
  <c r="H10" i="24"/>
  <c r="H6" i="24"/>
  <c r="H5" i="24"/>
  <c r="I56" i="24"/>
  <c r="I55" i="24"/>
  <c r="I54" i="24"/>
  <c r="I53" i="24"/>
  <c r="I52" i="24"/>
  <c r="I51" i="24"/>
  <c r="I50" i="24"/>
  <c r="I46" i="24"/>
  <c r="I45" i="24"/>
  <c r="I44" i="24"/>
  <c r="I43" i="24"/>
  <c r="I41" i="24"/>
  <c r="I39" i="24"/>
  <c r="I37" i="24"/>
  <c r="I36" i="24"/>
  <c r="I35" i="24"/>
  <c r="I34" i="24"/>
  <c r="I33" i="24"/>
  <c r="I32" i="24"/>
  <c r="I31" i="24"/>
  <c r="I30" i="24"/>
  <c r="I28" i="24"/>
  <c r="I26" i="24"/>
  <c r="I25" i="24"/>
  <c r="I24" i="24"/>
  <c r="I23" i="24"/>
  <c r="I21" i="24"/>
  <c r="I19" i="24"/>
  <c r="I17" i="24"/>
  <c r="I16" i="24"/>
  <c r="I15" i="24"/>
  <c r="I14" i="24"/>
  <c r="I13" i="24"/>
  <c r="I12" i="24"/>
  <c r="I11" i="24"/>
  <c r="I10" i="24"/>
  <c r="I8" i="24"/>
  <c r="I6" i="24"/>
  <c r="I5" i="24"/>
  <c r="I4" i="24"/>
  <c r="I3" i="24"/>
  <c r="C59" i="24"/>
  <c r="H59" i="24" s="1"/>
  <c r="C58" i="24"/>
  <c r="I58" i="24" s="1"/>
  <c r="C57" i="24"/>
  <c r="H57" i="24" s="1"/>
  <c r="C56" i="24"/>
  <c r="C55" i="24"/>
  <c r="C54" i="24"/>
  <c r="C53" i="24"/>
  <c r="C52" i="24"/>
  <c r="C51" i="24"/>
  <c r="H51" i="24" s="1"/>
  <c r="C50" i="24"/>
  <c r="H50" i="24" s="1"/>
  <c r="C49" i="24"/>
  <c r="I49" i="24" s="1"/>
  <c r="C48" i="24"/>
  <c r="I48" i="24" s="1"/>
  <c r="C47" i="24"/>
  <c r="I47" i="24" s="1"/>
  <c r="C46" i="24"/>
  <c r="C45" i="24"/>
  <c r="C44" i="24"/>
  <c r="H44" i="24" s="1"/>
  <c r="C43" i="24"/>
  <c r="H43" i="24" s="1"/>
  <c r="C42" i="24"/>
  <c r="H42" i="24" s="1"/>
  <c r="C41" i="24"/>
  <c r="H41" i="24" s="1"/>
  <c r="C40" i="24"/>
  <c r="I40" i="24" s="1"/>
  <c r="C39" i="24"/>
  <c r="C38" i="24"/>
  <c r="I38" i="24" s="1"/>
  <c r="C37" i="24"/>
  <c r="C36" i="24"/>
  <c r="C35" i="24"/>
  <c r="C34" i="24"/>
  <c r="C33" i="24"/>
  <c r="C32" i="24"/>
  <c r="C31" i="24"/>
  <c r="H31" i="24" s="1"/>
  <c r="C30" i="24"/>
  <c r="C29" i="24"/>
  <c r="I29" i="24" s="1"/>
  <c r="C28" i="24"/>
  <c r="H28" i="24" s="1"/>
  <c r="C27" i="24"/>
  <c r="I27" i="24" s="1"/>
  <c r="C26" i="24"/>
  <c r="C25" i="24"/>
  <c r="C24" i="24"/>
  <c r="H24" i="24" s="1"/>
  <c r="C23" i="24"/>
  <c r="H23" i="24" s="1"/>
  <c r="C22" i="24"/>
  <c r="H22" i="24" s="1"/>
  <c r="C21" i="24"/>
  <c r="C20" i="24"/>
  <c r="I20" i="24" s="1"/>
  <c r="C19" i="24"/>
  <c r="C18" i="24"/>
  <c r="I18" i="24" s="1"/>
  <c r="C17" i="24"/>
  <c r="C16" i="24"/>
  <c r="C15" i="24"/>
  <c r="C14" i="24"/>
  <c r="C13" i="24"/>
  <c r="C12" i="24"/>
  <c r="C11" i="24"/>
  <c r="H11" i="24" s="1"/>
  <c r="C10" i="24"/>
  <c r="C9" i="24"/>
  <c r="I9" i="24" s="1"/>
  <c r="C8" i="24"/>
  <c r="H8" i="24" s="1"/>
  <c r="C7" i="24"/>
  <c r="I7" i="24" s="1"/>
  <c r="C6" i="24"/>
  <c r="C5" i="24"/>
  <c r="C4" i="24"/>
  <c r="H4" i="24" s="1"/>
  <c r="C3" i="24"/>
  <c r="H3" i="24" s="1"/>
  <c r="C2" i="24"/>
  <c r="H2" i="24" s="1"/>
  <c r="L34" i="31"/>
  <c r="L25" i="31"/>
  <c r="L24" i="31"/>
  <c r="L23" i="31"/>
  <c r="L22" i="31"/>
  <c r="L21" i="31"/>
  <c r="L20" i="31"/>
  <c r="L19" i="31"/>
  <c r="L17" i="31"/>
  <c r="L16" i="31"/>
  <c r="L15" i="31"/>
  <c r="L14" i="31"/>
  <c r="L13" i="31"/>
  <c r="L12" i="31"/>
  <c r="L11" i="31"/>
  <c r="L10" i="31"/>
  <c r="L9" i="31"/>
  <c r="L8" i="31"/>
  <c r="L7" i="31"/>
  <c r="L6" i="31"/>
  <c r="L5" i="31"/>
  <c r="L4" i="31"/>
  <c r="L3" i="31"/>
  <c r="L2" i="31"/>
  <c r="O63" i="11" l="1"/>
  <c r="Q63" i="11" s="1"/>
  <c r="I49" i="31"/>
  <c r="K61" i="31"/>
  <c r="I43" i="31"/>
  <c r="I38" i="31"/>
  <c r="I44" i="31"/>
  <c r="I50" i="31"/>
  <c r="I56" i="31"/>
  <c r="I62" i="31"/>
  <c r="I48" i="31"/>
  <c r="K54" i="31"/>
  <c r="K36" i="31"/>
  <c r="I37" i="31"/>
  <c r="I57" i="31"/>
  <c r="I63" i="31"/>
  <c r="I42" i="31"/>
  <c r="K60" i="31"/>
  <c r="I40" i="31"/>
  <c r="I46" i="31"/>
  <c r="I52" i="31"/>
  <c r="I58" i="31"/>
  <c r="I64" i="31"/>
  <c r="K55" i="31"/>
  <c r="I35" i="31"/>
  <c r="I41" i="31"/>
  <c r="I47" i="31"/>
  <c r="I53" i="31"/>
  <c r="I59" i="31"/>
  <c r="I65" i="31"/>
  <c r="K28" i="31"/>
  <c r="I31" i="31"/>
  <c r="I30" i="31"/>
  <c r="I26" i="31"/>
  <c r="I32" i="31"/>
  <c r="I29" i="31"/>
  <c r="I27" i="31"/>
  <c r="I33" i="31"/>
  <c r="H18" i="31"/>
  <c r="K18" i="31" s="1"/>
  <c r="O19" i="11"/>
  <c r="O45" i="11"/>
  <c r="O44" i="11"/>
  <c r="O22" i="11"/>
  <c r="O23" i="11"/>
  <c r="O25" i="11"/>
  <c r="O49" i="11"/>
  <c r="O47" i="11"/>
  <c r="O26" i="11"/>
  <c r="O50" i="11"/>
  <c r="O43" i="11"/>
  <c r="Q43" i="11" s="1"/>
  <c r="O46" i="11"/>
  <c r="O48" i="11"/>
  <c r="O20" i="11"/>
  <c r="O24" i="11"/>
  <c r="N21" i="11"/>
  <c r="K19" i="31"/>
  <c r="I10" i="31"/>
  <c r="I13" i="31"/>
  <c r="I11" i="31"/>
  <c r="I17" i="31"/>
  <c r="I12" i="31"/>
  <c r="I14" i="31"/>
  <c r="I15" i="31"/>
  <c r="I18" i="31"/>
  <c r="I16" i="31"/>
  <c r="I6" i="31"/>
  <c r="I5" i="31"/>
  <c r="I4" i="31"/>
  <c r="K21" i="31"/>
  <c r="K22" i="31"/>
  <c r="K23" i="31"/>
  <c r="K24" i="31"/>
  <c r="K25" i="31"/>
  <c r="K2" i="31"/>
  <c r="K3" i="31"/>
  <c r="K7" i="31"/>
  <c r="K8" i="31"/>
  <c r="K20" i="31"/>
  <c r="K9" i="31"/>
  <c r="K34" i="31"/>
  <c r="I57" i="24"/>
  <c r="I59" i="24"/>
  <c r="I2" i="24"/>
  <c r="I22" i="24"/>
  <c r="I42" i="24"/>
  <c r="H7" i="24"/>
  <c r="H27" i="24"/>
  <c r="H47" i="24"/>
  <c r="H48" i="24"/>
  <c r="H9" i="24"/>
  <c r="H29" i="24"/>
  <c r="H49" i="24"/>
  <c r="H20" i="24"/>
  <c r="H40" i="24"/>
  <c r="F48" i="31"/>
  <c r="E48" i="31"/>
  <c r="D48" i="31"/>
  <c r="F47" i="31"/>
  <c r="E47" i="31"/>
  <c r="D47" i="31"/>
  <c r="F46" i="31"/>
  <c r="E46" i="31"/>
  <c r="D46" i="31"/>
  <c r="F45" i="31"/>
  <c r="E45" i="31"/>
  <c r="D45" i="31"/>
  <c r="F44" i="31"/>
  <c r="E44" i="31"/>
  <c r="D44" i="31"/>
  <c r="F43" i="31"/>
  <c r="E43" i="31"/>
  <c r="D43" i="31"/>
  <c r="F42" i="31"/>
  <c r="E42" i="31"/>
  <c r="D42" i="31"/>
  <c r="F41" i="31"/>
  <c r="E41" i="31"/>
  <c r="D41" i="31"/>
  <c r="F40" i="31"/>
  <c r="E40" i="31"/>
  <c r="D40" i="31"/>
  <c r="F39" i="31"/>
  <c r="E39" i="31"/>
  <c r="D39" i="31"/>
  <c r="F38" i="31"/>
  <c r="E38" i="31"/>
  <c r="D38" i="31"/>
  <c r="F37" i="31"/>
  <c r="E37" i="31"/>
  <c r="D37" i="31"/>
  <c r="F36" i="31"/>
  <c r="E36" i="31"/>
  <c r="D36" i="31"/>
  <c r="F35" i="31"/>
  <c r="E35" i="31"/>
  <c r="D35" i="31"/>
  <c r="F34" i="31"/>
  <c r="E34" i="31"/>
  <c r="D34" i="31"/>
  <c r="F33" i="31"/>
  <c r="E33" i="31"/>
  <c r="D33" i="31"/>
  <c r="F32" i="31"/>
  <c r="E32" i="31"/>
  <c r="D32" i="31"/>
  <c r="F31" i="31"/>
  <c r="E31" i="31"/>
  <c r="D31" i="31"/>
  <c r="F30" i="31"/>
  <c r="E30" i="31"/>
  <c r="D30" i="31"/>
  <c r="F29" i="31"/>
  <c r="E29" i="31"/>
  <c r="D29" i="31"/>
  <c r="F28" i="31"/>
  <c r="E28" i="31"/>
  <c r="D28" i="31"/>
  <c r="F27" i="31"/>
  <c r="E27" i="31"/>
  <c r="D27" i="31"/>
  <c r="F26" i="31"/>
  <c r="E26" i="31"/>
  <c r="D26" i="31"/>
  <c r="F25" i="31"/>
  <c r="E25" i="31"/>
  <c r="D25" i="31"/>
  <c r="F24" i="31"/>
  <c r="E24" i="31"/>
  <c r="D24" i="31"/>
  <c r="F23" i="31"/>
  <c r="E23" i="31"/>
  <c r="D23" i="31"/>
  <c r="F22" i="31"/>
  <c r="E22" i="31"/>
  <c r="D22" i="31"/>
  <c r="F21" i="31"/>
  <c r="E21" i="31"/>
  <c r="D21" i="31"/>
  <c r="F20" i="31"/>
  <c r="E20" i="31"/>
  <c r="D20" i="31"/>
  <c r="F19" i="31"/>
  <c r="E19" i="31"/>
  <c r="D19" i="31"/>
  <c r="F18" i="31"/>
  <c r="E18" i="31"/>
  <c r="D18" i="31"/>
  <c r="F17" i="31"/>
  <c r="E17" i="31"/>
  <c r="D17" i="31"/>
  <c r="F16" i="31"/>
  <c r="E16" i="31"/>
  <c r="D16" i="31"/>
  <c r="F15" i="31"/>
  <c r="E15" i="31"/>
  <c r="D15" i="31"/>
  <c r="F14" i="31"/>
  <c r="E14" i="31"/>
  <c r="D14" i="31"/>
  <c r="F13" i="31"/>
  <c r="E13" i="31"/>
  <c r="D13" i="31"/>
  <c r="F12" i="31"/>
  <c r="E12" i="31"/>
  <c r="D12" i="31"/>
  <c r="F11" i="31"/>
  <c r="E11" i="31"/>
  <c r="D11" i="31"/>
  <c r="F10" i="31"/>
  <c r="E10" i="31"/>
  <c r="D10" i="31"/>
  <c r="F9" i="31"/>
  <c r="E9" i="31"/>
  <c r="D9" i="31"/>
  <c r="F8" i="31"/>
  <c r="E8" i="31"/>
  <c r="D8" i="31"/>
  <c r="F7" i="31"/>
  <c r="E7" i="31"/>
  <c r="D7" i="31"/>
  <c r="F6" i="31"/>
  <c r="E6" i="31"/>
  <c r="D6" i="31"/>
  <c r="F5" i="31"/>
  <c r="E5" i="31"/>
  <c r="D5" i="31"/>
  <c r="F4" i="31"/>
  <c r="E4" i="31"/>
  <c r="D4" i="31"/>
  <c r="F3" i="31"/>
  <c r="E3" i="31"/>
  <c r="D3" i="31"/>
  <c r="F2" i="31"/>
  <c r="E2" i="31"/>
  <c r="D2" i="31"/>
  <c r="M34" i="11"/>
  <c r="M35" i="11"/>
  <c r="M36" i="11"/>
  <c r="M37" i="11"/>
  <c r="M38" i="11"/>
  <c r="M39" i="11"/>
  <c r="M40" i="11"/>
  <c r="M41" i="11"/>
  <c r="M42" i="11"/>
  <c r="M44" i="11"/>
  <c r="M45" i="11"/>
  <c r="M46" i="11"/>
  <c r="M47" i="11"/>
  <c r="M48" i="11"/>
  <c r="M49" i="11"/>
  <c r="M50" i="11"/>
  <c r="M51" i="11"/>
  <c r="M52" i="11"/>
  <c r="M54" i="11"/>
  <c r="M55" i="11"/>
  <c r="M56" i="11"/>
  <c r="M57" i="11"/>
  <c r="M58" i="11"/>
  <c r="M59" i="11"/>
  <c r="M60" i="11"/>
  <c r="M61" i="11"/>
  <c r="M62" i="11"/>
  <c r="J2" i="11"/>
  <c r="J3" i="11"/>
  <c r="J4" i="11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35" i="11"/>
  <c r="J36" i="11"/>
  <c r="J37" i="11"/>
  <c r="J38" i="11"/>
  <c r="J39" i="11"/>
  <c r="J40" i="11"/>
  <c r="J41" i="11"/>
  <c r="J42" i="11"/>
  <c r="J43" i="11"/>
  <c r="J44" i="11"/>
  <c r="J45" i="11"/>
  <c r="J46" i="11"/>
  <c r="J47" i="11"/>
  <c r="J48" i="11"/>
  <c r="J49" i="11"/>
  <c r="J50" i="11"/>
  <c r="J51" i="11"/>
  <c r="J52" i="11"/>
  <c r="J53" i="11"/>
  <c r="J54" i="11"/>
  <c r="J55" i="11"/>
  <c r="J56" i="11"/>
  <c r="J57" i="11"/>
  <c r="J58" i="11"/>
  <c r="J59" i="11"/>
  <c r="J60" i="11"/>
  <c r="J61" i="11"/>
  <c r="J62" i="11"/>
  <c r="J63" i="11"/>
  <c r="J64" i="11"/>
  <c r="J65" i="11"/>
  <c r="R47" i="11" l="1"/>
  <c r="M43" i="11"/>
  <c r="M53" i="11"/>
  <c r="M63" i="11"/>
  <c r="M65" i="11"/>
  <c r="M64" i="11"/>
  <c r="S46" i="11"/>
  <c r="H196" i="21"/>
  <c r="H195" i="21"/>
  <c r="H194" i="21"/>
  <c r="H193" i="21"/>
  <c r="H192" i="21"/>
  <c r="H191" i="21"/>
  <c r="H190" i="21"/>
  <c r="H189" i="21"/>
  <c r="H188" i="21"/>
  <c r="H187" i="21"/>
  <c r="H186" i="21"/>
  <c r="H185" i="21"/>
  <c r="H184" i="21"/>
  <c r="H183" i="21"/>
  <c r="H182" i="21"/>
  <c r="H181" i="21"/>
  <c r="H180" i="21"/>
  <c r="H179" i="21"/>
  <c r="H178" i="21"/>
  <c r="H177" i="21"/>
  <c r="H176" i="21"/>
  <c r="H175" i="21"/>
  <c r="H174" i="21"/>
  <c r="H173" i="21"/>
  <c r="H172" i="21"/>
  <c r="H171" i="21"/>
  <c r="H170" i="21"/>
  <c r="H169" i="21"/>
  <c r="H168" i="21"/>
  <c r="H167" i="21"/>
  <c r="H166" i="21"/>
  <c r="H165" i="21"/>
  <c r="H164" i="21"/>
  <c r="H163" i="21"/>
  <c r="H162" i="21"/>
  <c r="H161" i="21"/>
  <c r="H160" i="21"/>
  <c r="H159" i="21"/>
  <c r="H158" i="21"/>
  <c r="H157" i="21"/>
  <c r="H156" i="21"/>
  <c r="H155" i="21"/>
  <c r="H154" i="21"/>
  <c r="H153" i="21"/>
  <c r="H152" i="21"/>
  <c r="H151" i="21"/>
  <c r="H150" i="21"/>
  <c r="H149" i="21"/>
  <c r="H148" i="21"/>
  <c r="H147" i="21"/>
  <c r="H146" i="21"/>
  <c r="H145" i="21"/>
  <c r="H144" i="21"/>
  <c r="H143" i="21"/>
  <c r="H142" i="21"/>
  <c r="H141" i="21"/>
  <c r="H140" i="21"/>
  <c r="H139" i="21"/>
  <c r="H138" i="21"/>
  <c r="H137" i="21"/>
  <c r="H136" i="21"/>
  <c r="H135" i="21"/>
  <c r="H134" i="21"/>
  <c r="H133" i="21"/>
  <c r="H132" i="21"/>
  <c r="H131" i="21"/>
  <c r="H130" i="21"/>
  <c r="H129" i="21"/>
  <c r="H128" i="21"/>
  <c r="H127" i="21"/>
  <c r="H126" i="21"/>
  <c r="H125" i="21"/>
  <c r="H124" i="21"/>
  <c r="H123" i="21"/>
  <c r="H122" i="21"/>
  <c r="H121" i="21"/>
  <c r="H120" i="21"/>
  <c r="H119" i="21"/>
  <c r="H118" i="21"/>
  <c r="H117" i="21"/>
  <c r="H116" i="21"/>
  <c r="H115" i="21"/>
  <c r="H114" i="21"/>
  <c r="H113" i="21"/>
  <c r="H112" i="21"/>
  <c r="H111" i="21"/>
  <c r="H110" i="21"/>
  <c r="H109" i="21"/>
  <c r="H108" i="21"/>
  <c r="H107" i="21"/>
  <c r="H106" i="21"/>
  <c r="H105" i="21"/>
  <c r="H104" i="21"/>
  <c r="H103" i="21"/>
  <c r="H102" i="21"/>
  <c r="H101" i="21"/>
  <c r="H100" i="21"/>
  <c r="H99" i="21"/>
  <c r="H98" i="21"/>
  <c r="H97" i="21"/>
  <c r="H96" i="21"/>
  <c r="H95" i="21"/>
  <c r="H94" i="21"/>
  <c r="H93" i="21"/>
  <c r="H92" i="21"/>
  <c r="H91" i="21"/>
  <c r="H90" i="21"/>
  <c r="H89" i="21"/>
  <c r="H88" i="21"/>
  <c r="H87" i="21"/>
  <c r="H86" i="21"/>
  <c r="H85" i="21"/>
  <c r="H84" i="21"/>
  <c r="H83" i="21"/>
  <c r="H82" i="21"/>
  <c r="H81" i="21"/>
  <c r="H80" i="21"/>
  <c r="H79" i="21"/>
  <c r="H78" i="21"/>
  <c r="H77" i="21"/>
  <c r="H76" i="21"/>
  <c r="H75" i="21"/>
  <c r="H74" i="21"/>
  <c r="H73" i="21"/>
  <c r="H72" i="21"/>
  <c r="H71" i="21"/>
  <c r="H70" i="21"/>
  <c r="H69" i="21"/>
  <c r="H68" i="21"/>
  <c r="H67" i="21"/>
  <c r="H66" i="21"/>
  <c r="H65" i="21"/>
  <c r="H64" i="21"/>
  <c r="H63" i="21"/>
  <c r="H62" i="21"/>
  <c r="H61" i="21"/>
  <c r="H60" i="21"/>
  <c r="H59" i="21"/>
  <c r="H58" i="21"/>
  <c r="H57" i="21"/>
  <c r="H56" i="21"/>
  <c r="H55" i="21"/>
  <c r="H54" i="21"/>
  <c r="H53" i="21"/>
  <c r="H52" i="21"/>
  <c r="H51" i="21"/>
  <c r="H50" i="21"/>
  <c r="H49" i="21"/>
  <c r="H48" i="21"/>
  <c r="H47" i="21"/>
  <c r="H46" i="21"/>
  <c r="H45" i="21"/>
  <c r="H44" i="21"/>
  <c r="H43" i="21"/>
  <c r="H42" i="21"/>
  <c r="H41" i="21"/>
  <c r="H40" i="21"/>
  <c r="H39" i="21"/>
  <c r="H38" i="21"/>
  <c r="H37" i="21"/>
  <c r="H36" i="21"/>
  <c r="H35" i="21"/>
  <c r="H34" i="21"/>
  <c r="H33" i="21"/>
  <c r="H32" i="21"/>
  <c r="H31" i="21"/>
  <c r="H30" i="21"/>
  <c r="H29" i="21"/>
  <c r="H28" i="21"/>
  <c r="H27" i="21"/>
  <c r="H26" i="21"/>
  <c r="H25" i="21"/>
  <c r="H24" i="21"/>
  <c r="H23" i="21"/>
  <c r="H22" i="21"/>
  <c r="H21" i="21"/>
  <c r="H20" i="21"/>
  <c r="H19" i="21"/>
  <c r="H18" i="21"/>
  <c r="H17" i="21"/>
  <c r="H16" i="21"/>
  <c r="H15" i="21"/>
  <c r="H14" i="21"/>
  <c r="H13" i="21"/>
  <c r="H12" i="21"/>
  <c r="H11" i="21"/>
  <c r="H10" i="21"/>
  <c r="H9" i="21"/>
  <c r="H8" i="21"/>
  <c r="H7" i="21"/>
  <c r="H6" i="21"/>
  <c r="H5" i="21"/>
  <c r="H4" i="21"/>
  <c r="H3" i="21"/>
  <c r="H2" i="21"/>
  <c r="S65" i="11"/>
  <c r="S64" i="11"/>
  <c r="S63" i="11"/>
  <c r="S62" i="11"/>
  <c r="S61" i="11"/>
  <c r="S60" i="11"/>
  <c r="S59" i="11"/>
  <c r="S58" i="11"/>
  <c r="S57" i="11"/>
  <c r="S56" i="11"/>
  <c r="S55" i="11"/>
  <c r="S54" i="11"/>
  <c r="S53" i="11"/>
  <c r="S52" i="11"/>
  <c r="S51" i="11"/>
  <c r="S50" i="11"/>
  <c r="S49" i="11"/>
  <c r="S48" i="11"/>
  <c r="S47" i="11"/>
  <c r="S45" i="11"/>
  <c r="S44" i="11"/>
  <c r="S43" i="11"/>
  <c r="S42" i="11"/>
  <c r="S41" i="11"/>
  <c r="S40" i="11"/>
  <c r="S39" i="11"/>
  <c r="S38" i="11"/>
  <c r="S37" i="11"/>
  <c r="S36" i="11"/>
  <c r="S35" i="11"/>
  <c r="S34" i="11"/>
  <c r="S33" i="11"/>
  <c r="S32" i="11"/>
  <c r="S31" i="11"/>
  <c r="S30" i="11"/>
  <c r="S29" i="11"/>
  <c r="S28" i="11"/>
  <c r="S27" i="11"/>
  <c r="S26" i="11"/>
  <c r="S25" i="11"/>
  <c r="S24" i="11"/>
  <c r="S23" i="11"/>
  <c r="S22" i="11"/>
  <c r="S21" i="11"/>
  <c r="S20" i="11"/>
  <c r="S19" i="11"/>
  <c r="S18" i="11"/>
  <c r="S17" i="11"/>
  <c r="S16" i="11"/>
  <c r="S15" i="11"/>
  <c r="S14" i="11"/>
  <c r="S13" i="11"/>
  <c r="S12" i="11"/>
  <c r="S11" i="11"/>
  <c r="S10" i="11"/>
  <c r="S9" i="11"/>
  <c r="S8" i="11"/>
  <c r="S7" i="11"/>
  <c r="S6" i="11"/>
  <c r="S5" i="11"/>
  <c r="S4" i="11"/>
  <c r="S3" i="11"/>
  <c r="S2" i="11"/>
  <c r="R23" i="11"/>
  <c r="R22" i="11"/>
  <c r="R19" i="11"/>
  <c r="R18" i="11"/>
  <c r="R17" i="11"/>
  <c r="R16" i="11"/>
  <c r="R15" i="11"/>
  <c r="R14" i="11"/>
  <c r="R13" i="11"/>
  <c r="R12" i="11"/>
  <c r="R11" i="11"/>
  <c r="R10" i="11"/>
  <c r="R9" i="11"/>
  <c r="R8" i="11"/>
  <c r="R7" i="11"/>
  <c r="R6" i="11"/>
  <c r="R5" i="11"/>
  <c r="R4" i="11"/>
  <c r="R3" i="11"/>
  <c r="R2" i="11"/>
  <c r="R62" i="11"/>
  <c r="R61" i="11"/>
  <c r="R60" i="11"/>
  <c r="R59" i="11"/>
  <c r="R58" i="11"/>
  <c r="R57" i="11"/>
  <c r="R56" i="11"/>
  <c r="R54" i="11"/>
  <c r="R52" i="11"/>
  <c r="R51" i="11"/>
  <c r="R50" i="11"/>
  <c r="R48" i="11"/>
  <c r="R45" i="11"/>
  <c r="R44" i="11"/>
  <c r="R41" i="11"/>
  <c r="R40" i="11"/>
  <c r="R39" i="11"/>
  <c r="R38" i="11"/>
  <c r="R37" i="11"/>
  <c r="R35" i="11"/>
  <c r="R34" i="11"/>
  <c r="B65" i="21"/>
  <c r="B64" i="21"/>
  <c r="B63" i="21"/>
  <c r="B196" i="21"/>
  <c r="B195" i="21"/>
  <c r="B194" i="21"/>
  <c r="B193" i="21"/>
  <c r="B192" i="21"/>
  <c r="B191" i="21"/>
  <c r="B2" i="21"/>
  <c r="B3" i="21"/>
  <c r="B4" i="21"/>
  <c r="B5" i="21"/>
  <c r="B6" i="21"/>
  <c r="B7" i="21"/>
  <c r="B8" i="21"/>
  <c r="B9" i="21"/>
  <c r="B10" i="21"/>
  <c r="B11" i="21"/>
  <c r="B12" i="21"/>
  <c r="B13" i="21"/>
  <c r="B14" i="21"/>
  <c r="B15" i="21"/>
  <c r="B16" i="21"/>
  <c r="B17" i="21"/>
  <c r="B18" i="21"/>
  <c r="B19" i="21"/>
  <c r="B20" i="21"/>
  <c r="B21" i="21"/>
  <c r="B22" i="21"/>
  <c r="B23" i="21"/>
  <c r="B24" i="21"/>
  <c r="B25" i="21"/>
  <c r="B26" i="21"/>
  <c r="B27" i="21"/>
  <c r="B28" i="21"/>
  <c r="B29" i="21"/>
  <c r="B30" i="21"/>
  <c r="B31" i="21"/>
  <c r="B32" i="21"/>
  <c r="B33" i="21"/>
  <c r="B34" i="21"/>
  <c r="B35" i="21"/>
  <c r="B36" i="21"/>
  <c r="B37" i="21"/>
  <c r="B38" i="21"/>
  <c r="B39" i="21"/>
  <c r="B40" i="21"/>
  <c r="B41" i="21"/>
  <c r="B42" i="21"/>
  <c r="B43" i="21"/>
  <c r="B44" i="21"/>
  <c r="B45" i="21"/>
  <c r="B46" i="21"/>
  <c r="B47" i="21"/>
  <c r="B48" i="21"/>
  <c r="B49" i="21"/>
  <c r="B50" i="21"/>
  <c r="B51" i="21"/>
  <c r="B52" i="21"/>
  <c r="B53" i="21"/>
  <c r="B54" i="21"/>
  <c r="B55" i="21"/>
  <c r="B56" i="21"/>
  <c r="B57" i="21"/>
  <c r="B58" i="21"/>
  <c r="B59" i="21"/>
  <c r="B60" i="21"/>
  <c r="B61" i="21"/>
  <c r="B62" i="21"/>
  <c r="B66" i="21"/>
  <c r="B67" i="21"/>
  <c r="B68" i="21"/>
  <c r="B69" i="21"/>
  <c r="B70" i="21"/>
  <c r="B71" i="21"/>
  <c r="B72" i="21"/>
  <c r="B73" i="21"/>
  <c r="B74" i="21"/>
  <c r="B75" i="21"/>
  <c r="B76" i="21"/>
  <c r="B77" i="21"/>
  <c r="B78" i="21"/>
  <c r="B79" i="21"/>
  <c r="B80" i="21"/>
  <c r="B81" i="21"/>
  <c r="B82" i="21"/>
  <c r="B83" i="21"/>
  <c r="B84" i="21"/>
  <c r="B85" i="21"/>
  <c r="B86" i="21"/>
  <c r="B87" i="21"/>
  <c r="B88" i="21"/>
  <c r="B89" i="21"/>
  <c r="B90" i="21"/>
  <c r="B91" i="21"/>
  <c r="B92" i="21"/>
  <c r="B93" i="21"/>
  <c r="B94" i="21"/>
  <c r="B95" i="21"/>
  <c r="B96" i="21"/>
  <c r="B97" i="21"/>
  <c r="B98" i="21"/>
  <c r="B99" i="21"/>
  <c r="B100" i="21"/>
  <c r="B101" i="21"/>
  <c r="B102" i="21"/>
  <c r="B103" i="21"/>
  <c r="B104" i="21"/>
  <c r="B105" i="21"/>
  <c r="B106" i="21"/>
  <c r="B107" i="21"/>
  <c r="B108" i="21"/>
  <c r="B109" i="21"/>
  <c r="B110" i="21"/>
  <c r="B111" i="21"/>
  <c r="B112" i="21"/>
  <c r="B113" i="21"/>
  <c r="B114" i="21"/>
  <c r="B115" i="21"/>
  <c r="B116" i="21"/>
  <c r="B117" i="21"/>
  <c r="B118" i="21"/>
  <c r="B119" i="21"/>
  <c r="B120" i="21"/>
  <c r="B121" i="21"/>
  <c r="B122" i="21"/>
  <c r="B123" i="21"/>
  <c r="B124" i="21"/>
  <c r="B125" i="21"/>
  <c r="B126" i="21"/>
  <c r="B127" i="21"/>
  <c r="B128" i="21"/>
  <c r="B129" i="21"/>
  <c r="B130" i="21"/>
  <c r="B131" i="21"/>
  <c r="B132" i="21"/>
  <c r="B133" i="21"/>
  <c r="B134" i="21"/>
  <c r="B135" i="21"/>
  <c r="B136" i="21"/>
  <c r="B137" i="21"/>
  <c r="B138" i="21"/>
  <c r="B139" i="21"/>
  <c r="B140" i="21"/>
  <c r="B141" i="21"/>
  <c r="B142" i="21"/>
  <c r="B143" i="21"/>
  <c r="B144" i="21"/>
  <c r="B145" i="21"/>
  <c r="B146" i="21"/>
  <c r="B147" i="21"/>
  <c r="B148" i="21"/>
  <c r="B149" i="21"/>
  <c r="B150" i="21"/>
  <c r="B151" i="21"/>
  <c r="B152" i="21"/>
  <c r="B153" i="21"/>
  <c r="B154" i="21"/>
  <c r="B155" i="21"/>
  <c r="B156" i="21"/>
  <c r="B157" i="21"/>
  <c r="B158" i="21"/>
  <c r="B159" i="21"/>
  <c r="B160" i="21"/>
  <c r="B161" i="21"/>
  <c r="B162" i="21"/>
  <c r="B163" i="21"/>
  <c r="B164" i="21"/>
  <c r="B165" i="21"/>
  <c r="B166" i="21"/>
  <c r="B167" i="21"/>
  <c r="B168" i="21"/>
  <c r="B169" i="21"/>
  <c r="B170" i="21"/>
  <c r="B171" i="21"/>
  <c r="B172" i="21"/>
  <c r="B173" i="21"/>
  <c r="B174" i="21"/>
  <c r="B175" i="21"/>
  <c r="B176" i="21"/>
  <c r="B177" i="21"/>
  <c r="B178" i="21"/>
  <c r="B179" i="21"/>
  <c r="B180" i="21"/>
  <c r="B181" i="21"/>
  <c r="B182" i="21"/>
  <c r="B183" i="21"/>
  <c r="B184" i="21"/>
  <c r="B185" i="21"/>
  <c r="B186" i="21"/>
  <c r="B187" i="21"/>
  <c r="B188" i="21"/>
  <c r="B189" i="21"/>
  <c r="B190" i="21"/>
  <c r="E2" i="11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4" i="11"/>
  <c r="E45" i="11"/>
  <c r="E46" i="11"/>
  <c r="E47" i="11"/>
  <c r="E48" i="11"/>
  <c r="E49" i="11"/>
  <c r="E50" i="11"/>
  <c r="E51" i="11"/>
  <c r="E52" i="11"/>
  <c r="E54" i="11"/>
  <c r="E55" i="11"/>
  <c r="E56" i="11"/>
  <c r="E57" i="11"/>
  <c r="E58" i="11"/>
  <c r="E59" i="11"/>
  <c r="E60" i="11"/>
  <c r="E61" i="11"/>
  <c r="E62" i="11"/>
  <c r="E64" i="11"/>
  <c r="E65" i="11"/>
  <c r="E43" i="11"/>
  <c r="E53" i="11"/>
  <c r="G53" i="11" s="1"/>
  <c r="E63" i="11"/>
  <c r="G63" i="11" s="1"/>
  <c r="P50" i="11" l="1"/>
  <c r="P7" i="11"/>
  <c r="P19" i="11"/>
  <c r="P54" i="11"/>
  <c r="P48" i="11"/>
  <c r="P6" i="11"/>
  <c r="P18" i="11"/>
  <c r="P45" i="11"/>
  <c r="P62" i="11"/>
  <c r="P5" i="11"/>
  <c r="P17" i="11"/>
  <c r="P44" i="11"/>
  <c r="P61" i="11"/>
  <c r="P4" i="11"/>
  <c r="P16" i="11"/>
  <c r="P51" i="11"/>
  <c r="P8" i="11"/>
  <c r="P22" i="11"/>
  <c r="P34" i="11"/>
  <c r="P52" i="11"/>
  <c r="P9" i="11"/>
  <c r="P23" i="11"/>
  <c r="P35" i="11"/>
  <c r="P10" i="11"/>
  <c r="P37" i="11"/>
  <c r="P56" i="11"/>
  <c r="P11" i="11"/>
  <c r="P38" i="11"/>
  <c r="P57" i="11"/>
  <c r="P12" i="11"/>
  <c r="P39" i="11"/>
  <c r="P58" i="11"/>
  <c r="P13" i="11"/>
  <c r="P40" i="11"/>
  <c r="P59" i="11"/>
  <c r="P2" i="11"/>
  <c r="P14" i="11"/>
  <c r="P41" i="11"/>
  <c r="P60" i="11"/>
  <c r="P3" i="11"/>
  <c r="P15" i="11"/>
  <c r="R32" i="11"/>
  <c r="P32" i="11"/>
  <c r="R42" i="11"/>
  <c r="P47" i="11"/>
  <c r="P42" i="11"/>
  <c r="R46" i="11"/>
  <c r="P46" i="11"/>
  <c r="T6" i="11"/>
  <c r="T18" i="11"/>
  <c r="T54" i="11"/>
  <c r="T5" i="11"/>
  <c r="T17" i="11"/>
  <c r="T41" i="11"/>
  <c r="T7" i="11"/>
  <c r="T19" i="11"/>
  <c r="T8" i="11"/>
  <c r="T44" i="11"/>
  <c r="T56" i="11"/>
  <c r="T9" i="11"/>
  <c r="T45" i="11"/>
  <c r="T57" i="11"/>
  <c r="T10" i="11"/>
  <c r="T22" i="11"/>
  <c r="T34" i="11"/>
  <c r="T58" i="11"/>
  <c r="T11" i="11"/>
  <c r="T23" i="11"/>
  <c r="T35" i="11"/>
  <c r="T59" i="11"/>
  <c r="T12" i="11"/>
  <c r="T48" i="11"/>
  <c r="T60" i="11"/>
  <c r="T13" i="11"/>
  <c r="T37" i="11"/>
  <c r="T61" i="11"/>
  <c r="T2" i="11"/>
  <c r="T14" i="11"/>
  <c r="T38" i="11"/>
  <c r="T50" i="11"/>
  <c r="T62" i="11"/>
  <c r="T3" i="11"/>
  <c r="T15" i="11"/>
  <c r="T39" i="11"/>
  <c r="T51" i="11"/>
  <c r="T4" i="11"/>
  <c r="T16" i="11"/>
  <c r="T40" i="11"/>
  <c r="T52" i="11"/>
  <c r="R26" i="11"/>
  <c r="P26" i="11"/>
  <c r="P27" i="11"/>
  <c r="R27" i="11"/>
  <c r="P25" i="11"/>
  <c r="R25" i="11"/>
  <c r="P28" i="11"/>
  <c r="R28" i="11"/>
  <c r="P29" i="11"/>
  <c r="R29" i="11"/>
  <c r="P30" i="11"/>
  <c r="R30" i="11"/>
  <c r="P31" i="11"/>
  <c r="R31" i="11"/>
  <c r="P20" i="11"/>
  <c r="R20" i="11"/>
  <c r="P21" i="11"/>
  <c r="P33" i="11"/>
  <c r="R21" i="11"/>
  <c r="R33" i="11"/>
  <c r="P24" i="11"/>
  <c r="R24" i="11"/>
  <c r="R63" i="11"/>
  <c r="R64" i="11"/>
  <c r="R53" i="11"/>
  <c r="R65" i="11"/>
  <c r="R43" i="11"/>
  <c r="R55" i="11"/>
  <c r="R36" i="11"/>
  <c r="R49" i="11"/>
  <c r="P36" i="11"/>
  <c r="P49" i="11"/>
  <c r="P63" i="11"/>
  <c r="P64" i="11"/>
  <c r="P53" i="11"/>
  <c r="P65" i="11"/>
  <c r="P43" i="11"/>
  <c r="P55" i="11"/>
  <c r="G3" i="11"/>
  <c r="G61" i="11"/>
  <c r="G48" i="11"/>
  <c r="G35" i="11"/>
  <c r="G23" i="11"/>
  <c r="G11" i="11"/>
  <c r="H10" i="11"/>
  <c r="H58" i="11"/>
  <c r="G62" i="11"/>
  <c r="G49" i="11"/>
  <c r="G36" i="11"/>
  <c r="G24" i="11"/>
  <c r="G12" i="11"/>
  <c r="H21" i="11"/>
  <c r="H32" i="11"/>
  <c r="H20" i="11"/>
  <c r="H8" i="11"/>
  <c r="H19" i="11"/>
  <c r="H60" i="11"/>
  <c r="H9" i="11"/>
  <c r="H44" i="11"/>
  <c r="H7" i="11"/>
  <c r="H56" i="11"/>
  <c r="H42" i="11"/>
  <c r="H30" i="11"/>
  <c r="H18" i="11"/>
  <c r="H6" i="11"/>
  <c r="H34" i="11"/>
  <c r="H33" i="11"/>
  <c r="H45" i="11"/>
  <c r="H57" i="11"/>
  <c r="H31" i="11"/>
  <c r="G55" i="11"/>
  <c r="G41" i="11"/>
  <c r="G29" i="11"/>
  <c r="G17" i="11"/>
  <c r="G5" i="11"/>
  <c r="G54" i="11"/>
  <c r="G40" i="11"/>
  <c r="G28" i="11"/>
  <c r="G16" i="11"/>
  <c r="G4" i="11"/>
  <c r="H47" i="11"/>
  <c r="H59" i="11"/>
  <c r="G43" i="11"/>
  <c r="G39" i="11"/>
  <c r="G27" i="11"/>
  <c r="G15" i="11"/>
  <c r="G65" i="11"/>
  <c r="G51" i="11"/>
  <c r="G38" i="11"/>
  <c r="G26" i="11"/>
  <c r="G14" i="11"/>
  <c r="G2" i="11"/>
  <c r="H22" i="11"/>
  <c r="H46" i="11"/>
  <c r="G52" i="11"/>
  <c r="G64" i="11"/>
  <c r="G50" i="11"/>
  <c r="G37" i="11"/>
  <c r="G25" i="11"/>
  <c r="G13" i="11"/>
  <c r="G6" i="11"/>
  <c r="G18" i="11"/>
  <c r="G30" i="11"/>
  <c r="G42" i="11"/>
  <c r="G56" i="11"/>
  <c r="H11" i="11"/>
  <c r="H23" i="11"/>
  <c r="H35" i="11"/>
  <c r="H48" i="11"/>
  <c r="H61" i="11"/>
  <c r="G7" i="11"/>
  <c r="G19" i="11"/>
  <c r="G31" i="11"/>
  <c r="G44" i="11"/>
  <c r="G57" i="11"/>
  <c r="H12" i="11"/>
  <c r="H24" i="11"/>
  <c r="H36" i="11"/>
  <c r="H49" i="11"/>
  <c r="H62" i="11"/>
  <c r="G8" i="11"/>
  <c r="G20" i="11"/>
  <c r="G32" i="11"/>
  <c r="G45" i="11"/>
  <c r="G58" i="11"/>
  <c r="H13" i="11"/>
  <c r="H25" i="11"/>
  <c r="H37" i="11"/>
  <c r="H50" i="11"/>
  <c r="H64" i="11"/>
  <c r="G9" i="11"/>
  <c r="G21" i="11"/>
  <c r="G33" i="11"/>
  <c r="G46" i="11"/>
  <c r="G59" i="11"/>
  <c r="H2" i="11"/>
  <c r="H14" i="11"/>
  <c r="H26" i="11"/>
  <c r="H38" i="11"/>
  <c r="H51" i="11"/>
  <c r="H65" i="11"/>
  <c r="G10" i="11"/>
  <c r="G22" i="11"/>
  <c r="G34" i="11"/>
  <c r="G47" i="11"/>
  <c r="G60" i="11"/>
  <c r="H3" i="11"/>
  <c r="H15" i="11"/>
  <c r="H27" i="11"/>
  <c r="H39" i="11"/>
  <c r="H52" i="11"/>
  <c r="H43" i="11"/>
  <c r="H4" i="11"/>
  <c r="H16" i="11"/>
  <c r="H28" i="11"/>
  <c r="H40" i="11"/>
  <c r="H54" i="11"/>
  <c r="H53" i="11"/>
  <c r="H5" i="11"/>
  <c r="H17" i="11"/>
  <c r="H29" i="11"/>
  <c r="H41" i="11"/>
  <c r="H55" i="11"/>
  <c r="H63" i="11"/>
  <c r="T24" i="11" l="1"/>
  <c r="T20" i="11"/>
  <c r="T33" i="11"/>
  <c r="T25" i="11"/>
  <c r="T27" i="11"/>
  <c r="T26" i="11"/>
  <c r="T28" i="11"/>
  <c r="T29" i="11"/>
  <c r="T21" i="11"/>
  <c r="T30" i="11"/>
  <c r="T31" i="11"/>
  <c r="T32" i="11"/>
  <c r="T47" i="11"/>
  <c r="T42" i="11"/>
  <c r="T46" i="11"/>
  <c r="T65" i="11"/>
  <c r="T36" i="11"/>
  <c r="T55" i="11"/>
  <c r="T64" i="11"/>
  <c r="T43" i="11"/>
  <c r="T49" i="11"/>
  <c r="T63" i="11"/>
  <c r="T53" i="11"/>
</calcChain>
</file>

<file path=xl/sharedStrings.xml><?xml version="1.0" encoding="utf-8"?>
<sst xmlns="http://schemas.openxmlformats.org/spreadsheetml/2006/main" count="1898" uniqueCount="561">
  <si>
    <t>PLC Name</t>
  </si>
  <si>
    <t>PLC Type</t>
  </si>
  <si>
    <t>#</t>
  </si>
  <si>
    <t>PLC IO TAG</t>
  </si>
  <si>
    <t>TYPE</t>
  </si>
  <si>
    <t>Connector</t>
  </si>
  <si>
    <t>Capabilites</t>
  </si>
  <si>
    <t>Mode USED</t>
  </si>
  <si>
    <t>PLC REF</t>
  </si>
  <si>
    <t>Schematic_IO_Name (26/2/2024)</t>
  </si>
  <si>
    <t>Diag IO Name</t>
  </si>
  <si>
    <t>Diag IO Alarms</t>
  </si>
  <si>
    <t>Machine IO CCT6000_{PLC}  Structs</t>
  </si>
  <si>
    <t>Machine IO Access Name</t>
  </si>
  <si>
    <t>Machine_Link_Inputs / Machine_Link_Outputs</t>
  </si>
  <si>
    <t>Machine_Link_Inputs_Init / Machine_Link_Outputs_Init</t>
  </si>
  <si>
    <t>Viz_Inputs / Viz_Outputs POU VAR Declarations</t>
  </si>
  <si>
    <t>HMI IODiag Update()</t>
  </si>
  <si>
    <t>HMI IO Diag Init()</t>
  </si>
  <si>
    <t>CR0709</t>
  </si>
  <si>
    <t>IN0100</t>
  </si>
  <si>
    <t>IN</t>
  </si>
  <si>
    <t>DIG_CSI</t>
  </si>
  <si>
    <t>CAS</t>
  </si>
  <si>
    <t>IN0101</t>
  </si>
  <si>
    <t>IN0102</t>
  </si>
  <si>
    <t>IN0103</t>
  </si>
  <si>
    <t>IN0200</t>
  </si>
  <si>
    <t>IN0201</t>
  </si>
  <si>
    <t>IN0202</t>
  </si>
  <si>
    <t>IN0203</t>
  </si>
  <si>
    <t>ESTOPS</t>
  </si>
  <si>
    <t>IN0600</t>
  </si>
  <si>
    <t>IN0601</t>
  </si>
  <si>
    <t>IN0602</t>
  </si>
  <si>
    <t>IN0603</t>
  </si>
  <si>
    <t>IN0700</t>
  </si>
  <si>
    <t>IN0701</t>
  </si>
  <si>
    <t>IN0702</t>
  </si>
  <si>
    <t>IN0703</t>
  </si>
  <si>
    <t>IN0000</t>
  </si>
  <si>
    <t>DIG_CSO</t>
  </si>
  <si>
    <t>IN0001</t>
  </si>
  <si>
    <t>IN0002</t>
  </si>
  <si>
    <t>IN0003</t>
  </si>
  <si>
    <t>IN0500</t>
  </si>
  <si>
    <t>IN0501</t>
  </si>
  <si>
    <t>IN0502</t>
  </si>
  <si>
    <t>IN0503</t>
  </si>
  <si>
    <t>IN0400</t>
  </si>
  <si>
    <t>IN0401</t>
  </si>
  <si>
    <t>IN0900</t>
  </si>
  <si>
    <t>IN0901</t>
  </si>
  <si>
    <t>IN0300</t>
  </si>
  <si>
    <t>IN0301</t>
  </si>
  <si>
    <t>IN0800</t>
  </si>
  <si>
    <t>IN0801</t>
  </si>
  <si>
    <t>OUT0000</t>
  </si>
  <si>
    <t>OUT</t>
  </si>
  <si>
    <t>OUT0001</t>
  </si>
  <si>
    <t>OUT0002</t>
  </si>
  <si>
    <t>OUT0003</t>
  </si>
  <si>
    <t>OUT0004</t>
  </si>
  <si>
    <t>OUT0005</t>
  </si>
  <si>
    <t>OUT0006</t>
  </si>
  <si>
    <t>OUT0007</t>
  </si>
  <si>
    <t>OUT0008</t>
  </si>
  <si>
    <t>GROUP0</t>
  </si>
  <si>
    <t>OUT_GRP</t>
  </si>
  <si>
    <t>N/A</t>
  </si>
  <si>
    <t>OUT0100</t>
  </si>
  <si>
    <t>OUT0101</t>
  </si>
  <si>
    <t>OUT0102</t>
  </si>
  <si>
    <t>OUT0103</t>
  </si>
  <si>
    <t>OUT0104</t>
  </si>
  <si>
    <t>OUT0105</t>
  </si>
  <si>
    <t>OUT0106</t>
  </si>
  <si>
    <t>OUT0107</t>
  </si>
  <si>
    <t>OUT0108</t>
  </si>
  <si>
    <t>GROUP1</t>
  </si>
  <si>
    <t>OUT0200</t>
  </si>
  <si>
    <t>OUT0201</t>
  </si>
  <si>
    <t>OUT0202</t>
  </si>
  <si>
    <t>OUT0203</t>
  </si>
  <si>
    <t>OUT0204</t>
  </si>
  <si>
    <t>OUT0205</t>
  </si>
  <si>
    <t>OUT0206</t>
  </si>
  <si>
    <t>OUT0207</t>
  </si>
  <si>
    <t>OUT0208</t>
  </si>
  <si>
    <t>GROUP2</t>
  </si>
  <si>
    <t>OUT3000</t>
  </si>
  <si>
    <t>OUTA</t>
  </si>
  <si>
    <t>OUT3001</t>
  </si>
  <si>
    <t>CHASSIS</t>
  </si>
  <si>
    <t>CR721S</t>
  </si>
  <si>
    <t>IN1100</t>
  </si>
  <si>
    <t>IN1101</t>
  </si>
  <si>
    <t>IN1102</t>
  </si>
  <si>
    <t>IN1103</t>
  </si>
  <si>
    <t>IN1600</t>
  </si>
  <si>
    <t>IN1601</t>
  </si>
  <si>
    <t>IN1602</t>
  </si>
  <si>
    <t>IN1603</t>
  </si>
  <si>
    <t>IN1000</t>
  </si>
  <si>
    <t>IN1001</t>
  </si>
  <si>
    <t>IN1002</t>
  </si>
  <si>
    <t>IN1003</t>
  </si>
  <si>
    <t>IN1500</t>
  </si>
  <si>
    <t>IN1501</t>
  </si>
  <si>
    <t>IN1502</t>
  </si>
  <si>
    <t>IN1503</t>
  </si>
  <si>
    <t>IN1200</t>
  </si>
  <si>
    <t>IN1201</t>
  </si>
  <si>
    <t>IN1202</t>
  </si>
  <si>
    <t>IN1203</t>
  </si>
  <si>
    <t>IN1400</t>
  </si>
  <si>
    <t>IN1401</t>
  </si>
  <si>
    <t>IN1402</t>
  </si>
  <si>
    <t>IN1403</t>
  </si>
  <si>
    <t>IN1700</t>
  </si>
  <si>
    <t>IN1701</t>
  </si>
  <si>
    <t>IN1702</t>
  </si>
  <si>
    <t>IN1703</t>
  </si>
  <si>
    <t>IN1800</t>
  </si>
  <si>
    <t>IN1801</t>
  </si>
  <si>
    <t>IN1802</t>
  </si>
  <si>
    <t>IN1803</t>
  </si>
  <si>
    <t>IN1300</t>
  </si>
  <si>
    <t>IN1301</t>
  </si>
  <si>
    <t>IN1302</t>
  </si>
  <si>
    <t>IN1303</t>
  </si>
  <si>
    <t>OUT0300</t>
  </si>
  <si>
    <t>OUT0301</t>
  </si>
  <si>
    <t>OUT0302</t>
  </si>
  <si>
    <t>OUT0303</t>
  </si>
  <si>
    <t>OUT0304</t>
  </si>
  <si>
    <t>OUT0305</t>
  </si>
  <si>
    <t>OUT0306</t>
  </si>
  <si>
    <t>OUT0307</t>
  </si>
  <si>
    <t>OUT0308</t>
  </si>
  <si>
    <t>GROUP3</t>
  </si>
  <si>
    <t>OUT0400</t>
  </si>
  <si>
    <t>OUT0401</t>
  </si>
  <si>
    <t>OUT0402</t>
  </si>
  <si>
    <t>OUT0403</t>
  </si>
  <si>
    <t>OUT0404</t>
  </si>
  <si>
    <t>OUT0405</t>
  </si>
  <si>
    <t>OUT0406</t>
  </si>
  <si>
    <t>OUT0407</t>
  </si>
  <si>
    <t>OUT0408</t>
  </si>
  <si>
    <t>GROUP4</t>
  </si>
  <si>
    <t>OUT0500</t>
  </si>
  <si>
    <t>OUT0501</t>
  </si>
  <si>
    <t>OUT0502</t>
  </si>
  <si>
    <t>OUT0503</t>
  </si>
  <si>
    <t>OUT0504</t>
  </si>
  <si>
    <t>OUT0505</t>
  </si>
  <si>
    <t>OUT0506</t>
  </si>
  <si>
    <t>OUT0507</t>
  </si>
  <si>
    <t>OUT0508</t>
  </si>
  <si>
    <t>GROUP5</t>
  </si>
  <si>
    <t>OUT3002</t>
  </si>
  <si>
    <t>Index</t>
  </si>
  <si>
    <t>REF</t>
  </si>
  <si>
    <t>Pin</t>
  </si>
  <si>
    <t>Caps</t>
  </si>
  <si>
    <t>Short Caps</t>
  </si>
  <si>
    <t>A</t>
  </si>
  <si>
    <t>A, BL</t>
  </si>
  <si>
    <t>BL/H, FRQL/H</t>
  </si>
  <si>
    <t>R, BL (10 kΩ)</t>
  </si>
  <si>
    <t>BL (3.2 kΩ)</t>
  </si>
  <si>
    <t>PWMH, PWMI, BH (2,5 A)</t>
  </si>
  <si>
    <t>PWM 2.5A</t>
  </si>
  <si>
    <t>PWMH, BH (2,5 A)</t>
  </si>
  <si>
    <t>PWMH/L, PWMI, BH/L (4 A), H</t>
  </si>
  <si>
    <t>PWM 4A</t>
  </si>
  <si>
    <t>PWMH, PWMI, BH (4 A)</t>
  </si>
  <si>
    <t>(0/5/10 V, 400/200 mA)</t>
  </si>
  <si>
    <t>5/10 V</t>
  </si>
  <si>
    <t>A (0...10 V)</t>
  </si>
  <si>
    <t>10 V</t>
  </si>
  <si>
    <t>Supply Group 0</t>
  </si>
  <si>
    <t>Supply Op Grp0</t>
  </si>
  <si>
    <t>Supply Group 1</t>
  </si>
  <si>
    <t>Supply Op Grp1</t>
  </si>
  <si>
    <t>Supply Group 2</t>
  </si>
  <si>
    <t>Supply Op Grp2</t>
  </si>
  <si>
    <t>B</t>
  </si>
  <si>
    <t>BL (10 kΩ)</t>
  </si>
  <si>
    <t>BL (3,2 kΩ)</t>
  </si>
  <si>
    <t>Supply Group 3</t>
  </si>
  <si>
    <t>Supply Op Grp3</t>
  </si>
  <si>
    <t>Supply Group 4</t>
  </si>
  <si>
    <t>Supply Op Grp4</t>
  </si>
  <si>
    <t>Supply Group 5</t>
  </si>
  <si>
    <t>Supply Op Grp5</t>
  </si>
  <si>
    <t>Platform</t>
  </si>
  <si>
    <t>GVL_Alarms.EMERGENCY_STOP_COMMON</t>
  </si>
  <si>
    <t>Emercencey Stop Active</t>
  </si>
  <si>
    <t>Error</t>
  </si>
  <si>
    <t>GVL_Alarms.EMERGENCY_STOP_DRIVER</t>
  </si>
  <si>
    <t>Driver E-Stop Button Pressed</t>
  </si>
  <si>
    <t>GVL_Alarms.EMERGENCY_STOP_CHASSIS_LEFT</t>
  </si>
  <si>
    <t>Left Chassis E-Stop Button Pressed</t>
  </si>
  <si>
    <t>GVL_Alarms.EMERGENCY_STOP_CHASSIS_RIGHT</t>
  </si>
  <si>
    <t>Right Cabin E-Stop Button Pressed</t>
  </si>
  <si>
    <t>GVL_Alarms.EMERGENCY_STOP_CABIN</t>
  </si>
  <si>
    <t>Cabin E-Stop Button Pressed</t>
  </si>
  <si>
    <t>GVL_Alarms.EMERGENCY_STOP_REAR</t>
  </si>
  <si>
    <t>Rear E-Stop Button Pressed</t>
  </si>
  <si>
    <t>GVL_Alarms.EMERGENCY_STOP_Platform</t>
  </si>
  <si>
    <t>Platform E-Stop Button Pressed</t>
  </si>
  <si>
    <t>GVL_Alarms.ETHERNET_PLC_COMMON_FAILURE</t>
  </si>
  <si>
    <t>Ethernet Common Failure</t>
  </si>
  <si>
    <t>GVL_Alarms.ETHERNET_DICP_PLC_MISSING</t>
  </si>
  <si>
    <t>Ethernet DICP Missing on Power Up</t>
  </si>
  <si>
    <t>GVL_Alarms.ETHERNET_CHASSIS_PLC_MISSING</t>
  </si>
  <si>
    <t>Ethernet Chassis Missing on Power Up</t>
  </si>
  <si>
    <t>GVL_Alarms.ETHERNET_CABIN_PLC_MISSING</t>
  </si>
  <si>
    <t>Ethernet Cabin Missing on Power Up</t>
  </si>
  <si>
    <t>GVL_Alarms.Mains_Pump_Failed_To_RUN</t>
  </si>
  <si>
    <t>Mains Motor Fail To RUN</t>
  </si>
  <si>
    <t>Hydrualics</t>
  </si>
  <si>
    <t>GVL_Alarms.Leuze_Sensors_Lockout_Mode</t>
  </si>
  <si>
    <t>Docking (Leuze Sensors) Lockout Mode</t>
  </si>
  <si>
    <t>GVL_Alarms.Safety_Edge_Lockout_Mode</t>
  </si>
  <si>
    <t>Safety Edge Lockout Mode</t>
  </si>
  <si>
    <t>CAS Camera O3M Fault</t>
  </si>
  <si>
    <t>GVL_Alarms.STUCK_ON_PU.BITS.CAS_Reset_Button</t>
  </si>
  <si>
    <t>CAS Reset Button stuck ON during power up</t>
  </si>
  <si>
    <t>Power Up Checks</t>
  </si>
  <si>
    <t>GVL_Alarms.STUCK_ON_PU.BITS.Chassis_Deadman_Button</t>
  </si>
  <si>
    <t>Chassis Deadman Button stuck ON during power up</t>
  </si>
  <si>
    <t>GVL_Alarms.STUCK_ON_PU.BITS.Chassis_Cabin_Raise_Button</t>
  </si>
  <si>
    <t>Chassis Cabin Raise Button stuck ON during power up</t>
  </si>
  <si>
    <t>GVL_Alarms.STUCK_ON_PU.BITS.Chassis_Cabin_Lower_Button</t>
  </si>
  <si>
    <t>Chassis Cabin Lower Button stuck ON during power up</t>
  </si>
  <si>
    <t>GVL_Alarms.STUCK_ON_PU.BITS.Chassis_Jacklegs_Raise_Button</t>
  </si>
  <si>
    <t>Chassis Jacklegs Raise Button stuck ON during power up</t>
  </si>
  <si>
    <t>GVL_Alarms.STUCK_ON_PU.BITS.Chassis_Jacklegs_Lower_Button</t>
  </si>
  <si>
    <t>Chassis Jacklegs Lower Button stuck ON during power up</t>
  </si>
  <si>
    <t>GVL_Alarms.STUCK_ON_PU.BITS.Chassis_Engine_Restart_Button</t>
  </si>
  <si>
    <t>Chassis Engine Restart Button stuck ON during power up</t>
  </si>
  <si>
    <t>GVL_Alarms.STUCK_ON_PU.BITS.Chassis_DC_Pump_Button</t>
  </si>
  <si>
    <t>Chassis DC Pump Button stuck ON during power up</t>
  </si>
  <si>
    <t>GVL_Alarms.STUCK_ON_PU.BITS.Chassis_Platform_Tilt_Left_Button</t>
  </si>
  <si>
    <t>Chassis Platform Tilt Left Button stuck ON during power up</t>
  </si>
  <si>
    <t>GVL_Alarms.STUCK_ON_PU.BITS.Chassis_Platform_Tilt_Right_Button</t>
  </si>
  <si>
    <t>Chassis Platform Tilt Right Button stuck ON during power up</t>
  </si>
  <si>
    <t>GVL_Alarms.STUCK_ON_PU.BITS.Cabin_Deadman_Button</t>
  </si>
  <si>
    <t>Cabin Deadman Button stuck ON during power up</t>
  </si>
  <si>
    <t>GVL_Alarms.STUCK_ON_PU.BITS.Rear_Door_Raise_Button</t>
  </si>
  <si>
    <t>Rear Door Raise Button stuck ON during power up</t>
  </si>
  <si>
    <t>GVL_Alarms.STUCK_ON_PU.BITS.Rear_Door_Lower_Button</t>
  </si>
  <si>
    <t>Rear Door Lower Button stuck ON during power up</t>
  </si>
  <si>
    <t>GVL_Alarms.STUCK_ON_PU.BITS.Front_Door_Raise_Button</t>
  </si>
  <si>
    <t>Front Door Raise Button stuck ON during power up</t>
  </si>
  <si>
    <t>GVL_Alarms.STUCK_ON_PU.BITS.Front_Door_Lower_Button</t>
  </si>
  <si>
    <t>Front Door Lower Button stuck ON during power up</t>
  </si>
  <si>
    <t>GVL_Alarms.STUCK_ON_PU.BITS.Platform_Extend_Button</t>
  </si>
  <si>
    <t>Platform Extend Button stuck ON during power up</t>
  </si>
  <si>
    <t>GVL_Alarms.STUCK_ON_PU.BITS.Platform_Retract_Button</t>
  </si>
  <si>
    <t>Platform Retract Button stuck ON during power up</t>
  </si>
  <si>
    <t>GVL_Alarms.STUCK_ON_PU.BITS.Platform_Engine_Restart_Button</t>
  </si>
  <si>
    <t>Platform Engine Restart Button stuck ON during power up</t>
  </si>
  <si>
    <t>GVL_Alarms.STUCK_ON_PU.BITS.Cabin_Local_Raise_Button</t>
  </si>
  <si>
    <t>Cabin Local Raise Button stuck ON during power up</t>
  </si>
  <si>
    <t>GVL_Alarms.STUCK_ON_PU.BITS.Cabin_Local_Lower_Button</t>
  </si>
  <si>
    <t>Cabin Local Lower Button stuck ON during power up</t>
  </si>
  <si>
    <t>GVL_Alarms.STUCK_ON_PU.BITS.Platform_Jacklegs_Lower_Button</t>
  </si>
  <si>
    <t>Platform Jacklegs Lower Button stuck ON during power up</t>
  </si>
  <si>
    <t>GVL_Alarms.STUCK_ON_PU.BITS.Bellows_Extend_Button</t>
  </si>
  <si>
    <t>Bellows Extend Button stuck ON during power up</t>
  </si>
  <si>
    <t>GVL_Alarms.STUCK_ON_PU.BITS.Bellows_Retract_Button</t>
  </si>
  <si>
    <t>Bellows Retract Button stuck ON during power up</t>
  </si>
  <si>
    <t>GVL_Alarms.STUCK_ON_PU.BITS.Platform_Deadman_Button</t>
  </si>
  <si>
    <t>Platform Deadman Button stuck ON during power up</t>
  </si>
  <si>
    <t>GVL_Alarms.STUCK_ON_PU.BITS.Platform_DC_Pump_Button</t>
  </si>
  <si>
    <t>Platform DC Pump Button stuck ON during power up</t>
  </si>
  <si>
    <t>GVL_Alarms.STUCK_ON_PU.BITS.Rear_Deadman_Button</t>
  </si>
  <si>
    <t>Rear Deadman Button stuck ON during power up</t>
  </si>
  <si>
    <t>GVL_Alarms.ETHERNET_DICP_PLC_ERROR_LT</t>
  </si>
  <si>
    <t>ETHERNET_DICP_PLC_ERROR_LT</t>
  </si>
  <si>
    <t>GVL_Alarms.ETHERNET_CABIN_PLC_ERROR_LT</t>
  </si>
  <si>
    <t>ETHERNET_CABIN_PLC_ERROR_LT</t>
  </si>
  <si>
    <t>GVL_Alarms.ETHERNET_CHASSIS_PLC_ERROR_LT</t>
  </si>
  <si>
    <t>ETHERNET_CHASSIS_PLC_ERROR_LT</t>
  </si>
  <si>
    <t>Commications</t>
  </si>
  <si>
    <t>Warning</t>
  </si>
  <si>
    <t>GVL_Alarms.Battery_Voltage_Warning</t>
  </si>
  <si>
    <t>Battery Voltage Warning</t>
  </si>
  <si>
    <t>Battery</t>
  </si>
  <si>
    <t>INPUT</t>
  </si>
  <si>
    <t>OUTPUT</t>
  </si>
  <si>
    <t>GROUP</t>
  </si>
  <si>
    <t>Machine_IO.CHASSIS_Inputs.EStop_Safety_Relay_Signal</t>
  </si>
  <si>
    <t>Machine_IO.CHASSIS_Inputs.Chassis_Override_Switch</t>
  </si>
  <si>
    <t>Machine_IO.CHASSIS_Inputs.Chassis_Deadman_Button</t>
  </si>
  <si>
    <t>Machine_IO.CHASSIS_Inputs.Chassis_Cabin_Raise_Button</t>
  </si>
  <si>
    <t>Machine_IO.CHASSIS_Inputs.Chassis_Cabin_Lower_Button</t>
  </si>
  <si>
    <t>Machine_IO.CHASSIS_Inputs.Chassis_Jacklegs_Raise_Button</t>
  </si>
  <si>
    <t>Machine_IO.CHASSIS_Inputs.Chassis_Jacklegs_Lower_Button</t>
  </si>
  <si>
    <t>Machine_IO.CHASSIS_Inputs.Chassis_Engine_Restart_Button</t>
  </si>
  <si>
    <t>Machine_IO.CHASSIS_Inputs.EStop_Chassis_Left_Button</t>
  </si>
  <si>
    <t>Machine_IO.CHASSIS_Inputs.Chassis_DC_Pump_Button</t>
  </si>
  <si>
    <t>Machine_IO.CHASSIS_Inputs.Jacklegs_Pressure_Switch</t>
  </si>
  <si>
    <t>Machine_IO.CHASSIS_Inputs.Mains_Cable_Stowed_Switch</t>
  </si>
  <si>
    <t>Machine_IO.CHASSIS_Inputs.Jacklegs_Front_Stowed_Signal</t>
  </si>
  <si>
    <t>Machine_IO.CHASSIS_Inputs.Jacklegs_Rear_Stowed_Signal</t>
  </si>
  <si>
    <t>Machine_IO.CHASSIS_Inputs.Cabin_Part_Raised_Signal</t>
  </si>
  <si>
    <t>Machine_IO.CHASSIS_Inputs.Cabin_Max_Height_Signal</t>
  </si>
  <si>
    <t>Machine_IO.CHASSIS_Inputs.Cabin_Lower_Limit_Signal</t>
  </si>
  <si>
    <t>Machine_IO.CHASSIS_Inputs.Cabin_Stowed_Signal</t>
  </si>
  <si>
    <t>Machine_IO.CHASSIS_Inputs.Mains_Phases_Good_Signal</t>
  </si>
  <si>
    <t>Machine_IO.CHASSIS_Inputs.Mains_Hyd_Pump_Running</t>
  </si>
  <si>
    <t>Machine_IO.CHASSIS_Inputs.Chassis_Platform_Tilt_Left_Button</t>
  </si>
  <si>
    <t>Machine_IO.CHASSIS_Inputs.Chassis_Platform_Tilt_Right_Button</t>
  </si>
  <si>
    <t>Machine_IO.CHASSIS_Inputs.Chassis_Engine_Stop_Button</t>
  </si>
  <si>
    <t>Machine_IO.CHASSIS_Inputs.EStop_Chassis_Right_Button</t>
  </si>
  <si>
    <t>Machine_IO.CHASSIS_Outputs.Cabin_Panel_Active_LED</t>
  </si>
  <si>
    <t>GVL_Alarms.JacksLostPressure</t>
  </si>
  <si>
    <t>GVL_Alarms.CAS_3DSENSOR_OFFLINE</t>
  </si>
  <si>
    <t>Jacks Lost Pressure</t>
  </si>
  <si>
    <t>GVL_Alarms.ETHERNET_DICP_PLC_ERROR_DIFF</t>
  </si>
  <si>
    <t>GVL_Alarms.ETHERNET_CABIN_PLC_ERROR_DIFF</t>
  </si>
  <si>
    <t>GVL_Alarms.ETHERNET_CHASSIS_PLC_ERROR_DIFF</t>
  </si>
  <si>
    <t>GVL_Alarms.ETHERNET_DICP_PLC_ERROR_FROZEN</t>
  </si>
  <si>
    <t>GVL_Alarms.ETHERNET_CABIN_PLC_ERROR_FROZEN</t>
  </si>
  <si>
    <t>ETHERNET_CHASSIS_PLC_ERROR_FROZEN</t>
  </si>
  <si>
    <t>ETHERNET_CABIN_PLC_ERROR_FROZEN</t>
  </si>
  <si>
    <t>ETHERNET_DICP_PLC_ERROR_FROZEN</t>
  </si>
  <si>
    <t>ETHERNET_CHASSIS_PLC_ERROR_DIFF</t>
  </si>
  <si>
    <t>ETHERNET_CABIN_PLC_ERROR_DIFF</t>
  </si>
  <si>
    <t>ETHERNET_DICP_PLC_ERROR_DIFF</t>
  </si>
  <si>
    <t>ETHERNET_DICP_PLC_WARNING_DIFF</t>
  </si>
  <si>
    <t>ETHERNET_CABIN_PLC_WARNING_DIFF</t>
  </si>
  <si>
    <t>ETHERNET_CHASSIS_PLC_WARNING_DIFF</t>
  </si>
  <si>
    <t>ETHERNET_DICP_PLC_WARNING_FROZEN</t>
  </si>
  <si>
    <t>ETHERNET_CABIN_PLC_WARNING_FROZEN</t>
  </si>
  <si>
    <t>ETHERNET_CHASSIS_PLC_WARNING_FROZEN</t>
  </si>
  <si>
    <t>GVL_Alarms.ETHERNET_CHASSIS_PLC_ERROR_FROZEN</t>
  </si>
  <si>
    <t>GVL_Alarms.ETHERNET_DICP_PLC_WARNING_DIFF</t>
  </si>
  <si>
    <t>GVL_Alarms.ETHERNET_CABIN_PLC_WARNING_DIFF</t>
  </si>
  <si>
    <t>GVL_Alarms.ETHERNET_CHASSIS_PLC_WARNING_DIFF</t>
  </si>
  <si>
    <t>GVL_Alarms.ETHERNET_DICP_PLC_WARNING_FROZEN</t>
  </si>
  <si>
    <t>GVL_Alarms.ETHERNET_CABIN_PLC_WARNING_FROZEN</t>
  </si>
  <si>
    <t>GVL_Alarms.ETHERNET_CHASSIS_PLC_WARNING_FROZEN</t>
  </si>
  <si>
    <t>STL code to service the Alarm Bit Function Blocks</t>
  </si>
  <si>
    <t>Variable Declarations</t>
  </si>
  <si>
    <t>Source Bit</t>
  </si>
  <si>
    <t>Default Text</t>
  </si>
  <si>
    <t>Group</t>
  </si>
  <si>
    <t>Type</t>
  </si>
  <si>
    <t>FB Name</t>
  </si>
  <si>
    <t>Schematic_IO_Name</t>
  </si>
  <si>
    <t>ESTOP_OK</t>
  </si>
  <si>
    <t>DRUM_PRESSURE</t>
  </si>
  <si>
    <t>mA</t>
  </si>
  <si>
    <t>RadioRHS_JackLegRaise_Req</t>
  </si>
  <si>
    <t>RHS_TrommelDoorSw</t>
  </si>
  <si>
    <t>LHS_TrommelDoorSw</t>
  </si>
  <si>
    <t>HydOilTemp_Sw</t>
  </si>
  <si>
    <t>HydOilLevel_Sw</t>
  </si>
  <si>
    <t>ThermoStat</t>
  </si>
  <si>
    <t>RadioRHS_JackLegLower_Req</t>
  </si>
  <si>
    <t>RadioLHS_JackLegRaise_Req</t>
  </si>
  <si>
    <t>RadioLHS_JackLegLower_Req</t>
  </si>
  <si>
    <t>RadioSideConvRaiseReq</t>
  </si>
  <si>
    <t>RadioSideConvLowerReq</t>
  </si>
  <si>
    <t>FuelLevel_Percent</t>
  </si>
  <si>
    <t>UmbTrackReq</t>
  </si>
  <si>
    <t>UmbMachineStop</t>
  </si>
  <si>
    <t>RTF_Req</t>
  </si>
  <si>
    <t>RTR_Req</t>
  </si>
  <si>
    <t>LTF_Req</t>
  </si>
  <si>
    <t>LTR_Req</t>
  </si>
  <si>
    <t>TailConvSpd_mA</t>
  </si>
  <si>
    <t>RHS_JackLegLower_OP</t>
  </si>
  <si>
    <t>SideConvSpd_mA</t>
  </si>
  <si>
    <t>LHS_JackLegRaise_OP</t>
  </si>
  <si>
    <t>SideTransferSpd_mA</t>
  </si>
  <si>
    <t>LHS_JackLegLower_OP</t>
  </si>
  <si>
    <t>SetupDumpValve_OP</t>
  </si>
  <si>
    <t>CollectionConvSpd_mA</t>
  </si>
  <si>
    <t>CollectionConvOn_OP</t>
  </si>
  <si>
    <t>DrumSpd_mA_RAMP_LIMIT</t>
  </si>
  <si>
    <t>TrackingMode</t>
  </si>
  <si>
    <t>FeederSpd_mA</t>
  </si>
  <si>
    <t>CrankEnable</t>
  </si>
  <si>
    <t>DivertOilToTrack_OP</t>
  </si>
  <si>
    <t>RHS_JackLegRaise_OP</t>
  </si>
  <si>
    <t>TailConvOn_OP</t>
  </si>
  <si>
    <t>SideConvOn_OP</t>
  </si>
  <si>
    <t>SideTransferOn_OP</t>
  </si>
  <si>
    <t>LeftTrackDivert_OP</t>
  </si>
  <si>
    <t>LTF_OP</t>
  </si>
  <si>
    <t>LTR_OP</t>
  </si>
  <si>
    <t>RightTrackDivert_OP</t>
  </si>
  <si>
    <t>RTF_OP</t>
  </si>
  <si>
    <t>RTR_OP</t>
  </si>
  <si>
    <t>DrumOnOff_OP</t>
  </si>
  <si>
    <t>FeederOnOff_OP</t>
  </si>
  <si>
    <t>ECUenable</t>
  </si>
  <si>
    <t>RADIORHS_JACKLEGRAISE_REQ</t>
  </si>
  <si>
    <t>RHS_TROMMELDOORSW</t>
  </si>
  <si>
    <t>LHS_TROMMELDOORSW</t>
  </si>
  <si>
    <t>HYDOILTEMP_SW</t>
  </si>
  <si>
    <t>HYDOILLEVEL_SW</t>
  </si>
  <si>
    <t>THERMOSTAT</t>
  </si>
  <si>
    <t>RADIORHS_JACKLEGLOWER_REQ</t>
  </si>
  <si>
    <t>RADIOLHS_JACKLEGRAISE_REQ</t>
  </si>
  <si>
    <t>RADIOLHS_JACKLEGLOWER_REQ</t>
  </si>
  <si>
    <t>RADIOSIDECONVRAISEREQ</t>
  </si>
  <si>
    <t>RADIOSIDECONVLOWERREQ</t>
  </si>
  <si>
    <t>FUELLEVEL_PERCENT</t>
  </si>
  <si>
    <t>UMBTRACKREQ</t>
  </si>
  <si>
    <t>UMBMACHINESTOP</t>
  </si>
  <si>
    <t>RTF_REQ</t>
  </si>
  <si>
    <t>RTR_REQ</t>
  </si>
  <si>
    <t>LTF_REQ</t>
  </si>
  <si>
    <t>LTR_REQ</t>
  </si>
  <si>
    <t>TAILCONVSPD_MA</t>
  </si>
  <si>
    <t>RHS_JACKLEGLOWER_OP</t>
  </si>
  <si>
    <t>SIDECONVSPD_MA</t>
  </si>
  <si>
    <t>LHS_JACKLEGRAISE_OP</t>
  </si>
  <si>
    <t>SIDETRANSFERSPD_MA</t>
  </si>
  <si>
    <t>LHS_JACKLEGLOWER_OP</t>
  </si>
  <si>
    <t>SETUPDUMPVALVE_OP</t>
  </si>
  <si>
    <t>COLLECTIONCONVSPD_MA</t>
  </si>
  <si>
    <t>COLLECTIONCONVON_OP</t>
  </si>
  <si>
    <t>DRUMSPD_MA_RAMP_LIMIT</t>
  </si>
  <si>
    <t>TRACKINGMODE</t>
  </si>
  <si>
    <t>FEEDERSPD_MA</t>
  </si>
  <si>
    <t>CRANKENABLE</t>
  </si>
  <si>
    <t>DIVERTOILTOTRACK_OP</t>
  </si>
  <si>
    <t>RHS_JACKLEGRAISE_OP</t>
  </si>
  <si>
    <t>TAILCONVON_OP</t>
  </si>
  <si>
    <t>SIDECONVON_OP</t>
  </si>
  <si>
    <t>SIDETRANSFERON_OP</t>
  </si>
  <si>
    <t>LEFTTRACKDIVERT_OP</t>
  </si>
  <si>
    <t>RIGHTTRACKDIVERT_OP</t>
  </si>
  <si>
    <t>DRUMONOFF_OP</t>
  </si>
  <si>
    <t>FEEDERONOFF_OP</t>
  </si>
  <si>
    <t>ECUENABLE</t>
  </si>
  <si>
    <t>CHASSIS.IN0100</t>
  </si>
  <si>
    <t>CHASSIS.IN0101</t>
  </si>
  <si>
    <t>CHASSIS.IN0102</t>
  </si>
  <si>
    <t>CHASSIS.IN0103</t>
  </si>
  <si>
    <t>CHASSIS.IN0200</t>
  </si>
  <si>
    <t>CHASSIS.IN0201</t>
  </si>
  <si>
    <t>CHASSIS.IN0202</t>
  </si>
  <si>
    <t>CHASSIS.IN0203</t>
  </si>
  <si>
    <t>CHASSIS.IN0600</t>
  </si>
  <si>
    <t>CHASSIS.IN0601</t>
  </si>
  <si>
    <t>CHASSIS.IN0602</t>
  </si>
  <si>
    <t>CHASSIS.IN0603</t>
  </si>
  <si>
    <t>CHASSIS.IN0700</t>
  </si>
  <si>
    <t>CHASSIS.IN0701</t>
  </si>
  <si>
    <t>CHASSIS.IN0702</t>
  </si>
  <si>
    <t>CHASSIS.IN0703</t>
  </si>
  <si>
    <t>CHASSIS.IN0000</t>
  </si>
  <si>
    <t>CHASSIS.IN0001</t>
  </si>
  <si>
    <t>CHASSIS.IN0002</t>
  </si>
  <si>
    <t>CHASSIS.IN0003</t>
  </si>
  <si>
    <t>CHASSIS.IN0500</t>
  </si>
  <si>
    <t>CHASSIS.IN0501</t>
  </si>
  <si>
    <t>CHASSIS.IN0502</t>
  </si>
  <si>
    <t>CHASSIS.IN0503</t>
  </si>
  <si>
    <t>CHASSIS.IN0400</t>
  </si>
  <si>
    <t>CHASSIS.IN0401</t>
  </si>
  <si>
    <t>CHASSIS.IN0900</t>
  </si>
  <si>
    <t>CHASSIS.IN0901</t>
  </si>
  <si>
    <t>CHASSIS.IN0300</t>
  </si>
  <si>
    <t>CHASSIS.IN0301</t>
  </si>
  <si>
    <t>CHASSIS.IN0800</t>
  </si>
  <si>
    <t>CHASSIS.IN0801</t>
  </si>
  <si>
    <t>CHASSIS.OUT0000</t>
  </si>
  <si>
    <t>CHASSIS.OUT0001</t>
  </si>
  <si>
    <t>CHASSIS.OUT0002</t>
  </si>
  <si>
    <t>CHASSIS.OUT0003</t>
  </si>
  <si>
    <t>CHASSIS.OUT0004</t>
  </si>
  <si>
    <t>CHASSIS.OUT0005</t>
  </si>
  <si>
    <t>CHASSIS.OUT0006</t>
  </si>
  <si>
    <t>CHASSIS.OUT0007</t>
  </si>
  <si>
    <t>CHASSIS.OUT0008</t>
  </si>
  <si>
    <t>CHASSIS.GROUP0</t>
  </si>
  <si>
    <t>CHASSIS.OUT0100</t>
  </si>
  <si>
    <t>CHASSIS.OUT0101</t>
  </si>
  <si>
    <t>CHASSIS.OUT0102</t>
  </si>
  <si>
    <t>CHASSIS.OUT0103</t>
  </si>
  <si>
    <t>CHASSIS.OUT0104</t>
  </si>
  <si>
    <t>CHASSIS.OUT0105</t>
  </si>
  <si>
    <t>CHASSIS.OUT0106</t>
  </si>
  <si>
    <t>CHASSIS.OUT0107</t>
  </si>
  <si>
    <t>CHASSIS.OUT0108</t>
  </si>
  <si>
    <t>CHASSIS.GROUP1</t>
  </si>
  <si>
    <t>CHASSIS.OUT0200</t>
  </si>
  <si>
    <t>CHASSIS.OUT0201</t>
  </si>
  <si>
    <t>CHASSIS.OUT0202</t>
  </si>
  <si>
    <t>CHASSIS.OUT0203</t>
  </si>
  <si>
    <t>CHASSIS.OUT0204</t>
  </si>
  <si>
    <t>CHASSIS.OUT0205</t>
  </si>
  <si>
    <t>CHASSIS.OUT0206</t>
  </si>
  <si>
    <t>CHASSIS.OUT0207</t>
  </si>
  <si>
    <t>CHASSIS.OUT0208</t>
  </si>
  <si>
    <t>CHASSIS.GROUP2</t>
  </si>
  <si>
    <t>CHASSIS.OUT3000</t>
  </si>
  <si>
    <t>CHASSIS.OUT3001</t>
  </si>
  <si>
    <t>SPARE_IN0102</t>
  </si>
  <si>
    <t>SPARE_IN0103</t>
  </si>
  <si>
    <t>SPARE_IN0200</t>
  </si>
  <si>
    <t>SPARE_IN0201</t>
  </si>
  <si>
    <t>SPARE_IN0202</t>
  </si>
  <si>
    <t>SPARE_IN0203</t>
  </si>
  <si>
    <t>SPARE_IN0600</t>
  </si>
  <si>
    <t>SPARE_IN0601</t>
  </si>
  <si>
    <t>SPARE_IN0602</t>
  </si>
  <si>
    <t>SPARE_IN0603</t>
  </si>
  <si>
    <t>SPARE_IN0700</t>
  </si>
  <si>
    <t>SPARE_IN0400</t>
  </si>
  <si>
    <t>SPARE_GROUP0</t>
  </si>
  <si>
    <t>SPARE_GROUP1</t>
  </si>
  <si>
    <t>SPARE_GROUP2</t>
  </si>
  <si>
    <t>SPARE_OUT3000</t>
  </si>
  <si>
    <t>SPARE_OUT3001</t>
  </si>
  <si>
    <t>PWM_CUR</t>
  </si>
  <si>
    <t>SUPPLY_GROUP0</t>
  </si>
  <si>
    <t>SUPPLY_GROUP1</t>
  </si>
  <si>
    <t>SUPPLY_GROUP2</t>
  </si>
  <si>
    <t>NVL_UDP_RX.App_Settings.TailConvSpd_Min_mA</t>
  </si>
  <si>
    <t>NVL_UDP_RX.App_Settings.TailConvSpd_Max_mA</t>
  </si>
  <si>
    <t>NVL_UDP_RX.App_Settings.SideTransferConvSpd_Min_mA</t>
  </si>
  <si>
    <t>NVL_UDP_RX.App_Settings.SideTransferConvSpd_Max_mA</t>
  </si>
  <si>
    <t>NVL_UDP_RX.App_Settings.DrumSpd_Min_mA</t>
  </si>
  <si>
    <t>NVL_UDP_RX.App_Settings.CollectConvSpd_Min_mA</t>
  </si>
  <si>
    <t>NVL_UDP_RX.App_Settings.CollectConvSpd_Max_mA</t>
  </si>
  <si>
    <t>NVL_UDP_RX.App_Settings.DrumSpd_Max_mA</t>
  </si>
  <si>
    <t>NVL_UDP_RX.App_Settings.FeederSpd_Min_mA</t>
  </si>
  <si>
    <t>NVL_UDP_RX.App_Settings.FeederSpd_Max_mA</t>
  </si>
  <si>
    <t>NVL_UDP_RX.App_Settings.EnableDrumPressCutOut</t>
  </si>
  <si>
    <t>Siren Beacon</t>
  </si>
  <si>
    <t>oil Cooker</t>
  </si>
  <si>
    <t>oil cooler for/rev</t>
  </si>
  <si>
    <t>NVL_UDP_RX.App_Settings.DrumPressHiHi_SP_bar</t>
  </si>
  <si>
    <t>NVL_UDP_RX.App_Settings.DrumPressReset_SP_bar</t>
  </si>
  <si>
    <t>NVL_UDP_RX.App_Settings.DrumPressHi_SP_bar</t>
  </si>
  <si>
    <t>Pin code has system</t>
  </si>
  <si>
    <t>Scale fuel sender for Diag</t>
  </si>
  <si>
    <t>Scale pressure sensor for Diag</t>
  </si>
  <si>
    <t>Siren/Beacon Blip for Alarm</t>
  </si>
  <si>
    <t>Check DM1 decoding</t>
  </si>
  <si>
    <t>DM1 text list? (SPN)</t>
  </si>
  <si>
    <t>consolidate radio program</t>
  </si>
  <si>
    <t>consolidate all to the HMI</t>
  </si>
  <si>
    <t>NVL_UDP_TX.App_Settings.CollectConvSpd_Percent</t>
  </si>
  <si>
    <t>NVL_UDP_TX.App_Settings.SideTransferConvSpd_Percent</t>
  </si>
  <si>
    <t>NVL_UDP_TX.App_Settings.SideConvSpd_Percent</t>
  </si>
  <si>
    <t>NVL_UDP_TX.App_Settings.TailConvSpd_Percent</t>
  </si>
  <si>
    <t>NVL_UDP_TX.App_Settings.FeederSpd_Percent</t>
  </si>
  <si>
    <t>NVL_UDP_TX.App_Settings.DrumSpd_Percent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</si>
</sst>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b/>
      <sz val="9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5" tint="-0.249977111117893"/>
      <name val="Calibri"/>
      <family val="2"/>
      <scheme val="minor"/>
    </font>
    <font>
      <b/>
      <sz val="9"/>
      <color theme="5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7" fillId="0" borderId="0" xfId="0" applyFont="1" applyAlignment="1">
      <alignment horizontal="center" vertical="center" textRotation="90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 textRotation="90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vertical="center" textRotation="90"/>
    </xf>
    <xf numFmtId="0" fontId="4" fillId="0" borderId="1" xfId="0" applyFont="1" applyBorder="1"/>
    <xf numFmtId="0" fontId="3" fillId="0" borderId="1" xfId="0" applyFont="1" applyBorder="1"/>
    <xf numFmtId="0" fontId="4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1" fillId="0" borderId="0" xfId="0" applyFont="1"/>
    <xf numFmtId="0" fontId="1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3" fillId="0" borderId="0" xfId="0" applyFont="1"/>
    <xf numFmtId="0" fontId="13" fillId="0" borderId="0" xfId="0" applyFont="1" applyAlignment="1">
      <alignment horizontal="center"/>
    </xf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47E1DBCD-C936-432B-B32F-8AEAA607F667}"/>
  </tableStyles>
  <colors>
    <mruColors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EBF08-015A-4388-B8C8-8A07CE5EF3C7}">
  <sheetPr>
    <pageSetUpPr fitToPage="1"/>
  </sheetPr>
  <dimension ref="A1:T69"/>
  <sheetViews>
    <sheetView zoomScaleNormal="100" workbookViewId="0">
      <pane ySplit="1" topLeftCell="A44" activePane="bottomLeft" state="frozen"/>
      <selection pane="bottomLeft" activeCell="K70" sqref="K70"/>
    </sheetView>
  </sheetViews>
  <sheetFormatPr defaultRowHeight="12" x14ac:dyDescent="0.2"/>
  <cols>
    <col min="1" max="1" width="8.28515625" style="5" bestFit="1" customWidth="1"/>
    <col min="2" max="2" width="7.7109375" style="5" bestFit="1" customWidth="1"/>
    <col min="3" max="3" width="7.7109375" style="4" bestFit="1" customWidth="1"/>
    <col min="4" max="4" width="8.28515625" style="5" bestFit="1" customWidth="1"/>
    <col min="5" max="5" width="13.42578125" style="5" bestFit="1" customWidth="1"/>
    <col min="6" max="7" width="8.28515625" style="5" bestFit="1" customWidth="1"/>
    <col min="8" max="8" width="12.7109375" style="5" bestFit="1" customWidth="1"/>
    <col min="9" max="9" width="9.5703125" style="5" bestFit="1" customWidth="1"/>
    <col min="10" max="10" width="14.28515625" style="5" bestFit="1" customWidth="1"/>
    <col min="11" max="11" width="35.140625" style="4" bestFit="1" customWidth="1"/>
    <col min="12" max="12" width="32.7109375" style="4" bestFit="1" customWidth="1"/>
    <col min="13" max="13" width="26.85546875" style="4" customWidth="1"/>
    <col min="14" max="14" width="44.42578125" style="2" bestFit="1" customWidth="1"/>
    <col min="15" max="15" width="54" style="2" bestFit="1" customWidth="1"/>
    <col min="16" max="16" width="70.7109375" style="2" bestFit="1" customWidth="1"/>
    <col min="17" max="17" width="200" style="2" bestFit="1" customWidth="1"/>
    <col min="18" max="18" width="61.28515625" style="2" bestFit="1" customWidth="1"/>
    <col min="19" max="19" width="24.28515625" style="2" bestFit="1" customWidth="1"/>
    <col min="20" max="20" width="57.140625" style="2" bestFit="1" customWidth="1"/>
    <col min="21" max="24" width="14.140625" style="4" customWidth="1"/>
    <col min="25" max="16384" width="9.140625" style="4"/>
  </cols>
  <sheetData>
    <row r="1" spans="1:20" s="9" customFormat="1" ht="110.25" customHeight="1" x14ac:dyDescent="0.25">
      <c r="A1" s="16" t="s">
        <v>0</v>
      </c>
      <c r="B1" s="18" t="s">
        <v>1</v>
      </c>
      <c r="C1" s="18" t="s">
        <v>2</v>
      </c>
      <c r="D1" s="16" t="s">
        <v>3</v>
      </c>
      <c r="E1" s="18"/>
      <c r="F1" s="16" t="s">
        <v>4</v>
      </c>
      <c r="G1" s="16" t="s">
        <v>5</v>
      </c>
      <c r="H1" s="18" t="s">
        <v>6</v>
      </c>
      <c r="I1" s="16" t="s">
        <v>7</v>
      </c>
      <c r="J1" s="16" t="s">
        <v>8</v>
      </c>
      <c r="K1" s="29" t="s">
        <v>9</v>
      </c>
      <c r="L1" s="25" t="s">
        <v>10</v>
      </c>
      <c r="M1" s="25" t="s">
        <v>11</v>
      </c>
      <c r="N1" s="22" t="s">
        <v>12</v>
      </c>
      <c r="O1" s="22" t="s">
        <v>13</v>
      </c>
      <c r="P1" s="22" t="s">
        <v>14</v>
      </c>
      <c r="Q1" s="22" t="s">
        <v>15</v>
      </c>
      <c r="R1" s="22" t="s">
        <v>16</v>
      </c>
      <c r="S1" s="22" t="s">
        <v>17</v>
      </c>
      <c r="T1" s="22" t="s">
        <v>18</v>
      </c>
    </row>
    <row r="2" spans="1:20" x14ac:dyDescent="0.2">
      <c r="A2" s="17" t="s">
        <v>93</v>
      </c>
      <c r="B2" s="17" t="s">
        <v>19</v>
      </c>
      <c r="C2" s="19">
        <v>1</v>
      </c>
      <c r="D2" s="17" t="s">
        <v>20</v>
      </c>
      <c r="E2" s="17" t="str">
        <f t="shared" ref="E2" si="0">_xlfn.CONCAT(B2,".",D2)</f>
        <v>CR0709.IN0100</v>
      </c>
      <c r="F2" s="17" t="s">
        <v>21</v>
      </c>
      <c r="G2" s="21" t="str">
        <f>_xlfn.XLOOKUP(E2,IfmPinRef!$B$2:$B$199,IfmPinRef!$H$2:$H$199)</f>
        <v>a63</v>
      </c>
      <c r="H2" s="21" t="str">
        <f>_xlfn.XLOOKUP(E2,IfmPinRef!$B$2:$B$199,IfmPinRef!$I$2:$I$199)</f>
        <v>A, BL</v>
      </c>
      <c r="I2" s="21" t="s">
        <v>22</v>
      </c>
      <c r="J2" s="21" t="str">
        <f t="shared" ref="J2:J65" si="1">_xlfn.CONCAT(A2,".",D2)</f>
        <v>CHASSIS.IN0100</v>
      </c>
      <c r="K2" s="19" t="s">
        <v>356</v>
      </c>
      <c r="L2" s="19" t="str">
        <f>IF(K2&lt;&gt;"",UPPER(K2),_xlfn.CONCAT("SPARE_",D2))</f>
        <v>ESTOP_OK</v>
      </c>
      <c r="M2" s="19"/>
      <c r="N2" s="20" t="str">
        <f>_xlfn.CONCAT(L2,":IpCom; // ",A2," ",D2)</f>
        <v>ESTOP_OK:IpCom; // CHASSIS IN0100</v>
      </c>
      <c r="O2" s="20" t="str">
        <f>_xlfn.CONCAT("Machine_IO.","Inputs.",L2,"")</f>
        <v>Machine_IO.Inputs.ESTOP_OK</v>
      </c>
      <c r="P2" s="20" t="str">
        <f t="shared" ref="P2:P33" si="2">_xlfn.CONCAT(O2,"(); // ",E2)</f>
        <v>Machine_IO.Inputs.ESTOP_OK(); // CR0709.IN0100</v>
      </c>
      <c r="Q2" s="20" t="str">
        <f>_xlfn.CONCAT("Machine_IO.","Inputs.",L2,".Init('",A2,"','",L2,"','",D2,"','",G2,"',","NVL_IO_",A2,".All_Inputs.",D2,",Machine_IO.Node_",A2,");")</f>
        <v>Machine_IO.Inputs.ESTOP_OK.Init('CHASSIS','ESTOP_OK','IN0100','a63',NVL_IO_CHASSIS.All_Inputs.IN0100,Machine_IO.Node_CHASSIS);</v>
      </c>
      <c r="R2" s="20" t="str">
        <f t="shared" ref="R2:R33" si="3">_xlfn.CONCAT(K2,": Mimic_Input_FB; // ",A2,":",D2)</f>
        <v>ESTOP_OK: Mimic_Input_FB; // CHASSIS:IN0100</v>
      </c>
      <c r="S2" s="20" t="str">
        <f t="shared" ref="S2:S33" si="4">_xlfn.CONCAT(A2,".",D2,"();")</f>
        <v>CHASSIS.IN0100();</v>
      </c>
      <c r="T2" s="20" t="str">
        <f t="shared" ref="T2:T33" si="5">_xlfn.CONCAT(A2,".",D2,".Init(",O2,");")</f>
        <v>CHASSIS.IN0100.Init(Machine_IO.Inputs.ESTOP_OK);</v>
      </c>
    </row>
    <row r="3" spans="1:20" x14ac:dyDescent="0.2">
      <c r="A3" s="17" t="s">
        <v>93</v>
      </c>
      <c r="B3" s="17" t="s">
        <v>19</v>
      </c>
      <c r="C3" s="19">
        <v>2</v>
      </c>
      <c r="D3" s="17" t="s">
        <v>24</v>
      </c>
      <c r="E3" s="17" t="str">
        <f t="shared" ref="E3:E65" si="6">_xlfn.CONCAT(B3,".",D3)</f>
        <v>CR0709.IN0101</v>
      </c>
      <c r="F3" s="17" t="s">
        <v>21</v>
      </c>
      <c r="G3" s="21" t="str">
        <f>_xlfn.XLOOKUP(E3,IfmPinRef!$B$2:$B$199,IfmPinRef!$H$2:$H$199)</f>
        <v>a64</v>
      </c>
      <c r="H3" s="21" t="str">
        <f>_xlfn.XLOOKUP(E3,IfmPinRef!$B$2:$B$199,IfmPinRef!$I$2:$I$199)</f>
        <v>A, BL</v>
      </c>
      <c r="I3" s="21" t="s">
        <v>358</v>
      </c>
      <c r="J3" s="21" t="str">
        <f t="shared" si="1"/>
        <v>CHASSIS.IN0101</v>
      </c>
      <c r="K3" s="19" t="s">
        <v>357</v>
      </c>
      <c r="L3" s="19" t="str">
        <f t="shared" ref="L3:L65" si="7">IF(K3&lt;&gt;"",UPPER(K3),_xlfn.CONCAT("SPARE_",D3))</f>
        <v>DRUM_PRESSURE</v>
      </c>
      <c r="M3" s="19"/>
      <c r="N3" s="20" t="str">
        <f t="shared" ref="N3:N33" si="8">_xlfn.CONCAT(L3,":IpCom; // ",A3," ",D3)</f>
        <v>DRUM_PRESSURE:IpCom; // CHASSIS IN0101</v>
      </c>
      <c r="O3" s="20" t="str">
        <f t="shared" ref="O3:O33" si="9">_xlfn.CONCAT("Machine_IO.","Inputs.",L3,"")</f>
        <v>Machine_IO.Inputs.DRUM_PRESSURE</v>
      </c>
      <c r="P3" s="20" t="str">
        <f t="shared" si="2"/>
        <v>Machine_IO.Inputs.DRUM_PRESSURE(); // CR0709.IN0101</v>
      </c>
      <c r="Q3" s="20" t="str">
        <f t="shared" ref="Q3:Q33" si="10">_xlfn.CONCAT("Machine_IO.","Inputs.",L3,".Init('",A3,"','",L3,"','",D3,"','",G3,"',","NVL_IO_",A3,".All_Inputs.",D3,",Machine_IO.Node_",A3,");")</f>
        <v>Machine_IO.Inputs.DRUM_PRESSURE.Init('CHASSIS','DRUM_PRESSURE','IN0101','a64',NVL_IO_CHASSIS.All_Inputs.IN0101,Machine_IO.Node_CHASSIS);</v>
      </c>
      <c r="R3" s="20" t="str">
        <f t="shared" si="3"/>
        <v>DRUM_PRESSURE: Mimic_Input_FB; // CHASSIS:IN0101</v>
      </c>
      <c r="S3" s="20" t="str">
        <f t="shared" si="4"/>
        <v>CHASSIS.IN0101();</v>
      </c>
      <c r="T3" s="20" t="str">
        <f t="shared" si="5"/>
        <v>CHASSIS.IN0101.Init(Machine_IO.Inputs.DRUM_PRESSURE);</v>
      </c>
    </row>
    <row r="4" spans="1:20" s="2" customFormat="1" x14ac:dyDescent="0.2">
      <c r="A4" s="17" t="s">
        <v>93</v>
      </c>
      <c r="B4" s="17" t="s">
        <v>19</v>
      </c>
      <c r="C4" s="19">
        <v>3</v>
      </c>
      <c r="D4" s="17" t="s">
        <v>25</v>
      </c>
      <c r="E4" s="17" t="str">
        <f t="shared" si="6"/>
        <v>CR0709.IN0102</v>
      </c>
      <c r="F4" s="17" t="s">
        <v>21</v>
      </c>
      <c r="G4" s="21" t="str">
        <f>_xlfn.XLOOKUP(E4,IfmPinRef!$B$2:$B$199,IfmPinRef!$H$2:$H$199)</f>
        <v>a65</v>
      </c>
      <c r="H4" s="21" t="str">
        <f>_xlfn.XLOOKUP(E4,IfmPinRef!$B$2:$B$199,IfmPinRef!$I$2:$I$199)</f>
        <v>A, BL</v>
      </c>
      <c r="I4" s="21" t="s">
        <v>22</v>
      </c>
      <c r="J4" s="21" t="str">
        <f t="shared" si="1"/>
        <v>CHASSIS.IN0102</v>
      </c>
      <c r="K4" s="19"/>
      <c r="L4" s="19" t="str">
        <f t="shared" si="7"/>
        <v>SPARE_IN0102</v>
      </c>
      <c r="M4" s="19"/>
      <c r="N4" s="20" t="str">
        <f t="shared" si="8"/>
        <v>SPARE_IN0102:IpCom; // CHASSIS IN0102</v>
      </c>
      <c r="O4" s="20" t="str">
        <f t="shared" si="9"/>
        <v>Machine_IO.Inputs.SPARE_IN0102</v>
      </c>
      <c r="P4" s="20" t="str">
        <f t="shared" si="2"/>
        <v>Machine_IO.Inputs.SPARE_IN0102(); // CR0709.IN0102</v>
      </c>
      <c r="Q4" s="20" t="str">
        <f t="shared" si="10"/>
        <v>Machine_IO.Inputs.SPARE_IN0102.Init('CHASSIS','SPARE_IN0102','IN0102','a65',NVL_IO_CHASSIS.All_Inputs.IN0102,Machine_IO.Node_CHASSIS);</v>
      </c>
      <c r="R4" s="20" t="str">
        <f t="shared" si="3"/>
        <v>: Mimic_Input_FB; // CHASSIS:IN0102</v>
      </c>
      <c r="S4" s="20" t="str">
        <f t="shared" si="4"/>
        <v>CHASSIS.IN0102();</v>
      </c>
      <c r="T4" s="20" t="str">
        <f t="shared" si="5"/>
        <v>CHASSIS.IN0102.Init(Machine_IO.Inputs.SPARE_IN0102);</v>
      </c>
    </row>
    <row r="5" spans="1:20" x14ac:dyDescent="0.2">
      <c r="A5" s="17" t="s">
        <v>93</v>
      </c>
      <c r="B5" s="17" t="s">
        <v>19</v>
      </c>
      <c r="C5" s="19">
        <v>4</v>
      </c>
      <c r="D5" s="17" t="s">
        <v>26</v>
      </c>
      <c r="E5" s="17" t="str">
        <f t="shared" si="6"/>
        <v>CR0709.IN0103</v>
      </c>
      <c r="F5" s="17" t="s">
        <v>21</v>
      </c>
      <c r="G5" s="21" t="str">
        <f>_xlfn.XLOOKUP(E5,IfmPinRef!$B$2:$B$199,IfmPinRef!$H$2:$H$199)</f>
        <v>a66</v>
      </c>
      <c r="H5" s="21" t="str">
        <f>_xlfn.XLOOKUP(E5,IfmPinRef!$B$2:$B$199,IfmPinRef!$I$2:$I$199)</f>
        <v>A, BL</v>
      </c>
      <c r="I5" s="21" t="s">
        <v>22</v>
      </c>
      <c r="J5" s="21" t="str">
        <f t="shared" si="1"/>
        <v>CHASSIS.IN0103</v>
      </c>
      <c r="K5" s="19"/>
      <c r="L5" s="19" t="str">
        <f t="shared" si="7"/>
        <v>SPARE_IN0103</v>
      </c>
      <c r="M5" s="19"/>
      <c r="N5" s="20" t="str">
        <f t="shared" si="8"/>
        <v>SPARE_IN0103:IpCom; // CHASSIS IN0103</v>
      </c>
      <c r="O5" s="20" t="str">
        <f t="shared" si="9"/>
        <v>Machine_IO.Inputs.SPARE_IN0103</v>
      </c>
      <c r="P5" s="20" t="str">
        <f t="shared" si="2"/>
        <v>Machine_IO.Inputs.SPARE_IN0103(); // CR0709.IN0103</v>
      </c>
      <c r="Q5" s="20" t="str">
        <f t="shared" si="10"/>
        <v>Machine_IO.Inputs.SPARE_IN0103.Init('CHASSIS','SPARE_IN0103','IN0103','a66',NVL_IO_CHASSIS.All_Inputs.IN0103,Machine_IO.Node_CHASSIS);</v>
      </c>
      <c r="R5" s="20" t="str">
        <f t="shared" si="3"/>
        <v>: Mimic_Input_FB; // CHASSIS:IN0103</v>
      </c>
      <c r="S5" s="20" t="str">
        <f t="shared" si="4"/>
        <v>CHASSIS.IN0103();</v>
      </c>
      <c r="T5" s="20" t="str">
        <f t="shared" si="5"/>
        <v>CHASSIS.IN0103.Init(Machine_IO.Inputs.SPARE_IN0103);</v>
      </c>
    </row>
    <row r="6" spans="1:20" s="2" customFormat="1" x14ac:dyDescent="0.2">
      <c r="A6" s="17" t="s">
        <v>93</v>
      </c>
      <c r="B6" s="17" t="s">
        <v>19</v>
      </c>
      <c r="C6" s="19">
        <v>5</v>
      </c>
      <c r="D6" s="17" t="s">
        <v>27</v>
      </c>
      <c r="E6" s="17" t="str">
        <f t="shared" si="6"/>
        <v>CR0709.IN0200</v>
      </c>
      <c r="F6" s="17" t="s">
        <v>21</v>
      </c>
      <c r="G6" s="21" t="str">
        <f>_xlfn.XLOOKUP(E6,IfmPinRef!$B$2:$B$199,IfmPinRef!$H$2:$H$199)</f>
        <v>a67</v>
      </c>
      <c r="H6" s="21" t="str">
        <f>_xlfn.XLOOKUP(E6,IfmPinRef!$B$2:$B$199,IfmPinRef!$I$2:$I$199)</f>
        <v>A, BL</v>
      </c>
      <c r="I6" s="21" t="s">
        <v>22</v>
      </c>
      <c r="J6" s="21" t="str">
        <f t="shared" si="1"/>
        <v>CHASSIS.IN0200</v>
      </c>
      <c r="K6" s="19"/>
      <c r="L6" s="19" t="str">
        <f t="shared" si="7"/>
        <v>SPARE_IN0200</v>
      </c>
      <c r="M6" s="19"/>
      <c r="N6" s="20" t="str">
        <f t="shared" si="8"/>
        <v>SPARE_IN0200:IpCom; // CHASSIS IN0200</v>
      </c>
      <c r="O6" s="20" t="str">
        <f t="shared" si="9"/>
        <v>Machine_IO.Inputs.SPARE_IN0200</v>
      </c>
      <c r="P6" s="20" t="str">
        <f t="shared" si="2"/>
        <v>Machine_IO.Inputs.SPARE_IN0200(); // CR0709.IN0200</v>
      </c>
      <c r="Q6" s="20" t="str">
        <f t="shared" si="10"/>
        <v>Machine_IO.Inputs.SPARE_IN0200.Init('CHASSIS','SPARE_IN0200','IN0200','a67',NVL_IO_CHASSIS.All_Inputs.IN0200,Machine_IO.Node_CHASSIS);</v>
      </c>
      <c r="R6" s="20" t="str">
        <f t="shared" si="3"/>
        <v>: Mimic_Input_FB; // CHASSIS:IN0200</v>
      </c>
      <c r="S6" s="20" t="str">
        <f t="shared" si="4"/>
        <v>CHASSIS.IN0200();</v>
      </c>
      <c r="T6" s="20" t="str">
        <f t="shared" si="5"/>
        <v>CHASSIS.IN0200.Init(Machine_IO.Inputs.SPARE_IN0200);</v>
      </c>
    </row>
    <row r="7" spans="1:20" x14ac:dyDescent="0.2">
      <c r="A7" s="17" t="s">
        <v>93</v>
      </c>
      <c r="B7" s="17" t="s">
        <v>19</v>
      </c>
      <c r="C7" s="19">
        <v>6</v>
      </c>
      <c r="D7" s="17" t="s">
        <v>28</v>
      </c>
      <c r="E7" s="17" t="str">
        <f t="shared" si="6"/>
        <v>CR0709.IN0201</v>
      </c>
      <c r="F7" s="17" t="s">
        <v>21</v>
      </c>
      <c r="G7" s="21" t="str">
        <f>_xlfn.XLOOKUP(E7,IfmPinRef!$B$2:$B$199,IfmPinRef!$H$2:$H$199)</f>
        <v>a68</v>
      </c>
      <c r="H7" s="21" t="str">
        <f>_xlfn.XLOOKUP(E7,IfmPinRef!$B$2:$B$199,IfmPinRef!$I$2:$I$199)</f>
        <v>A, BL</v>
      </c>
      <c r="I7" s="21" t="s">
        <v>22</v>
      </c>
      <c r="J7" s="21" t="str">
        <f t="shared" si="1"/>
        <v>CHASSIS.IN0201</v>
      </c>
      <c r="K7" s="19"/>
      <c r="L7" s="19" t="str">
        <f t="shared" si="7"/>
        <v>SPARE_IN0201</v>
      </c>
      <c r="M7" s="19"/>
      <c r="N7" s="20" t="str">
        <f t="shared" si="8"/>
        <v>SPARE_IN0201:IpCom; // CHASSIS IN0201</v>
      </c>
      <c r="O7" s="20" t="str">
        <f t="shared" si="9"/>
        <v>Machine_IO.Inputs.SPARE_IN0201</v>
      </c>
      <c r="P7" s="20" t="str">
        <f t="shared" si="2"/>
        <v>Machine_IO.Inputs.SPARE_IN0201(); // CR0709.IN0201</v>
      </c>
      <c r="Q7" s="20" t="str">
        <f t="shared" si="10"/>
        <v>Machine_IO.Inputs.SPARE_IN0201.Init('CHASSIS','SPARE_IN0201','IN0201','a68',NVL_IO_CHASSIS.All_Inputs.IN0201,Machine_IO.Node_CHASSIS);</v>
      </c>
      <c r="R7" s="20" t="str">
        <f t="shared" si="3"/>
        <v>: Mimic_Input_FB; // CHASSIS:IN0201</v>
      </c>
      <c r="S7" s="20" t="str">
        <f t="shared" si="4"/>
        <v>CHASSIS.IN0201();</v>
      </c>
      <c r="T7" s="20" t="str">
        <f t="shared" si="5"/>
        <v>CHASSIS.IN0201.Init(Machine_IO.Inputs.SPARE_IN0201);</v>
      </c>
    </row>
    <row r="8" spans="1:20" x14ac:dyDescent="0.2">
      <c r="A8" s="17" t="s">
        <v>93</v>
      </c>
      <c r="B8" s="17" t="s">
        <v>19</v>
      </c>
      <c r="C8" s="19">
        <v>7</v>
      </c>
      <c r="D8" s="17" t="s">
        <v>29</v>
      </c>
      <c r="E8" s="17" t="str">
        <f t="shared" si="6"/>
        <v>CR0709.IN0202</v>
      </c>
      <c r="F8" s="17" t="s">
        <v>21</v>
      </c>
      <c r="G8" s="21" t="str">
        <f>_xlfn.XLOOKUP(E8,IfmPinRef!$B$2:$B$199,IfmPinRef!$H$2:$H$199)</f>
        <v>a69</v>
      </c>
      <c r="H8" s="21" t="str">
        <f>_xlfn.XLOOKUP(E8,IfmPinRef!$B$2:$B$199,IfmPinRef!$I$2:$I$199)</f>
        <v>A, BL</v>
      </c>
      <c r="I8" s="21" t="s">
        <v>22</v>
      </c>
      <c r="J8" s="21" t="str">
        <f t="shared" si="1"/>
        <v>CHASSIS.IN0202</v>
      </c>
      <c r="K8" s="19"/>
      <c r="L8" s="19" t="str">
        <f t="shared" si="7"/>
        <v>SPARE_IN0202</v>
      </c>
      <c r="M8" s="19"/>
      <c r="N8" s="20" t="str">
        <f t="shared" si="8"/>
        <v>SPARE_IN0202:IpCom; // CHASSIS IN0202</v>
      </c>
      <c r="O8" s="20" t="str">
        <f t="shared" si="9"/>
        <v>Machine_IO.Inputs.SPARE_IN0202</v>
      </c>
      <c r="P8" s="20" t="str">
        <f t="shared" si="2"/>
        <v>Machine_IO.Inputs.SPARE_IN0202(); // CR0709.IN0202</v>
      </c>
      <c r="Q8" s="20" t="str">
        <f t="shared" si="10"/>
        <v>Machine_IO.Inputs.SPARE_IN0202.Init('CHASSIS','SPARE_IN0202','IN0202','a69',NVL_IO_CHASSIS.All_Inputs.IN0202,Machine_IO.Node_CHASSIS);</v>
      </c>
      <c r="R8" s="20" t="str">
        <f t="shared" si="3"/>
        <v>: Mimic_Input_FB; // CHASSIS:IN0202</v>
      </c>
      <c r="S8" s="20" t="str">
        <f t="shared" si="4"/>
        <v>CHASSIS.IN0202();</v>
      </c>
      <c r="T8" s="20" t="str">
        <f t="shared" si="5"/>
        <v>CHASSIS.IN0202.Init(Machine_IO.Inputs.SPARE_IN0202);</v>
      </c>
    </row>
    <row r="9" spans="1:20" x14ac:dyDescent="0.2">
      <c r="A9" s="17" t="s">
        <v>93</v>
      </c>
      <c r="B9" s="17" t="s">
        <v>19</v>
      </c>
      <c r="C9" s="19">
        <v>8</v>
      </c>
      <c r="D9" s="17" t="s">
        <v>30</v>
      </c>
      <c r="E9" s="17" t="str">
        <f t="shared" si="6"/>
        <v>CR0709.IN0203</v>
      </c>
      <c r="F9" s="17" t="s">
        <v>21</v>
      </c>
      <c r="G9" s="21" t="str">
        <f>_xlfn.XLOOKUP(E9,IfmPinRef!$B$2:$B$199,IfmPinRef!$H$2:$H$199)</f>
        <v>a70</v>
      </c>
      <c r="H9" s="21" t="str">
        <f>_xlfn.XLOOKUP(E9,IfmPinRef!$B$2:$B$199,IfmPinRef!$I$2:$I$199)</f>
        <v>A, BL</v>
      </c>
      <c r="I9" s="21" t="s">
        <v>22</v>
      </c>
      <c r="J9" s="21" t="str">
        <f t="shared" si="1"/>
        <v>CHASSIS.IN0203</v>
      </c>
      <c r="K9" s="19"/>
      <c r="L9" s="19" t="str">
        <f t="shared" si="7"/>
        <v>SPARE_IN0203</v>
      </c>
      <c r="M9" s="19"/>
      <c r="N9" s="20" t="str">
        <f t="shared" si="8"/>
        <v>SPARE_IN0203:IpCom; // CHASSIS IN0203</v>
      </c>
      <c r="O9" s="20" t="str">
        <f t="shared" si="9"/>
        <v>Machine_IO.Inputs.SPARE_IN0203</v>
      </c>
      <c r="P9" s="20" t="str">
        <f t="shared" si="2"/>
        <v>Machine_IO.Inputs.SPARE_IN0203(); // CR0709.IN0203</v>
      </c>
      <c r="Q9" s="20" t="str">
        <f t="shared" si="10"/>
        <v>Machine_IO.Inputs.SPARE_IN0203.Init('CHASSIS','SPARE_IN0203','IN0203','a70',NVL_IO_CHASSIS.All_Inputs.IN0203,Machine_IO.Node_CHASSIS);</v>
      </c>
      <c r="R9" s="20" t="str">
        <f t="shared" si="3"/>
        <v>: Mimic_Input_FB; // CHASSIS:IN0203</v>
      </c>
      <c r="S9" s="20" t="str">
        <f t="shared" si="4"/>
        <v>CHASSIS.IN0203();</v>
      </c>
      <c r="T9" s="20" t="str">
        <f t="shared" si="5"/>
        <v>CHASSIS.IN0203.Init(Machine_IO.Inputs.SPARE_IN0203);</v>
      </c>
    </row>
    <row r="10" spans="1:20" x14ac:dyDescent="0.2">
      <c r="A10" s="17" t="s">
        <v>93</v>
      </c>
      <c r="B10" s="17" t="s">
        <v>19</v>
      </c>
      <c r="C10" s="19">
        <v>9</v>
      </c>
      <c r="D10" s="17" t="s">
        <v>32</v>
      </c>
      <c r="E10" s="17" t="str">
        <f t="shared" si="6"/>
        <v>CR0709.IN0600</v>
      </c>
      <c r="F10" s="17" t="s">
        <v>21</v>
      </c>
      <c r="G10" s="21" t="str">
        <f>_xlfn.XLOOKUP(E10,IfmPinRef!$B$2:$B$199,IfmPinRef!$H$2:$H$199)</f>
        <v>a55</v>
      </c>
      <c r="H10" s="21" t="str">
        <f>_xlfn.XLOOKUP(E10,IfmPinRef!$B$2:$B$199,IfmPinRef!$I$2:$I$199)</f>
        <v>A, BL</v>
      </c>
      <c r="I10" s="21" t="s">
        <v>22</v>
      </c>
      <c r="J10" s="21" t="str">
        <f t="shared" si="1"/>
        <v>CHASSIS.IN0600</v>
      </c>
      <c r="K10" s="19"/>
      <c r="L10" s="19" t="str">
        <f t="shared" si="7"/>
        <v>SPARE_IN0600</v>
      </c>
      <c r="M10" s="19"/>
      <c r="N10" s="20" t="str">
        <f t="shared" si="8"/>
        <v>SPARE_IN0600:IpCom; // CHASSIS IN0600</v>
      </c>
      <c r="O10" s="20" t="str">
        <f t="shared" si="9"/>
        <v>Machine_IO.Inputs.SPARE_IN0600</v>
      </c>
      <c r="P10" s="20" t="str">
        <f t="shared" si="2"/>
        <v>Machine_IO.Inputs.SPARE_IN0600(); // CR0709.IN0600</v>
      </c>
      <c r="Q10" s="20" t="str">
        <f t="shared" si="10"/>
        <v>Machine_IO.Inputs.SPARE_IN0600.Init('CHASSIS','SPARE_IN0600','IN0600','a55',NVL_IO_CHASSIS.All_Inputs.IN0600,Machine_IO.Node_CHASSIS);</v>
      </c>
      <c r="R10" s="20" t="str">
        <f t="shared" si="3"/>
        <v>: Mimic_Input_FB; // CHASSIS:IN0600</v>
      </c>
      <c r="S10" s="20" t="str">
        <f t="shared" si="4"/>
        <v>CHASSIS.IN0600();</v>
      </c>
      <c r="T10" s="20" t="str">
        <f t="shared" si="5"/>
        <v>CHASSIS.IN0600.Init(Machine_IO.Inputs.SPARE_IN0600);</v>
      </c>
    </row>
    <row r="11" spans="1:20" x14ac:dyDescent="0.2">
      <c r="A11" s="17" t="s">
        <v>93</v>
      </c>
      <c r="B11" s="17" t="s">
        <v>19</v>
      </c>
      <c r="C11" s="19">
        <v>10</v>
      </c>
      <c r="D11" s="17" t="s">
        <v>33</v>
      </c>
      <c r="E11" s="17" t="str">
        <f t="shared" si="6"/>
        <v>CR0709.IN0601</v>
      </c>
      <c r="F11" s="17" t="s">
        <v>21</v>
      </c>
      <c r="G11" s="21" t="str">
        <f>_xlfn.XLOOKUP(E11,IfmPinRef!$B$2:$B$199,IfmPinRef!$H$2:$H$199)</f>
        <v>a56</v>
      </c>
      <c r="H11" s="21" t="str">
        <f>_xlfn.XLOOKUP(E11,IfmPinRef!$B$2:$B$199,IfmPinRef!$I$2:$I$199)</f>
        <v>A, BL</v>
      </c>
      <c r="I11" s="21" t="s">
        <v>22</v>
      </c>
      <c r="J11" s="21" t="str">
        <f t="shared" si="1"/>
        <v>CHASSIS.IN0601</v>
      </c>
      <c r="K11" s="19"/>
      <c r="L11" s="19" t="str">
        <f t="shared" si="7"/>
        <v>SPARE_IN0601</v>
      </c>
      <c r="M11" s="19"/>
      <c r="N11" s="20" t="str">
        <f t="shared" si="8"/>
        <v>SPARE_IN0601:IpCom; // CHASSIS IN0601</v>
      </c>
      <c r="O11" s="20" t="str">
        <f t="shared" si="9"/>
        <v>Machine_IO.Inputs.SPARE_IN0601</v>
      </c>
      <c r="P11" s="20" t="str">
        <f t="shared" si="2"/>
        <v>Machine_IO.Inputs.SPARE_IN0601(); // CR0709.IN0601</v>
      </c>
      <c r="Q11" s="20" t="str">
        <f t="shared" si="10"/>
        <v>Machine_IO.Inputs.SPARE_IN0601.Init('CHASSIS','SPARE_IN0601','IN0601','a56',NVL_IO_CHASSIS.All_Inputs.IN0601,Machine_IO.Node_CHASSIS);</v>
      </c>
      <c r="R11" s="20" t="str">
        <f t="shared" si="3"/>
        <v>: Mimic_Input_FB; // CHASSIS:IN0601</v>
      </c>
      <c r="S11" s="20" t="str">
        <f t="shared" si="4"/>
        <v>CHASSIS.IN0601();</v>
      </c>
      <c r="T11" s="20" t="str">
        <f t="shared" si="5"/>
        <v>CHASSIS.IN0601.Init(Machine_IO.Inputs.SPARE_IN0601);</v>
      </c>
    </row>
    <row r="12" spans="1:20" s="2" customFormat="1" x14ac:dyDescent="0.2">
      <c r="A12" s="17" t="s">
        <v>93</v>
      </c>
      <c r="B12" s="17" t="s">
        <v>19</v>
      </c>
      <c r="C12" s="19">
        <v>11</v>
      </c>
      <c r="D12" s="17" t="s">
        <v>34</v>
      </c>
      <c r="E12" s="17" t="str">
        <f t="shared" si="6"/>
        <v>CR0709.IN0602</v>
      </c>
      <c r="F12" s="17" t="s">
        <v>21</v>
      </c>
      <c r="G12" s="21" t="str">
        <f>_xlfn.XLOOKUP(E12,IfmPinRef!$B$2:$B$199,IfmPinRef!$H$2:$H$199)</f>
        <v>a57</v>
      </c>
      <c r="H12" s="21" t="str">
        <f>_xlfn.XLOOKUP(E12,IfmPinRef!$B$2:$B$199,IfmPinRef!$I$2:$I$199)</f>
        <v>A, BL</v>
      </c>
      <c r="I12" s="21" t="s">
        <v>22</v>
      </c>
      <c r="J12" s="21" t="str">
        <f t="shared" si="1"/>
        <v>CHASSIS.IN0602</v>
      </c>
      <c r="K12" s="19"/>
      <c r="L12" s="19" t="str">
        <f t="shared" si="7"/>
        <v>SPARE_IN0602</v>
      </c>
      <c r="M12" s="19"/>
      <c r="N12" s="20" t="str">
        <f t="shared" si="8"/>
        <v>SPARE_IN0602:IpCom; // CHASSIS IN0602</v>
      </c>
      <c r="O12" s="20" t="str">
        <f t="shared" si="9"/>
        <v>Machine_IO.Inputs.SPARE_IN0602</v>
      </c>
      <c r="P12" s="20" t="str">
        <f t="shared" si="2"/>
        <v>Machine_IO.Inputs.SPARE_IN0602(); // CR0709.IN0602</v>
      </c>
      <c r="Q12" s="20" t="str">
        <f t="shared" si="10"/>
        <v>Machine_IO.Inputs.SPARE_IN0602.Init('CHASSIS','SPARE_IN0602','IN0602','a57',NVL_IO_CHASSIS.All_Inputs.IN0602,Machine_IO.Node_CHASSIS);</v>
      </c>
      <c r="R12" s="20" t="str">
        <f t="shared" si="3"/>
        <v>: Mimic_Input_FB; // CHASSIS:IN0602</v>
      </c>
      <c r="S12" s="20" t="str">
        <f t="shared" si="4"/>
        <v>CHASSIS.IN0602();</v>
      </c>
      <c r="T12" s="20" t="str">
        <f t="shared" si="5"/>
        <v>CHASSIS.IN0602.Init(Machine_IO.Inputs.SPARE_IN0602);</v>
      </c>
    </row>
    <row r="13" spans="1:20" s="2" customFormat="1" x14ac:dyDescent="0.2">
      <c r="A13" s="17" t="s">
        <v>93</v>
      </c>
      <c r="B13" s="17" t="s">
        <v>19</v>
      </c>
      <c r="C13" s="19">
        <v>12</v>
      </c>
      <c r="D13" s="17" t="s">
        <v>35</v>
      </c>
      <c r="E13" s="17" t="str">
        <f t="shared" si="6"/>
        <v>CR0709.IN0603</v>
      </c>
      <c r="F13" s="17" t="s">
        <v>21</v>
      </c>
      <c r="G13" s="21" t="str">
        <f>_xlfn.XLOOKUP(E13,IfmPinRef!$B$2:$B$199,IfmPinRef!$H$2:$H$199)</f>
        <v>a58</v>
      </c>
      <c r="H13" s="21" t="str">
        <f>_xlfn.XLOOKUP(E13,IfmPinRef!$B$2:$B$199,IfmPinRef!$I$2:$I$199)</f>
        <v>A, BL</v>
      </c>
      <c r="I13" s="21" t="s">
        <v>22</v>
      </c>
      <c r="J13" s="21" t="str">
        <f t="shared" si="1"/>
        <v>CHASSIS.IN0603</v>
      </c>
      <c r="K13" s="19"/>
      <c r="L13" s="19" t="str">
        <f t="shared" si="7"/>
        <v>SPARE_IN0603</v>
      </c>
      <c r="M13" s="19"/>
      <c r="N13" s="20" t="str">
        <f t="shared" si="8"/>
        <v>SPARE_IN0603:IpCom; // CHASSIS IN0603</v>
      </c>
      <c r="O13" s="20" t="str">
        <f t="shared" si="9"/>
        <v>Machine_IO.Inputs.SPARE_IN0603</v>
      </c>
      <c r="P13" s="20" t="str">
        <f t="shared" si="2"/>
        <v>Machine_IO.Inputs.SPARE_IN0603(); // CR0709.IN0603</v>
      </c>
      <c r="Q13" s="20" t="str">
        <f t="shared" si="10"/>
        <v>Machine_IO.Inputs.SPARE_IN0603.Init('CHASSIS','SPARE_IN0603','IN0603','a58',NVL_IO_CHASSIS.All_Inputs.IN0603,Machine_IO.Node_CHASSIS);</v>
      </c>
      <c r="R13" s="20" t="str">
        <f t="shared" si="3"/>
        <v>: Mimic_Input_FB; // CHASSIS:IN0603</v>
      </c>
      <c r="S13" s="20" t="str">
        <f t="shared" si="4"/>
        <v>CHASSIS.IN0603();</v>
      </c>
      <c r="T13" s="20" t="str">
        <f t="shared" si="5"/>
        <v>CHASSIS.IN0603.Init(Machine_IO.Inputs.SPARE_IN0603);</v>
      </c>
    </row>
    <row r="14" spans="1:20" s="2" customFormat="1" x14ac:dyDescent="0.2">
      <c r="A14" s="17" t="s">
        <v>93</v>
      </c>
      <c r="B14" s="17" t="s">
        <v>19</v>
      </c>
      <c r="C14" s="19">
        <v>13</v>
      </c>
      <c r="D14" s="17" t="s">
        <v>36</v>
      </c>
      <c r="E14" s="17" t="str">
        <f t="shared" si="6"/>
        <v>CR0709.IN0700</v>
      </c>
      <c r="F14" s="17" t="s">
        <v>21</v>
      </c>
      <c r="G14" s="21" t="str">
        <f>_xlfn.XLOOKUP(E14,IfmPinRef!$B$2:$B$199,IfmPinRef!$H$2:$H$199)</f>
        <v>a59</v>
      </c>
      <c r="H14" s="21" t="str">
        <f>_xlfn.XLOOKUP(E14,IfmPinRef!$B$2:$B$199,IfmPinRef!$I$2:$I$199)</f>
        <v>A, BL</v>
      </c>
      <c r="I14" s="21" t="s">
        <v>22</v>
      </c>
      <c r="J14" s="21" t="str">
        <f t="shared" si="1"/>
        <v>CHASSIS.IN0700</v>
      </c>
      <c r="K14" s="19"/>
      <c r="L14" s="19" t="str">
        <f t="shared" si="7"/>
        <v>SPARE_IN0700</v>
      </c>
      <c r="M14" s="19"/>
      <c r="N14" s="20" t="str">
        <f t="shared" si="8"/>
        <v>SPARE_IN0700:IpCom; // CHASSIS IN0700</v>
      </c>
      <c r="O14" s="20" t="str">
        <f t="shared" si="9"/>
        <v>Machine_IO.Inputs.SPARE_IN0700</v>
      </c>
      <c r="P14" s="20" t="str">
        <f t="shared" si="2"/>
        <v>Machine_IO.Inputs.SPARE_IN0700(); // CR0709.IN0700</v>
      </c>
      <c r="Q14" s="20" t="str">
        <f t="shared" si="10"/>
        <v>Machine_IO.Inputs.SPARE_IN0700.Init('CHASSIS','SPARE_IN0700','IN0700','a59',NVL_IO_CHASSIS.All_Inputs.IN0700,Machine_IO.Node_CHASSIS);</v>
      </c>
      <c r="R14" s="20" t="str">
        <f t="shared" si="3"/>
        <v>: Mimic_Input_FB; // CHASSIS:IN0700</v>
      </c>
      <c r="S14" s="20" t="str">
        <f t="shared" si="4"/>
        <v>CHASSIS.IN0700();</v>
      </c>
      <c r="T14" s="20" t="str">
        <f t="shared" si="5"/>
        <v>CHASSIS.IN0700.Init(Machine_IO.Inputs.SPARE_IN0700);</v>
      </c>
    </row>
    <row r="15" spans="1:20" s="2" customFormat="1" x14ac:dyDescent="0.2">
      <c r="A15" s="17" t="s">
        <v>93</v>
      </c>
      <c r="B15" s="17" t="s">
        <v>19</v>
      </c>
      <c r="C15" s="19">
        <v>14</v>
      </c>
      <c r="D15" s="17" t="s">
        <v>37</v>
      </c>
      <c r="E15" s="17" t="str">
        <f t="shared" si="6"/>
        <v>CR0709.IN0701</v>
      </c>
      <c r="F15" s="17" t="s">
        <v>21</v>
      </c>
      <c r="G15" s="21" t="str">
        <f>_xlfn.XLOOKUP(E15,IfmPinRef!$B$2:$B$199,IfmPinRef!$H$2:$H$199)</f>
        <v>a60</v>
      </c>
      <c r="H15" s="21" t="str">
        <f>_xlfn.XLOOKUP(E15,IfmPinRef!$B$2:$B$199,IfmPinRef!$I$2:$I$199)</f>
        <v>A, BL</v>
      </c>
      <c r="I15" s="21" t="s">
        <v>22</v>
      </c>
      <c r="J15" s="21" t="str">
        <f t="shared" si="1"/>
        <v>CHASSIS.IN0701</v>
      </c>
      <c r="K15" s="19" t="s">
        <v>359</v>
      </c>
      <c r="L15" s="19" t="str">
        <f t="shared" si="7"/>
        <v>RADIORHS_JACKLEGRAISE_REQ</v>
      </c>
      <c r="M15" s="19"/>
      <c r="N15" s="20" t="str">
        <f t="shared" si="8"/>
        <v>RADIORHS_JACKLEGRAISE_REQ:IpCom; // CHASSIS IN0701</v>
      </c>
      <c r="O15" s="20" t="str">
        <f t="shared" si="9"/>
        <v>Machine_IO.Inputs.RADIORHS_JACKLEGRAISE_REQ</v>
      </c>
      <c r="P15" s="20" t="str">
        <f t="shared" si="2"/>
        <v>Machine_IO.Inputs.RADIORHS_JACKLEGRAISE_REQ(); // CR0709.IN0701</v>
      </c>
      <c r="Q15" s="20" t="str">
        <f t="shared" si="10"/>
        <v>Machine_IO.Inputs.RADIORHS_JACKLEGRAISE_REQ.Init('CHASSIS','RADIORHS_JACKLEGRAISE_REQ','IN0701','a60',NVL_IO_CHASSIS.All_Inputs.IN0701,Machine_IO.Node_CHASSIS);</v>
      </c>
      <c r="R15" s="20" t="str">
        <f t="shared" si="3"/>
        <v>RadioRHS_JackLegRaise_Req: Mimic_Input_FB; // CHASSIS:IN0701</v>
      </c>
      <c r="S15" s="20" t="str">
        <f t="shared" si="4"/>
        <v>CHASSIS.IN0701();</v>
      </c>
      <c r="T15" s="20" t="str">
        <f t="shared" si="5"/>
        <v>CHASSIS.IN0701.Init(Machine_IO.Inputs.RADIORHS_JACKLEGRAISE_REQ);</v>
      </c>
    </row>
    <row r="16" spans="1:20" s="2" customFormat="1" x14ac:dyDescent="0.2">
      <c r="A16" s="17" t="s">
        <v>93</v>
      </c>
      <c r="B16" s="17" t="s">
        <v>19</v>
      </c>
      <c r="C16" s="19">
        <v>15</v>
      </c>
      <c r="D16" s="17" t="s">
        <v>38</v>
      </c>
      <c r="E16" s="17" t="str">
        <f t="shared" si="6"/>
        <v>CR0709.IN0702</v>
      </c>
      <c r="F16" s="17" t="s">
        <v>21</v>
      </c>
      <c r="G16" s="21" t="str">
        <f>_xlfn.XLOOKUP(E16,IfmPinRef!$B$2:$B$199,IfmPinRef!$H$2:$H$199)</f>
        <v>a61</v>
      </c>
      <c r="H16" s="21" t="str">
        <f>_xlfn.XLOOKUP(E16,IfmPinRef!$B$2:$B$199,IfmPinRef!$I$2:$I$199)</f>
        <v>A, BL</v>
      </c>
      <c r="I16" s="21" t="s">
        <v>22</v>
      </c>
      <c r="J16" s="21" t="str">
        <f t="shared" si="1"/>
        <v>CHASSIS.IN0702</v>
      </c>
      <c r="K16" s="19" t="s">
        <v>360</v>
      </c>
      <c r="L16" s="19" t="str">
        <f t="shared" si="7"/>
        <v>RHS_TROMMELDOORSW</v>
      </c>
      <c r="M16" s="19"/>
      <c r="N16" s="20" t="str">
        <f t="shared" si="8"/>
        <v>RHS_TROMMELDOORSW:IpCom; // CHASSIS IN0702</v>
      </c>
      <c r="O16" s="20" t="str">
        <f t="shared" si="9"/>
        <v>Machine_IO.Inputs.RHS_TROMMELDOORSW</v>
      </c>
      <c r="P16" s="20" t="str">
        <f t="shared" si="2"/>
        <v>Machine_IO.Inputs.RHS_TROMMELDOORSW(); // CR0709.IN0702</v>
      </c>
      <c r="Q16" s="20" t="str">
        <f t="shared" si="10"/>
        <v>Machine_IO.Inputs.RHS_TROMMELDOORSW.Init('CHASSIS','RHS_TROMMELDOORSW','IN0702','a61',NVL_IO_CHASSIS.All_Inputs.IN0702,Machine_IO.Node_CHASSIS);</v>
      </c>
      <c r="R16" s="20" t="str">
        <f t="shared" si="3"/>
        <v>RHS_TrommelDoorSw: Mimic_Input_FB; // CHASSIS:IN0702</v>
      </c>
      <c r="S16" s="20" t="str">
        <f t="shared" si="4"/>
        <v>CHASSIS.IN0702();</v>
      </c>
      <c r="T16" s="20" t="str">
        <f t="shared" si="5"/>
        <v>CHASSIS.IN0702.Init(Machine_IO.Inputs.RHS_TROMMELDOORSW);</v>
      </c>
    </row>
    <row r="17" spans="1:20" s="2" customFormat="1" x14ac:dyDescent="0.2">
      <c r="A17" s="17" t="s">
        <v>93</v>
      </c>
      <c r="B17" s="17" t="s">
        <v>19</v>
      </c>
      <c r="C17" s="19">
        <v>16</v>
      </c>
      <c r="D17" s="17" t="s">
        <v>39</v>
      </c>
      <c r="E17" s="17" t="str">
        <f t="shared" si="6"/>
        <v>CR0709.IN0703</v>
      </c>
      <c r="F17" s="17" t="s">
        <v>21</v>
      </c>
      <c r="G17" s="21" t="str">
        <f>_xlfn.XLOOKUP(E17,IfmPinRef!$B$2:$B$199,IfmPinRef!$H$2:$H$199)</f>
        <v>a62</v>
      </c>
      <c r="H17" s="21" t="str">
        <f>_xlfn.XLOOKUP(E17,IfmPinRef!$B$2:$B$199,IfmPinRef!$I$2:$I$199)</f>
        <v>A, BL</v>
      </c>
      <c r="I17" s="21" t="s">
        <v>22</v>
      </c>
      <c r="J17" s="21" t="str">
        <f t="shared" si="1"/>
        <v>CHASSIS.IN0703</v>
      </c>
      <c r="K17" s="19" t="s">
        <v>361</v>
      </c>
      <c r="L17" s="19" t="str">
        <f t="shared" si="7"/>
        <v>LHS_TROMMELDOORSW</v>
      </c>
      <c r="M17" s="19"/>
      <c r="N17" s="20" t="str">
        <f t="shared" si="8"/>
        <v>LHS_TROMMELDOORSW:IpCom; // CHASSIS IN0703</v>
      </c>
      <c r="O17" s="20" t="str">
        <f t="shared" si="9"/>
        <v>Machine_IO.Inputs.LHS_TROMMELDOORSW</v>
      </c>
      <c r="P17" s="20" t="str">
        <f t="shared" si="2"/>
        <v>Machine_IO.Inputs.LHS_TROMMELDOORSW(); // CR0709.IN0703</v>
      </c>
      <c r="Q17" s="20" t="str">
        <f t="shared" si="10"/>
        <v>Machine_IO.Inputs.LHS_TROMMELDOORSW.Init('CHASSIS','LHS_TROMMELDOORSW','IN0703','a62',NVL_IO_CHASSIS.All_Inputs.IN0703,Machine_IO.Node_CHASSIS);</v>
      </c>
      <c r="R17" s="20" t="str">
        <f t="shared" si="3"/>
        <v>LHS_TrommelDoorSw: Mimic_Input_FB; // CHASSIS:IN0703</v>
      </c>
      <c r="S17" s="20" t="str">
        <f t="shared" si="4"/>
        <v>CHASSIS.IN0703();</v>
      </c>
      <c r="T17" s="20" t="str">
        <f t="shared" si="5"/>
        <v>CHASSIS.IN0703.Init(Machine_IO.Inputs.LHS_TROMMELDOORSW);</v>
      </c>
    </row>
    <row r="18" spans="1:20" s="2" customFormat="1" x14ac:dyDescent="0.2">
      <c r="A18" s="17" t="s">
        <v>93</v>
      </c>
      <c r="B18" s="17" t="s">
        <v>19</v>
      </c>
      <c r="C18" s="19">
        <v>17</v>
      </c>
      <c r="D18" s="17" t="s">
        <v>40</v>
      </c>
      <c r="E18" s="17" t="str">
        <f t="shared" si="6"/>
        <v>CR0709.IN0000</v>
      </c>
      <c r="F18" s="17" t="s">
        <v>21</v>
      </c>
      <c r="G18" s="21" t="str">
        <f>_xlfn.XLOOKUP(E18,IfmPinRef!$B$2:$B$199,IfmPinRef!$H$2:$H$199)</f>
        <v>a25</v>
      </c>
      <c r="H18" s="21" t="str">
        <f>_xlfn.XLOOKUP(E18,IfmPinRef!$B$2:$B$199,IfmPinRef!$I$2:$I$199)</f>
        <v>BL/H, FRQL/H</v>
      </c>
      <c r="I18" s="21" t="s">
        <v>22</v>
      </c>
      <c r="J18" s="21" t="str">
        <f t="shared" si="1"/>
        <v>CHASSIS.IN0000</v>
      </c>
      <c r="K18" s="19" t="s">
        <v>362</v>
      </c>
      <c r="L18" s="19" t="str">
        <f t="shared" si="7"/>
        <v>HYDOILTEMP_SW</v>
      </c>
      <c r="M18" s="19"/>
      <c r="N18" s="20" t="str">
        <f t="shared" si="8"/>
        <v>HYDOILTEMP_SW:IpCom; // CHASSIS IN0000</v>
      </c>
      <c r="O18" s="20" t="str">
        <f t="shared" si="9"/>
        <v>Machine_IO.Inputs.HYDOILTEMP_SW</v>
      </c>
      <c r="P18" s="20" t="str">
        <f t="shared" si="2"/>
        <v>Machine_IO.Inputs.HYDOILTEMP_SW(); // CR0709.IN0000</v>
      </c>
      <c r="Q18" s="20" t="str">
        <f t="shared" si="10"/>
        <v>Machine_IO.Inputs.HYDOILTEMP_SW.Init('CHASSIS','HYDOILTEMP_SW','IN0000','a25',NVL_IO_CHASSIS.All_Inputs.IN0000,Machine_IO.Node_CHASSIS);</v>
      </c>
      <c r="R18" s="20" t="str">
        <f t="shared" si="3"/>
        <v>HydOilTemp_Sw: Mimic_Input_FB; // CHASSIS:IN0000</v>
      </c>
      <c r="S18" s="20" t="str">
        <f t="shared" si="4"/>
        <v>CHASSIS.IN0000();</v>
      </c>
      <c r="T18" s="20" t="str">
        <f t="shared" si="5"/>
        <v>CHASSIS.IN0000.Init(Machine_IO.Inputs.HYDOILTEMP_SW);</v>
      </c>
    </row>
    <row r="19" spans="1:20" s="2" customFormat="1" x14ac:dyDescent="0.2">
      <c r="A19" s="17" t="s">
        <v>93</v>
      </c>
      <c r="B19" s="17" t="s">
        <v>19</v>
      </c>
      <c r="C19" s="19">
        <v>18</v>
      </c>
      <c r="D19" s="17" t="s">
        <v>42</v>
      </c>
      <c r="E19" s="17" t="str">
        <f t="shared" si="6"/>
        <v>CR0709.IN0001</v>
      </c>
      <c r="F19" s="17" t="s">
        <v>21</v>
      </c>
      <c r="G19" s="21" t="str">
        <f>_xlfn.XLOOKUP(E19,IfmPinRef!$B$2:$B$199,IfmPinRef!$H$2:$H$199)</f>
        <v>a26</v>
      </c>
      <c r="H19" s="21" t="str">
        <f>_xlfn.XLOOKUP(E19,IfmPinRef!$B$2:$B$199,IfmPinRef!$I$2:$I$199)</f>
        <v>BL/H, FRQL/H</v>
      </c>
      <c r="I19" s="21" t="s">
        <v>22</v>
      </c>
      <c r="J19" s="21" t="str">
        <f t="shared" si="1"/>
        <v>CHASSIS.IN0001</v>
      </c>
      <c r="K19" s="19" t="s">
        <v>363</v>
      </c>
      <c r="L19" s="19" t="str">
        <f t="shared" si="7"/>
        <v>HYDOILLEVEL_SW</v>
      </c>
      <c r="M19" s="19"/>
      <c r="N19" s="20" t="str">
        <f t="shared" si="8"/>
        <v>HYDOILLEVEL_SW:IpCom; // CHASSIS IN0001</v>
      </c>
      <c r="O19" s="20" t="str">
        <f t="shared" si="9"/>
        <v>Machine_IO.Inputs.HYDOILLEVEL_SW</v>
      </c>
      <c r="P19" s="20" t="str">
        <f t="shared" si="2"/>
        <v>Machine_IO.Inputs.HYDOILLEVEL_SW(); // CR0709.IN0001</v>
      </c>
      <c r="Q19" s="20" t="str">
        <f t="shared" si="10"/>
        <v>Machine_IO.Inputs.HYDOILLEVEL_SW.Init('CHASSIS','HYDOILLEVEL_SW','IN0001','a26',NVL_IO_CHASSIS.All_Inputs.IN0001,Machine_IO.Node_CHASSIS);</v>
      </c>
      <c r="R19" s="20" t="str">
        <f t="shared" si="3"/>
        <v>HydOilLevel_Sw: Mimic_Input_FB; // CHASSIS:IN0001</v>
      </c>
      <c r="S19" s="20" t="str">
        <f t="shared" si="4"/>
        <v>CHASSIS.IN0001();</v>
      </c>
      <c r="T19" s="20" t="str">
        <f t="shared" si="5"/>
        <v>CHASSIS.IN0001.Init(Machine_IO.Inputs.HYDOILLEVEL_SW);</v>
      </c>
    </row>
    <row r="20" spans="1:20" s="2" customFormat="1" x14ac:dyDescent="0.2">
      <c r="A20" s="17" t="s">
        <v>93</v>
      </c>
      <c r="B20" s="17" t="s">
        <v>19</v>
      </c>
      <c r="C20" s="19">
        <v>19</v>
      </c>
      <c r="D20" s="17" t="s">
        <v>43</v>
      </c>
      <c r="E20" s="17" t="str">
        <f t="shared" si="6"/>
        <v>CR0709.IN0002</v>
      </c>
      <c r="F20" s="17" t="s">
        <v>21</v>
      </c>
      <c r="G20" s="21" t="str">
        <f>_xlfn.XLOOKUP(E20,IfmPinRef!$B$2:$B$199,IfmPinRef!$H$2:$H$199)</f>
        <v>a27</v>
      </c>
      <c r="H20" s="21" t="str">
        <f>_xlfn.XLOOKUP(E20,IfmPinRef!$B$2:$B$199,IfmPinRef!$I$2:$I$199)</f>
        <v>BL/H, FRQL/H</v>
      </c>
      <c r="I20" s="21" t="s">
        <v>22</v>
      </c>
      <c r="J20" s="21" t="str">
        <f t="shared" si="1"/>
        <v>CHASSIS.IN0002</v>
      </c>
      <c r="K20" s="19" t="s">
        <v>364</v>
      </c>
      <c r="L20" s="19" t="str">
        <f t="shared" si="7"/>
        <v>THERMOSTAT</v>
      </c>
      <c r="M20" s="19"/>
      <c r="N20" s="20" t="str">
        <f t="shared" si="8"/>
        <v>THERMOSTAT:IpCom; // CHASSIS IN0002</v>
      </c>
      <c r="O20" s="20" t="str">
        <f t="shared" si="9"/>
        <v>Machine_IO.Inputs.THERMOSTAT</v>
      </c>
      <c r="P20" s="20" t="str">
        <f t="shared" si="2"/>
        <v>Machine_IO.Inputs.THERMOSTAT(); // CR0709.IN0002</v>
      </c>
      <c r="Q20" s="20" t="str">
        <f t="shared" si="10"/>
        <v>Machine_IO.Inputs.THERMOSTAT.Init('CHASSIS','THERMOSTAT','IN0002','a27',NVL_IO_CHASSIS.All_Inputs.IN0002,Machine_IO.Node_CHASSIS);</v>
      </c>
      <c r="R20" s="20" t="str">
        <f t="shared" si="3"/>
        <v>ThermoStat: Mimic_Input_FB; // CHASSIS:IN0002</v>
      </c>
      <c r="S20" s="20" t="str">
        <f t="shared" si="4"/>
        <v>CHASSIS.IN0002();</v>
      </c>
      <c r="T20" s="20" t="str">
        <f t="shared" si="5"/>
        <v>CHASSIS.IN0002.Init(Machine_IO.Inputs.THERMOSTAT);</v>
      </c>
    </row>
    <row r="21" spans="1:20" s="2" customFormat="1" x14ac:dyDescent="0.2">
      <c r="A21" s="17" t="s">
        <v>93</v>
      </c>
      <c r="B21" s="17" t="s">
        <v>19</v>
      </c>
      <c r="C21" s="19">
        <v>20</v>
      </c>
      <c r="D21" s="17" t="s">
        <v>44</v>
      </c>
      <c r="E21" s="17" t="str">
        <f t="shared" si="6"/>
        <v>CR0709.IN0003</v>
      </c>
      <c r="F21" s="17" t="s">
        <v>21</v>
      </c>
      <c r="G21" s="21" t="str">
        <f>_xlfn.XLOOKUP(E21,IfmPinRef!$B$2:$B$199,IfmPinRef!$H$2:$H$199)</f>
        <v>a28</v>
      </c>
      <c r="H21" s="21" t="str">
        <f>_xlfn.XLOOKUP(E21,IfmPinRef!$B$2:$B$199,IfmPinRef!$I$2:$I$199)</f>
        <v>BL/H, FRQL/H</v>
      </c>
      <c r="I21" s="21" t="s">
        <v>22</v>
      </c>
      <c r="J21" s="21" t="str">
        <f t="shared" si="1"/>
        <v>CHASSIS.IN0003</v>
      </c>
      <c r="K21" s="19" t="s">
        <v>365</v>
      </c>
      <c r="L21" s="19" t="str">
        <f t="shared" si="7"/>
        <v>RADIORHS_JACKLEGLOWER_REQ</v>
      </c>
      <c r="M21" s="19"/>
      <c r="N21" s="20" t="str">
        <f t="shared" si="8"/>
        <v>RADIORHS_JACKLEGLOWER_REQ:IpCom; // CHASSIS IN0003</v>
      </c>
      <c r="O21" s="20" t="str">
        <f t="shared" si="9"/>
        <v>Machine_IO.Inputs.RADIORHS_JACKLEGLOWER_REQ</v>
      </c>
      <c r="P21" s="20" t="str">
        <f t="shared" si="2"/>
        <v>Machine_IO.Inputs.RADIORHS_JACKLEGLOWER_REQ(); // CR0709.IN0003</v>
      </c>
      <c r="Q21" s="20" t="str">
        <f t="shared" si="10"/>
        <v>Machine_IO.Inputs.RADIORHS_JACKLEGLOWER_REQ.Init('CHASSIS','RADIORHS_JACKLEGLOWER_REQ','IN0003','a28',NVL_IO_CHASSIS.All_Inputs.IN0003,Machine_IO.Node_CHASSIS);</v>
      </c>
      <c r="R21" s="20" t="str">
        <f t="shared" si="3"/>
        <v>RadioRHS_JackLegLower_Req: Mimic_Input_FB; // CHASSIS:IN0003</v>
      </c>
      <c r="S21" s="20" t="str">
        <f t="shared" si="4"/>
        <v>CHASSIS.IN0003();</v>
      </c>
      <c r="T21" s="20" t="str">
        <f t="shared" si="5"/>
        <v>CHASSIS.IN0003.Init(Machine_IO.Inputs.RADIORHS_JACKLEGLOWER_REQ);</v>
      </c>
    </row>
    <row r="22" spans="1:20" x14ac:dyDescent="0.2">
      <c r="A22" s="17" t="s">
        <v>93</v>
      </c>
      <c r="B22" s="17" t="s">
        <v>19</v>
      </c>
      <c r="C22" s="19">
        <v>21</v>
      </c>
      <c r="D22" s="17" t="s">
        <v>45</v>
      </c>
      <c r="E22" s="17" t="str">
        <f t="shared" si="6"/>
        <v>CR0709.IN0500</v>
      </c>
      <c r="F22" s="17" t="s">
        <v>21</v>
      </c>
      <c r="G22" s="21" t="str">
        <f>_xlfn.XLOOKUP(E22,IfmPinRef!$B$2:$B$199,IfmPinRef!$H$2:$H$199)</f>
        <v>a40</v>
      </c>
      <c r="H22" s="21" t="str">
        <f>_xlfn.XLOOKUP(E22,IfmPinRef!$B$2:$B$199,IfmPinRef!$I$2:$I$199)</f>
        <v>BL/H, FRQL/H</v>
      </c>
      <c r="I22" s="21" t="s">
        <v>22</v>
      </c>
      <c r="J22" s="21" t="str">
        <f t="shared" si="1"/>
        <v>CHASSIS.IN0500</v>
      </c>
      <c r="K22" s="19" t="s">
        <v>366</v>
      </c>
      <c r="L22" s="19" t="str">
        <f t="shared" si="7"/>
        <v>RADIOLHS_JACKLEGRAISE_REQ</v>
      </c>
      <c r="M22" s="19"/>
      <c r="N22" s="20" t="str">
        <f t="shared" si="8"/>
        <v>RADIOLHS_JACKLEGRAISE_REQ:IpCom; // CHASSIS IN0500</v>
      </c>
      <c r="O22" s="20" t="str">
        <f t="shared" si="9"/>
        <v>Machine_IO.Inputs.RADIOLHS_JACKLEGRAISE_REQ</v>
      </c>
      <c r="P22" s="20" t="str">
        <f t="shared" si="2"/>
        <v>Machine_IO.Inputs.RADIOLHS_JACKLEGRAISE_REQ(); // CR0709.IN0500</v>
      </c>
      <c r="Q22" s="20" t="str">
        <f t="shared" si="10"/>
        <v>Machine_IO.Inputs.RADIOLHS_JACKLEGRAISE_REQ.Init('CHASSIS','RADIOLHS_JACKLEGRAISE_REQ','IN0500','a40',NVL_IO_CHASSIS.All_Inputs.IN0500,Machine_IO.Node_CHASSIS);</v>
      </c>
      <c r="R22" s="20" t="str">
        <f t="shared" si="3"/>
        <v>RadioLHS_JackLegRaise_Req: Mimic_Input_FB; // CHASSIS:IN0500</v>
      </c>
      <c r="S22" s="20" t="str">
        <f t="shared" si="4"/>
        <v>CHASSIS.IN0500();</v>
      </c>
      <c r="T22" s="20" t="str">
        <f t="shared" si="5"/>
        <v>CHASSIS.IN0500.Init(Machine_IO.Inputs.RADIOLHS_JACKLEGRAISE_REQ);</v>
      </c>
    </row>
    <row r="23" spans="1:20" x14ac:dyDescent="0.2">
      <c r="A23" s="17" t="s">
        <v>93</v>
      </c>
      <c r="B23" s="17" t="s">
        <v>19</v>
      </c>
      <c r="C23" s="19">
        <v>22</v>
      </c>
      <c r="D23" s="17" t="s">
        <v>46</v>
      </c>
      <c r="E23" s="17" t="str">
        <f t="shared" si="6"/>
        <v>CR0709.IN0501</v>
      </c>
      <c r="F23" s="17" t="s">
        <v>21</v>
      </c>
      <c r="G23" s="21" t="str">
        <f>_xlfn.XLOOKUP(E23,IfmPinRef!$B$2:$B$199,IfmPinRef!$H$2:$H$199)</f>
        <v>a41</v>
      </c>
      <c r="H23" s="21" t="str">
        <f>_xlfn.XLOOKUP(E23,IfmPinRef!$B$2:$B$199,IfmPinRef!$I$2:$I$199)</f>
        <v>BL/H, FRQL/H</v>
      </c>
      <c r="I23" s="21" t="s">
        <v>22</v>
      </c>
      <c r="J23" s="21" t="str">
        <f t="shared" si="1"/>
        <v>CHASSIS.IN0501</v>
      </c>
      <c r="K23" s="19" t="s">
        <v>367</v>
      </c>
      <c r="L23" s="19" t="str">
        <f t="shared" si="7"/>
        <v>RADIOLHS_JACKLEGLOWER_REQ</v>
      </c>
      <c r="M23" s="19"/>
      <c r="N23" s="20" t="str">
        <f t="shared" si="8"/>
        <v>RADIOLHS_JACKLEGLOWER_REQ:IpCom; // CHASSIS IN0501</v>
      </c>
      <c r="O23" s="20" t="str">
        <f t="shared" si="9"/>
        <v>Machine_IO.Inputs.RADIOLHS_JACKLEGLOWER_REQ</v>
      </c>
      <c r="P23" s="20" t="str">
        <f t="shared" si="2"/>
        <v>Machine_IO.Inputs.RADIOLHS_JACKLEGLOWER_REQ(); // CR0709.IN0501</v>
      </c>
      <c r="Q23" s="20" t="str">
        <f t="shared" si="10"/>
        <v>Machine_IO.Inputs.RADIOLHS_JACKLEGLOWER_REQ.Init('CHASSIS','RADIOLHS_JACKLEGLOWER_REQ','IN0501','a41',NVL_IO_CHASSIS.All_Inputs.IN0501,Machine_IO.Node_CHASSIS);</v>
      </c>
      <c r="R23" s="20" t="str">
        <f t="shared" si="3"/>
        <v>RadioLHS_JackLegLower_Req: Mimic_Input_FB; // CHASSIS:IN0501</v>
      </c>
      <c r="S23" s="20" t="str">
        <f t="shared" si="4"/>
        <v>CHASSIS.IN0501();</v>
      </c>
      <c r="T23" s="20" t="str">
        <f t="shared" si="5"/>
        <v>CHASSIS.IN0501.Init(Machine_IO.Inputs.RADIOLHS_JACKLEGLOWER_REQ);</v>
      </c>
    </row>
    <row r="24" spans="1:20" x14ac:dyDescent="0.2">
      <c r="A24" s="17" t="s">
        <v>93</v>
      </c>
      <c r="B24" s="17" t="s">
        <v>19</v>
      </c>
      <c r="C24" s="19">
        <v>23</v>
      </c>
      <c r="D24" s="17" t="s">
        <v>47</v>
      </c>
      <c r="E24" s="17" t="str">
        <f t="shared" si="6"/>
        <v>CR0709.IN0502</v>
      </c>
      <c r="F24" s="17" t="s">
        <v>21</v>
      </c>
      <c r="G24" s="21" t="str">
        <f>_xlfn.XLOOKUP(E24,IfmPinRef!$B$2:$B$199,IfmPinRef!$H$2:$H$199)</f>
        <v>a42</v>
      </c>
      <c r="H24" s="21" t="str">
        <f>_xlfn.XLOOKUP(E24,IfmPinRef!$B$2:$B$199,IfmPinRef!$I$2:$I$199)</f>
        <v>BL/H, FRQL/H</v>
      </c>
      <c r="I24" s="21" t="s">
        <v>22</v>
      </c>
      <c r="J24" s="21" t="str">
        <f t="shared" si="1"/>
        <v>CHASSIS.IN0502</v>
      </c>
      <c r="K24" s="19" t="s">
        <v>368</v>
      </c>
      <c r="L24" s="19" t="str">
        <f t="shared" si="7"/>
        <v>RADIOSIDECONVRAISEREQ</v>
      </c>
      <c r="M24" s="19"/>
      <c r="N24" s="20" t="str">
        <f t="shared" si="8"/>
        <v>RADIOSIDECONVRAISEREQ:IpCom; // CHASSIS IN0502</v>
      </c>
      <c r="O24" s="20" t="str">
        <f t="shared" si="9"/>
        <v>Machine_IO.Inputs.RADIOSIDECONVRAISEREQ</v>
      </c>
      <c r="P24" s="20" t="str">
        <f t="shared" si="2"/>
        <v>Machine_IO.Inputs.RADIOSIDECONVRAISEREQ(); // CR0709.IN0502</v>
      </c>
      <c r="Q24" s="20" t="str">
        <f t="shared" si="10"/>
        <v>Machine_IO.Inputs.RADIOSIDECONVRAISEREQ.Init('CHASSIS','RADIOSIDECONVRAISEREQ','IN0502','a42',NVL_IO_CHASSIS.All_Inputs.IN0502,Machine_IO.Node_CHASSIS);</v>
      </c>
      <c r="R24" s="20" t="str">
        <f t="shared" si="3"/>
        <v>RadioSideConvRaiseReq: Mimic_Input_FB; // CHASSIS:IN0502</v>
      </c>
      <c r="S24" s="20" t="str">
        <f t="shared" si="4"/>
        <v>CHASSIS.IN0502();</v>
      </c>
      <c r="T24" s="20" t="str">
        <f t="shared" si="5"/>
        <v>CHASSIS.IN0502.Init(Machine_IO.Inputs.RADIOSIDECONVRAISEREQ);</v>
      </c>
    </row>
    <row r="25" spans="1:20" x14ac:dyDescent="0.2">
      <c r="A25" s="17" t="s">
        <v>93</v>
      </c>
      <c r="B25" s="17" t="s">
        <v>19</v>
      </c>
      <c r="C25" s="19">
        <v>24</v>
      </c>
      <c r="D25" s="17" t="s">
        <v>48</v>
      </c>
      <c r="E25" s="17" t="str">
        <f t="shared" si="6"/>
        <v>CR0709.IN0503</v>
      </c>
      <c r="F25" s="17" t="s">
        <v>21</v>
      </c>
      <c r="G25" s="21" t="str">
        <f>_xlfn.XLOOKUP(E25,IfmPinRef!$B$2:$B$199,IfmPinRef!$H$2:$H$199)</f>
        <v>a43</v>
      </c>
      <c r="H25" s="21" t="str">
        <f>_xlfn.XLOOKUP(E25,IfmPinRef!$B$2:$B$199,IfmPinRef!$I$2:$I$199)</f>
        <v>BL/H, FRQL/H</v>
      </c>
      <c r="I25" s="21" t="s">
        <v>22</v>
      </c>
      <c r="J25" s="21" t="str">
        <f t="shared" si="1"/>
        <v>CHASSIS.IN0503</v>
      </c>
      <c r="K25" s="19" t="s">
        <v>369</v>
      </c>
      <c r="L25" s="19" t="str">
        <f t="shared" si="7"/>
        <v>RADIOSIDECONVLOWERREQ</v>
      </c>
      <c r="M25" s="19"/>
      <c r="N25" s="20" t="str">
        <f t="shared" si="8"/>
        <v>RADIOSIDECONVLOWERREQ:IpCom; // CHASSIS IN0503</v>
      </c>
      <c r="O25" s="20" t="str">
        <f t="shared" si="9"/>
        <v>Machine_IO.Inputs.RADIOSIDECONVLOWERREQ</v>
      </c>
      <c r="P25" s="20" t="str">
        <f t="shared" si="2"/>
        <v>Machine_IO.Inputs.RADIOSIDECONVLOWERREQ(); // CR0709.IN0503</v>
      </c>
      <c r="Q25" s="20" t="str">
        <f t="shared" si="10"/>
        <v>Machine_IO.Inputs.RADIOSIDECONVLOWERREQ.Init('CHASSIS','RADIOSIDECONVLOWERREQ','IN0503','a43',NVL_IO_CHASSIS.All_Inputs.IN0503,Machine_IO.Node_CHASSIS);</v>
      </c>
      <c r="R25" s="20" t="str">
        <f t="shared" si="3"/>
        <v>RadioSideConvLowerReq: Mimic_Input_FB; // CHASSIS:IN0503</v>
      </c>
      <c r="S25" s="20" t="str">
        <f t="shared" si="4"/>
        <v>CHASSIS.IN0503();</v>
      </c>
      <c r="T25" s="20" t="str">
        <f t="shared" si="5"/>
        <v>CHASSIS.IN0503.Init(Machine_IO.Inputs.RADIOSIDECONVLOWERREQ);</v>
      </c>
    </row>
    <row r="26" spans="1:20" s="2" customFormat="1" x14ac:dyDescent="0.2">
      <c r="A26" s="17" t="s">
        <v>93</v>
      </c>
      <c r="B26" s="17" t="s">
        <v>19</v>
      </c>
      <c r="C26" s="19">
        <v>25</v>
      </c>
      <c r="D26" s="17" t="s">
        <v>49</v>
      </c>
      <c r="E26" s="17" t="str">
        <f t="shared" si="6"/>
        <v>CR0709.IN0400</v>
      </c>
      <c r="F26" s="17" t="s">
        <v>21</v>
      </c>
      <c r="G26" s="21" t="str">
        <f>_xlfn.XLOOKUP(E26,IfmPinRef!$B$2:$B$199,IfmPinRef!$H$2:$H$199)</f>
        <v>a46</v>
      </c>
      <c r="H26" s="21" t="str">
        <f>_xlfn.XLOOKUP(E26,IfmPinRef!$B$2:$B$199,IfmPinRef!$I$2:$I$199)</f>
        <v>R, BL (10 kΩ)</v>
      </c>
      <c r="I26" s="21" t="s">
        <v>22</v>
      </c>
      <c r="J26" s="21" t="str">
        <f t="shared" si="1"/>
        <v>CHASSIS.IN0400</v>
      </c>
      <c r="K26" s="19"/>
      <c r="L26" s="19" t="str">
        <f t="shared" si="7"/>
        <v>SPARE_IN0400</v>
      </c>
      <c r="M26" s="19"/>
      <c r="N26" s="20" t="str">
        <f t="shared" si="8"/>
        <v>SPARE_IN0400:IpCom; // CHASSIS IN0400</v>
      </c>
      <c r="O26" s="20" t="str">
        <f t="shared" si="9"/>
        <v>Machine_IO.Inputs.SPARE_IN0400</v>
      </c>
      <c r="P26" s="20" t="str">
        <f t="shared" si="2"/>
        <v>Machine_IO.Inputs.SPARE_IN0400(); // CR0709.IN0400</v>
      </c>
      <c r="Q26" s="20" t="str">
        <f t="shared" si="10"/>
        <v>Machine_IO.Inputs.SPARE_IN0400.Init('CHASSIS','SPARE_IN0400','IN0400','a46',NVL_IO_CHASSIS.All_Inputs.IN0400,Machine_IO.Node_CHASSIS);</v>
      </c>
      <c r="R26" s="20" t="str">
        <f t="shared" si="3"/>
        <v>: Mimic_Input_FB; // CHASSIS:IN0400</v>
      </c>
      <c r="S26" s="20" t="str">
        <f t="shared" si="4"/>
        <v>CHASSIS.IN0400();</v>
      </c>
      <c r="T26" s="20" t="str">
        <f t="shared" si="5"/>
        <v>CHASSIS.IN0400.Init(Machine_IO.Inputs.SPARE_IN0400);</v>
      </c>
    </row>
    <row r="27" spans="1:20" s="2" customFormat="1" x14ac:dyDescent="0.2">
      <c r="A27" s="17" t="s">
        <v>93</v>
      </c>
      <c r="B27" s="17" t="s">
        <v>19</v>
      </c>
      <c r="C27" s="19">
        <v>26</v>
      </c>
      <c r="D27" s="17" t="s">
        <v>50</v>
      </c>
      <c r="E27" s="17" t="str">
        <f t="shared" si="6"/>
        <v>CR0709.IN0401</v>
      </c>
      <c r="F27" s="17" t="s">
        <v>21</v>
      </c>
      <c r="G27" s="21" t="str">
        <f>_xlfn.XLOOKUP(E27,IfmPinRef!$B$2:$B$199,IfmPinRef!$H$2:$H$199)</f>
        <v>a47</v>
      </c>
      <c r="H27" s="21" t="str">
        <f>_xlfn.XLOOKUP(E27,IfmPinRef!$B$2:$B$199,IfmPinRef!$I$2:$I$199)</f>
        <v>R, BL (10 kΩ)</v>
      </c>
      <c r="I27" s="21" t="s">
        <v>22</v>
      </c>
      <c r="J27" s="21" t="str">
        <f t="shared" si="1"/>
        <v>CHASSIS.IN0401</v>
      </c>
      <c r="K27" s="19" t="s">
        <v>370</v>
      </c>
      <c r="L27" s="19" t="str">
        <f t="shared" si="7"/>
        <v>FUELLEVEL_PERCENT</v>
      </c>
      <c r="M27" s="19"/>
      <c r="N27" s="20" t="str">
        <f t="shared" si="8"/>
        <v>FUELLEVEL_PERCENT:IpCom; // CHASSIS IN0401</v>
      </c>
      <c r="O27" s="20" t="str">
        <f t="shared" si="9"/>
        <v>Machine_IO.Inputs.FUELLEVEL_PERCENT</v>
      </c>
      <c r="P27" s="20" t="str">
        <f t="shared" si="2"/>
        <v>Machine_IO.Inputs.FUELLEVEL_PERCENT(); // CR0709.IN0401</v>
      </c>
      <c r="Q27" s="20" t="str">
        <f t="shared" si="10"/>
        <v>Machine_IO.Inputs.FUELLEVEL_PERCENT.Init('CHASSIS','FUELLEVEL_PERCENT','IN0401','a47',NVL_IO_CHASSIS.All_Inputs.IN0401,Machine_IO.Node_CHASSIS);</v>
      </c>
      <c r="R27" s="20" t="str">
        <f t="shared" si="3"/>
        <v>FuelLevel_Percent: Mimic_Input_FB; // CHASSIS:IN0401</v>
      </c>
      <c r="S27" s="20" t="str">
        <f t="shared" si="4"/>
        <v>CHASSIS.IN0401();</v>
      </c>
      <c r="T27" s="20" t="str">
        <f t="shared" si="5"/>
        <v>CHASSIS.IN0401.Init(Machine_IO.Inputs.FUELLEVEL_PERCENT);</v>
      </c>
    </row>
    <row r="28" spans="1:20" x14ac:dyDescent="0.2">
      <c r="A28" s="17" t="s">
        <v>93</v>
      </c>
      <c r="B28" s="17" t="s">
        <v>19</v>
      </c>
      <c r="C28" s="19">
        <v>27</v>
      </c>
      <c r="D28" s="17" t="s">
        <v>51</v>
      </c>
      <c r="E28" s="17" t="str">
        <f t="shared" si="6"/>
        <v>CR0709.IN0900</v>
      </c>
      <c r="F28" s="17" t="s">
        <v>21</v>
      </c>
      <c r="G28" s="21" t="str">
        <f>_xlfn.XLOOKUP(E28,IfmPinRef!$B$2:$B$199,IfmPinRef!$H$2:$H$199)</f>
        <v>a38</v>
      </c>
      <c r="H28" s="21" t="str">
        <f>_xlfn.XLOOKUP(E28,IfmPinRef!$B$2:$B$199,IfmPinRef!$I$2:$I$199)</f>
        <v>R, BL (10 kΩ)</v>
      </c>
      <c r="I28" s="21"/>
      <c r="J28" s="21" t="str">
        <f t="shared" si="1"/>
        <v>CHASSIS.IN0900</v>
      </c>
      <c r="K28" s="19" t="s">
        <v>371</v>
      </c>
      <c r="L28" s="19" t="str">
        <f t="shared" si="7"/>
        <v>UMBTRACKREQ</v>
      </c>
      <c r="M28" s="19"/>
      <c r="N28" s="20" t="str">
        <f t="shared" si="8"/>
        <v>UMBTRACKREQ:IpCom; // CHASSIS IN0900</v>
      </c>
      <c r="O28" s="20" t="str">
        <f t="shared" si="9"/>
        <v>Machine_IO.Inputs.UMBTRACKREQ</v>
      </c>
      <c r="P28" s="20" t="str">
        <f t="shared" si="2"/>
        <v>Machine_IO.Inputs.UMBTRACKREQ(); // CR0709.IN0900</v>
      </c>
      <c r="Q28" s="20" t="str">
        <f t="shared" si="10"/>
        <v>Machine_IO.Inputs.UMBTRACKREQ.Init('CHASSIS','UMBTRACKREQ','IN0900','a38',NVL_IO_CHASSIS.All_Inputs.IN0900,Machine_IO.Node_CHASSIS);</v>
      </c>
      <c r="R28" s="20" t="str">
        <f t="shared" si="3"/>
        <v>UmbTrackReq: Mimic_Input_FB; // CHASSIS:IN0900</v>
      </c>
      <c r="S28" s="20" t="str">
        <f t="shared" si="4"/>
        <v>CHASSIS.IN0900();</v>
      </c>
      <c r="T28" s="20" t="str">
        <f t="shared" si="5"/>
        <v>CHASSIS.IN0900.Init(Machine_IO.Inputs.UMBTRACKREQ);</v>
      </c>
    </row>
    <row r="29" spans="1:20" x14ac:dyDescent="0.2">
      <c r="A29" s="17" t="s">
        <v>93</v>
      </c>
      <c r="B29" s="17" t="s">
        <v>19</v>
      </c>
      <c r="C29" s="19">
        <v>28</v>
      </c>
      <c r="D29" s="17" t="s">
        <v>52</v>
      </c>
      <c r="E29" s="17" t="str">
        <f t="shared" si="6"/>
        <v>CR0709.IN0901</v>
      </c>
      <c r="F29" s="17" t="s">
        <v>21</v>
      </c>
      <c r="G29" s="21" t="str">
        <f>_xlfn.XLOOKUP(E29,IfmPinRef!$B$2:$B$199,IfmPinRef!$H$2:$H$199)</f>
        <v>a39</v>
      </c>
      <c r="H29" s="21" t="str">
        <f>_xlfn.XLOOKUP(E29,IfmPinRef!$B$2:$B$199,IfmPinRef!$I$2:$I$199)</f>
        <v>R, BL (10 kΩ)</v>
      </c>
      <c r="I29" s="21"/>
      <c r="J29" s="21" t="str">
        <f t="shared" si="1"/>
        <v>CHASSIS.IN0901</v>
      </c>
      <c r="K29" s="19" t="s">
        <v>372</v>
      </c>
      <c r="L29" s="19" t="str">
        <f t="shared" si="7"/>
        <v>UMBMACHINESTOP</v>
      </c>
      <c r="M29" s="19"/>
      <c r="N29" s="20" t="str">
        <f t="shared" si="8"/>
        <v>UMBMACHINESTOP:IpCom; // CHASSIS IN0901</v>
      </c>
      <c r="O29" s="20" t="str">
        <f t="shared" si="9"/>
        <v>Machine_IO.Inputs.UMBMACHINESTOP</v>
      </c>
      <c r="P29" s="20" t="str">
        <f t="shared" si="2"/>
        <v>Machine_IO.Inputs.UMBMACHINESTOP(); // CR0709.IN0901</v>
      </c>
      <c r="Q29" s="20" t="str">
        <f t="shared" si="10"/>
        <v>Machine_IO.Inputs.UMBMACHINESTOP.Init('CHASSIS','UMBMACHINESTOP','IN0901','a39',NVL_IO_CHASSIS.All_Inputs.IN0901,Machine_IO.Node_CHASSIS);</v>
      </c>
      <c r="R29" s="20" t="str">
        <f t="shared" si="3"/>
        <v>UmbMachineStop: Mimic_Input_FB; // CHASSIS:IN0901</v>
      </c>
      <c r="S29" s="20" t="str">
        <f t="shared" si="4"/>
        <v>CHASSIS.IN0901();</v>
      </c>
      <c r="T29" s="20" t="str">
        <f t="shared" si="5"/>
        <v>CHASSIS.IN0901.Init(Machine_IO.Inputs.UMBMACHINESTOP);</v>
      </c>
    </row>
    <row r="30" spans="1:20" s="2" customFormat="1" x14ac:dyDescent="0.2">
      <c r="A30" s="17" t="s">
        <v>93</v>
      </c>
      <c r="B30" s="17" t="s">
        <v>19</v>
      </c>
      <c r="C30" s="19">
        <v>29</v>
      </c>
      <c r="D30" s="17" t="s">
        <v>53</v>
      </c>
      <c r="E30" s="17" t="str">
        <f t="shared" si="6"/>
        <v>CR0709.IN0300</v>
      </c>
      <c r="F30" s="17" t="s">
        <v>21</v>
      </c>
      <c r="G30" s="21" t="str">
        <f>_xlfn.XLOOKUP(E30,IfmPinRef!$B$2:$B$199,IfmPinRef!$H$2:$H$199)</f>
        <v>a44</v>
      </c>
      <c r="H30" s="21" t="str">
        <f>_xlfn.XLOOKUP(E30,IfmPinRef!$B$2:$B$199,IfmPinRef!$I$2:$I$199)</f>
        <v>BL (3.2 kΩ)</v>
      </c>
      <c r="I30" s="21"/>
      <c r="J30" s="21" t="str">
        <f t="shared" si="1"/>
        <v>CHASSIS.IN0300</v>
      </c>
      <c r="K30" s="19" t="s">
        <v>373</v>
      </c>
      <c r="L30" s="19" t="str">
        <f t="shared" si="7"/>
        <v>RTF_REQ</v>
      </c>
      <c r="M30" s="19"/>
      <c r="N30" s="20" t="str">
        <f t="shared" si="8"/>
        <v>RTF_REQ:IpCom; // CHASSIS IN0300</v>
      </c>
      <c r="O30" s="20" t="str">
        <f t="shared" si="9"/>
        <v>Machine_IO.Inputs.RTF_REQ</v>
      </c>
      <c r="P30" s="20" t="str">
        <f t="shared" si="2"/>
        <v>Machine_IO.Inputs.RTF_REQ(); // CR0709.IN0300</v>
      </c>
      <c r="Q30" s="20" t="str">
        <f t="shared" si="10"/>
        <v>Machine_IO.Inputs.RTF_REQ.Init('CHASSIS','RTF_REQ','IN0300','a44',NVL_IO_CHASSIS.All_Inputs.IN0300,Machine_IO.Node_CHASSIS);</v>
      </c>
      <c r="R30" s="20" t="str">
        <f t="shared" si="3"/>
        <v>RTF_Req: Mimic_Input_FB; // CHASSIS:IN0300</v>
      </c>
      <c r="S30" s="20" t="str">
        <f t="shared" si="4"/>
        <v>CHASSIS.IN0300();</v>
      </c>
      <c r="T30" s="20" t="str">
        <f t="shared" si="5"/>
        <v>CHASSIS.IN0300.Init(Machine_IO.Inputs.RTF_REQ);</v>
      </c>
    </row>
    <row r="31" spans="1:20" x14ac:dyDescent="0.2">
      <c r="A31" s="17" t="s">
        <v>93</v>
      </c>
      <c r="B31" s="17" t="s">
        <v>19</v>
      </c>
      <c r="C31" s="19">
        <v>30</v>
      </c>
      <c r="D31" s="17" t="s">
        <v>54</v>
      </c>
      <c r="E31" s="17" t="str">
        <f t="shared" si="6"/>
        <v>CR0709.IN0301</v>
      </c>
      <c r="F31" s="17" t="s">
        <v>21</v>
      </c>
      <c r="G31" s="21" t="str">
        <f>_xlfn.XLOOKUP(E31,IfmPinRef!$B$2:$B$199,IfmPinRef!$H$2:$H$199)</f>
        <v>a45</v>
      </c>
      <c r="H31" s="21" t="str">
        <f>_xlfn.XLOOKUP(E31,IfmPinRef!$B$2:$B$199,IfmPinRef!$I$2:$I$199)</f>
        <v>BL (3.2 kΩ)</v>
      </c>
      <c r="I31" s="21"/>
      <c r="J31" s="21" t="str">
        <f t="shared" si="1"/>
        <v>CHASSIS.IN0301</v>
      </c>
      <c r="K31" s="19" t="s">
        <v>374</v>
      </c>
      <c r="L31" s="19" t="str">
        <f t="shared" si="7"/>
        <v>RTR_REQ</v>
      </c>
      <c r="M31" s="19"/>
      <c r="N31" s="20" t="str">
        <f t="shared" si="8"/>
        <v>RTR_REQ:IpCom; // CHASSIS IN0301</v>
      </c>
      <c r="O31" s="20" t="str">
        <f t="shared" si="9"/>
        <v>Machine_IO.Inputs.RTR_REQ</v>
      </c>
      <c r="P31" s="20" t="str">
        <f t="shared" si="2"/>
        <v>Machine_IO.Inputs.RTR_REQ(); // CR0709.IN0301</v>
      </c>
      <c r="Q31" s="20" t="str">
        <f t="shared" si="10"/>
        <v>Machine_IO.Inputs.RTR_REQ.Init('CHASSIS','RTR_REQ','IN0301','a45',NVL_IO_CHASSIS.All_Inputs.IN0301,Machine_IO.Node_CHASSIS);</v>
      </c>
      <c r="R31" s="20" t="str">
        <f t="shared" si="3"/>
        <v>RTR_Req: Mimic_Input_FB; // CHASSIS:IN0301</v>
      </c>
      <c r="S31" s="20" t="str">
        <f t="shared" si="4"/>
        <v>CHASSIS.IN0301();</v>
      </c>
      <c r="T31" s="20" t="str">
        <f t="shared" si="5"/>
        <v>CHASSIS.IN0301.Init(Machine_IO.Inputs.RTR_REQ);</v>
      </c>
    </row>
    <row r="32" spans="1:20" x14ac:dyDescent="0.2">
      <c r="A32" s="17" t="s">
        <v>93</v>
      </c>
      <c r="B32" s="17" t="s">
        <v>19</v>
      </c>
      <c r="C32" s="19">
        <v>31</v>
      </c>
      <c r="D32" s="17" t="s">
        <v>55</v>
      </c>
      <c r="E32" s="17" t="str">
        <f t="shared" si="6"/>
        <v>CR0709.IN0800</v>
      </c>
      <c r="F32" s="17" t="s">
        <v>21</v>
      </c>
      <c r="G32" s="21" t="str">
        <f>_xlfn.XLOOKUP(E32,IfmPinRef!$B$2:$B$199,IfmPinRef!$H$2:$H$199)</f>
        <v>a36</v>
      </c>
      <c r="H32" s="21" t="str">
        <f>_xlfn.XLOOKUP(E32,IfmPinRef!$B$2:$B$199,IfmPinRef!$I$2:$I$199)</f>
        <v>BL (3.2 kΩ)</v>
      </c>
      <c r="I32" s="21"/>
      <c r="J32" s="21" t="str">
        <f t="shared" si="1"/>
        <v>CHASSIS.IN0800</v>
      </c>
      <c r="K32" s="19" t="s">
        <v>375</v>
      </c>
      <c r="L32" s="19" t="str">
        <f t="shared" si="7"/>
        <v>LTF_REQ</v>
      </c>
      <c r="M32" s="19"/>
      <c r="N32" s="20" t="str">
        <f t="shared" si="8"/>
        <v>LTF_REQ:IpCom; // CHASSIS IN0800</v>
      </c>
      <c r="O32" s="20" t="str">
        <f t="shared" si="9"/>
        <v>Machine_IO.Inputs.LTF_REQ</v>
      </c>
      <c r="P32" s="20" t="str">
        <f t="shared" si="2"/>
        <v>Machine_IO.Inputs.LTF_REQ(); // CR0709.IN0800</v>
      </c>
      <c r="Q32" s="20" t="str">
        <f t="shared" si="10"/>
        <v>Machine_IO.Inputs.LTF_REQ.Init('CHASSIS','LTF_REQ','IN0800','a36',NVL_IO_CHASSIS.All_Inputs.IN0800,Machine_IO.Node_CHASSIS);</v>
      </c>
      <c r="R32" s="20" t="str">
        <f t="shared" si="3"/>
        <v>LTF_Req: Mimic_Input_FB; // CHASSIS:IN0800</v>
      </c>
      <c r="S32" s="20" t="str">
        <f t="shared" si="4"/>
        <v>CHASSIS.IN0800();</v>
      </c>
      <c r="T32" s="20" t="str">
        <f t="shared" si="5"/>
        <v>CHASSIS.IN0800.Init(Machine_IO.Inputs.LTF_REQ);</v>
      </c>
    </row>
    <row r="33" spans="1:20" s="2" customFormat="1" x14ac:dyDescent="0.2">
      <c r="A33" s="17" t="s">
        <v>93</v>
      </c>
      <c r="B33" s="17" t="s">
        <v>19</v>
      </c>
      <c r="C33" s="19">
        <v>32</v>
      </c>
      <c r="D33" s="17" t="s">
        <v>56</v>
      </c>
      <c r="E33" s="17" t="str">
        <f t="shared" si="6"/>
        <v>CR0709.IN0801</v>
      </c>
      <c r="F33" s="17" t="s">
        <v>21</v>
      </c>
      <c r="G33" s="21" t="str">
        <f>_xlfn.XLOOKUP(E33,IfmPinRef!$B$2:$B$199,IfmPinRef!$H$2:$H$199)</f>
        <v>a37</v>
      </c>
      <c r="H33" s="21" t="str">
        <f>_xlfn.XLOOKUP(E33,IfmPinRef!$B$2:$B$199,IfmPinRef!$I$2:$I$199)</f>
        <v>BL (3.2 kΩ)</v>
      </c>
      <c r="I33" s="21"/>
      <c r="J33" s="21" t="str">
        <f t="shared" si="1"/>
        <v>CHASSIS.IN0801</v>
      </c>
      <c r="K33" s="19" t="s">
        <v>376</v>
      </c>
      <c r="L33" s="19" t="str">
        <f t="shared" si="7"/>
        <v>LTR_REQ</v>
      </c>
      <c r="M33" s="19"/>
      <c r="N33" s="20" t="str">
        <f t="shared" si="8"/>
        <v>LTR_REQ:IpCom; // CHASSIS IN0801</v>
      </c>
      <c r="O33" s="20" t="str">
        <f t="shared" si="9"/>
        <v>Machine_IO.Inputs.LTR_REQ</v>
      </c>
      <c r="P33" s="20" t="str">
        <f t="shared" si="2"/>
        <v>Machine_IO.Inputs.LTR_REQ(); // CR0709.IN0801</v>
      </c>
      <c r="Q33" s="20" t="str">
        <f t="shared" si="10"/>
        <v>Machine_IO.Inputs.LTR_REQ.Init('CHASSIS','LTR_REQ','IN0801','a37',NVL_IO_CHASSIS.All_Inputs.IN0801,Machine_IO.Node_CHASSIS);</v>
      </c>
      <c r="R33" s="20" t="str">
        <f t="shared" si="3"/>
        <v>LTR_Req: Mimic_Input_FB; // CHASSIS:IN0801</v>
      </c>
      <c r="S33" s="20" t="str">
        <f t="shared" si="4"/>
        <v>CHASSIS.IN0801();</v>
      </c>
      <c r="T33" s="20" t="str">
        <f t="shared" si="5"/>
        <v>CHASSIS.IN0801.Init(Machine_IO.Inputs.LTR_REQ);</v>
      </c>
    </row>
    <row r="34" spans="1:20" s="2" customFormat="1" x14ac:dyDescent="0.2">
      <c r="A34" s="17" t="s">
        <v>93</v>
      </c>
      <c r="B34" s="17" t="s">
        <v>19</v>
      </c>
      <c r="C34" s="19">
        <v>33</v>
      </c>
      <c r="D34" s="17" t="s">
        <v>57</v>
      </c>
      <c r="E34" s="17" t="str">
        <f t="shared" si="6"/>
        <v>CR0709.OUT0000</v>
      </c>
      <c r="F34" s="17" t="s">
        <v>58</v>
      </c>
      <c r="G34" s="21" t="str">
        <f>_xlfn.XLOOKUP(E34,IfmPinRef!$B$2:$B$199,IfmPinRef!$H$2:$H$199)</f>
        <v>a16</v>
      </c>
      <c r="H34" s="21" t="str">
        <f>_xlfn.XLOOKUP(E34,IfmPinRef!$B$2:$B$199,IfmPinRef!$I$2:$I$199)</f>
        <v>PWM 2.5A</v>
      </c>
      <c r="I34" s="30" t="s">
        <v>526</v>
      </c>
      <c r="J34" s="21" t="str">
        <f t="shared" si="1"/>
        <v>CHASSIS.OUT0000</v>
      </c>
      <c r="K34" s="19" t="s">
        <v>377</v>
      </c>
      <c r="L34" s="19" t="str">
        <f t="shared" si="7"/>
        <v>TAILCONVSPD_MA</v>
      </c>
      <c r="M34" s="19" t="str">
        <f t="shared" ref="M34:M65" si="11">_xlfn.CONCAT(K34,":BOOL;")</f>
        <v>TailConvSpd_mA:BOOL;</v>
      </c>
      <c r="N34" s="20" t="str">
        <f>_xlfn.CONCAT(L34,":OpCom; // ",A34,".",D34)</f>
        <v>TAILCONVSPD_MA:OpCom; // CHASSIS.OUT0000</v>
      </c>
      <c r="O34" s="20" t="str">
        <f>_xlfn.CONCAT("Machine_IO.","Outputs.",L34,"")</f>
        <v>Machine_IO.Outputs.TAILCONVSPD_MA</v>
      </c>
      <c r="P34" s="20" t="str">
        <f t="shared" ref="P34:P65" si="12">_xlfn.CONCAT(O34,"(); // ",E34)</f>
        <v>Machine_IO.Outputs.TAILCONVSPD_MA(); // CR0709.OUT0000</v>
      </c>
      <c r="Q34" s="20" t="str">
        <f>_xlfn.CONCAT(O34,".Init('",A34,"','",L34,"','",D34,"','",G34,"',NVL_Outputs_States_",A34,".All.",D34,",NVL_IO_",A2,".All_Outputs_Diag.",D34,",Machine_IO.Node_",A34,");")</f>
        <v>Machine_IO.Outputs.TAILCONVSPD_MA.Init('CHASSIS','TAILCONVSPD_MA','OUT0000','a16',NVL_Outputs_States_CHASSIS.All.OUT0000,NVL_IO_CHASSIS.All_Outputs_Diag.OUT0000,Machine_IO.Node_CHASSIS);</v>
      </c>
      <c r="R34" s="20" t="str">
        <f t="shared" ref="R34:R65" si="13">_xlfn.CONCAT(K34,": Mimic_Output_FB; // ",A34,":",D34)</f>
        <v>TailConvSpd_mA: Mimic_Output_FB; // CHASSIS:OUT0000</v>
      </c>
      <c r="S34" s="20" t="str">
        <f t="shared" ref="S34:S65" si="14">_xlfn.CONCAT(A34,".",D34,"();")</f>
        <v>CHASSIS.OUT0000();</v>
      </c>
      <c r="T34" s="20" t="str">
        <f t="shared" ref="T34:T65" si="15">_xlfn.CONCAT(A34,".",D34,".Init(",O34,");")</f>
        <v>CHASSIS.OUT0000.Init(Machine_IO.Outputs.TAILCONVSPD_MA);</v>
      </c>
    </row>
    <row r="35" spans="1:20" s="2" customFormat="1" x14ac:dyDescent="0.2">
      <c r="A35" s="17" t="s">
        <v>93</v>
      </c>
      <c r="B35" s="17" t="s">
        <v>19</v>
      </c>
      <c r="C35" s="19">
        <v>34</v>
      </c>
      <c r="D35" s="17" t="s">
        <v>59</v>
      </c>
      <c r="E35" s="17" t="str">
        <f t="shared" si="6"/>
        <v>CR0709.OUT0001</v>
      </c>
      <c r="F35" s="17" t="s">
        <v>58</v>
      </c>
      <c r="G35" s="21" t="str">
        <f>_xlfn.XLOOKUP(E35,IfmPinRef!$B$2:$B$199,IfmPinRef!$H$2:$H$199)</f>
        <v>a17</v>
      </c>
      <c r="H35" s="21" t="str">
        <f>_xlfn.XLOOKUP(E35,IfmPinRef!$B$2:$B$199,IfmPinRef!$I$2:$I$199)</f>
        <v>PWM 2.5A</v>
      </c>
      <c r="I35" s="21" t="s">
        <v>41</v>
      </c>
      <c r="J35" s="21" t="str">
        <f t="shared" si="1"/>
        <v>CHASSIS.OUT0001</v>
      </c>
      <c r="K35" s="19" t="s">
        <v>378</v>
      </c>
      <c r="L35" s="19" t="str">
        <f t="shared" si="7"/>
        <v>RHS_JACKLEGLOWER_OP</v>
      </c>
      <c r="M35" s="19" t="str">
        <f t="shared" si="11"/>
        <v>RHS_JackLegLower_OP:BOOL;</v>
      </c>
      <c r="N35" s="20" t="str">
        <f t="shared" ref="N35:N65" si="16">_xlfn.CONCAT(L35,":OpCom; // ",A35,".",D35)</f>
        <v>RHS_JACKLEGLOWER_OP:OpCom; // CHASSIS.OUT0001</v>
      </c>
      <c r="O35" s="20" t="str">
        <f t="shared" ref="O35:O65" si="17">_xlfn.CONCAT("Machine_IO.","Outputs.",L35,"")</f>
        <v>Machine_IO.Outputs.RHS_JACKLEGLOWER_OP</v>
      </c>
      <c r="P35" s="20" t="str">
        <f t="shared" si="12"/>
        <v>Machine_IO.Outputs.RHS_JACKLEGLOWER_OP(); // CR0709.OUT0001</v>
      </c>
      <c r="Q35" s="20" t="str">
        <f t="shared" ref="Q35:Q65" si="18">_xlfn.CONCAT(O35,".Init('",A35,"','",L35,"','",D35,"','",G35,"',NVL_Outputs_States_",A35,".All.",D35,",NVL_IO_",A3,".All_Outputs_Diag.",D35,",Machine_IO.Node_",A35,");")</f>
        <v>Machine_IO.Outputs.RHS_JACKLEGLOWER_OP.Init('CHASSIS','RHS_JACKLEGLOWER_OP','OUT0001','a17',NVL_Outputs_States_CHASSIS.All.OUT0001,NVL_IO_CHASSIS.All_Outputs_Diag.OUT0001,Machine_IO.Node_CHASSIS);</v>
      </c>
      <c r="R35" s="20" t="str">
        <f t="shared" si="13"/>
        <v>RHS_JackLegLower_OP: Mimic_Output_FB; // CHASSIS:OUT0001</v>
      </c>
      <c r="S35" s="20" t="str">
        <f t="shared" si="14"/>
        <v>CHASSIS.OUT0001();</v>
      </c>
      <c r="T35" s="20" t="str">
        <f t="shared" si="15"/>
        <v>CHASSIS.OUT0001.Init(Machine_IO.Outputs.RHS_JACKLEGLOWER_OP);</v>
      </c>
    </row>
    <row r="36" spans="1:20" s="2" customFormat="1" x14ac:dyDescent="0.2">
      <c r="A36" s="17" t="s">
        <v>93</v>
      </c>
      <c r="B36" s="17" t="s">
        <v>19</v>
      </c>
      <c r="C36" s="19">
        <v>35</v>
      </c>
      <c r="D36" s="17" t="s">
        <v>60</v>
      </c>
      <c r="E36" s="17" t="str">
        <f t="shared" si="6"/>
        <v>CR0709.OUT0002</v>
      </c>
      <c r="F36" s="17" t="s">
        <v>58</v>
      </c>
      <c r="G36" s="21" t="str">
        <f>_xlfn.XLOOKUP(E36,IfmPinRef!$B$2:$B$199,IfmPinRef!$H$2:$H$199)</f>
        <v>a18</v>
      </c>
      <c r="H36" s="21" t="str">
        <f>_xlfn.XLOOKUP(E36,IfmPinRef!$B$2:$B$199,IfmPinRef!$I$2:$I$199)</f>
        <v>PWM 2.5A</v>
      </c>
      <c r="I36" s="30" t="s">
        <v>526</v>
      </c>
      <c r="J36" s="21" t="str">
        <f t="shared" si="1"/>
        <v>CHASSIS.OUT0002</v>
      </c>
      <c r="K36" s="19" t="s">
        <v>379</v>
      </c>
      <c r="L36" s="19" t="str">
        <f t="shared" si="7"/>
        <v>SIDECONVSPD_MA</v>
      </c>
      <c r="M36" s="19" t="str">
        <f t="shared" si="11"/>
        <v>SideConvSpd_mA:BOOL;</v>
      </c>
      <c r="N36" s="20" t="str">
        <f t="shared" si="16"/>
        <v>SIDECONVSPD_MA:OpCom; // CHASSIS.OUT0002</v>
      </c>
      <c r="O36" s="20" t="str">
        <f t="shared" si="17"/>
        <v>Machine_IO.Outputs.SIDECONVSPD_MA</v>
      </c>
      <c r="P36" s="20" t="str">
        <f t="shared" si="12"/>
        <v>Machine_IO.Outputs.SIDECONVSPD_MA(); // CR0709.OUT0002</v>
      </c>
      <c r="Q36" s="20" t="str">
        <f t="shared" si="18"/>
        <v>Machine_IO.Outputs.SIDECONVSPD_MA.Init('CHASSIS','SIDECONVSPD_MA','OUT0002','a18',NVL_Outputs_States_CHASSIS.All.OUT0002,NVL_IO_CHASSIS.All_Outputs_Diag.OUT0002,Machine_IO.Node_CHASSIS);</v>
      </c>
      <c r="R36" s="20" t="str">
        <f t="shared" si="13"/>
        <v>SideConvSpd_mA: Mimic_Output_FB; // CHASSIS:OUT0002</v>
      </c>
      <c r="S36" s="20" t="str">
        <f t="shared" si="14"/>
        <v>CHASSIS.OUT0002();</v>
      </c>
      <c r="T36" s="20" t="str">
        <f t="shared" si="15"/>
        <v>CHASSIS.OUT0002.Init(Machine_IO.Outputs.SIDECONVSPD_MA);</v>
      </c>
    </row>
    <row r="37" spans="1:20" s="2" customFormat="1" x14ac:dyDescent="0.2">
      <c r="A37" s="17" t="s">
        <v>93</v>
      </c>
      <c r="B37" s="17" t="s">
        <v>19</v>
      </c>
      <c r="C37" s="19">
        <v>36</v>
      </c>
      <c r="D37" s="17" t="s">
        <v>61</v>
      </c>
      <c r="E37" s="17" t="str">
        <f t="shared" si="6"/>
        <v>CR0709.OUT0003</v>
      </c>
      <c r="F37" s="17" t="s">
        <v>58</v>
      </c>
      <c r="G37" s="21" t="str">
        <f>_xlfn.XLOOKUP(E37,IfmPinRef!$B$2:$B$199,IfmPinRef!$H$2:$H$199)</f>
        <v>a19</v>
      </c>
      <c r="H37" s="21" t="str">
        <f>_xlfn.XLOOKUP(E37,IfmPinRef!$B$2:$B$199,IfmPinRef!$I$2:$I$199)</f>
        <v>PWM 2.5A</v>
      </c>
      <c r="I37" s="21" t="s">
        <v>41</v>
      </c>
      <c r="J37" s="21" t="str">
        <f t="shared" si="1"/>
        <v>CHASSIS.OUT0003</v>
      </c>
      <c r="K37" s="19" t="s">
        <v>380</v>
      </c>
      <c r="L37" s="19" t="str">
        <f t="shared" si="7"/>
        <v>LHS_JACKLEGRAISE_OP</v>
      </c>
      <c r="M37" s="19" t="str">
        <f t="shared" si="11"/>
        <v>LHS_JackLegRaise_OP:BOOL;</v>
      </c>
      <c r="N37" s="20" t="str">
        <f t="shared" si="16"/>
        <v>LHS_JACKLEGRAISE_OP:OpCom; // CHASSIS.OUT0003</v>
      </c>
      <c r="O37" s="20" t="str">
        <f t="shared" si="17"/>
        <v>Machine_IO.Outputs.LHS_JACKLEGRAISE_OP</v>
      </c>
      <c r="P37" s="20" t="str">
        <f t="shared" si="12"/>
        <v>Machine_IO.Outputs.LHS_JACKLEGRAISE_OP(); // CR0709.OUT0003</v>
      </c>
      <c r="Q37" s="20" t="str">
        <f t="shared" si="18"/>
        <v>Machine_IO.Outputs.LHS_JACKLEGRAISE_OP.Init('CHASSIS','LHS_JACKLEGRAISE_OP','OUT0003','a19',NVL_Outputs_States_CHASSIS.All.OUT0003,NVL_IO_CHASSIS.All_Outputs_Diag.OUT0003,Machine_IO.Node_CHASSIS);</v>
      </c>
      <c r="R37" s="20" t="str">
        <f t="shared" si="13"/>
        <v>LHS_JackLegRaise_OP: Mimic_Output_FB; // CHASSIS:OUT0003</v>
      </c>
      <c r="S37" s="20" t="str">
        <f t="shared" si="14"/>
        <v>CHASSIS.OUT0003();</v>
      </c>
      <c r="T37" s="20" t="str">
        <f t="shared" si="15"/>
        <v>CHASSIS.OUT0003.Init(Machine_IO.Outputs.LHS_JACKLEGRAISE_OP);</v>
      </c>
    </row>
    <row r="38" spans="1:20" s="2" customFormat="1" x14ac:dyDescent="0.2">
      <c r="A38" s="17" t="s">
        <v>93</v>
      </c>
      <c r="B38" s="17" t="s">
        <v>19</v>
      </c>
      <c r="C38" s="19">
        <v>37</v>
      </c>
      <c r="D38" s="17" t="s">
        <v>62</v>
      </c>
      <c r="E38" s="17" t="str">
        <f t="shared" si="6"/>
        <v>CR0709.OUT0004</v>
      </c>
      <c r="F38" s="17" t="s">
        <v>58</v>
      </c>
      <c r="G38" s="21" t="str">
        <f>_xlfn.XLOOKUP(E38,IfmPinRef!$B$2:$B$199,IfmPinRef!$H$2:$H$199)</f>
        <v>a20</v>
      </c>
      <c r="H38" s="21" t="str">
        <f>_xlfn.XLOOKUP(E38,IfmPinRef!$B$2:$B$199,IfmPinRef!$I$2:$I$199)</f>
        <v>PWM 2.5A</v>
      </c>
      <c r="I38" s="30" t="s">
        <v>526</v>
      </c>
      <c r="J38" s="21" t="str">
        <f t="shared" si="1"/>
        <v>CHASSIS.OUT0004</v>
      </c>
      <c r="K38" s="19" t="s">
        <v>381</v>
      </c>
      <c r="L38" s="19" t="str">
        <f t="shared" si="7"/>
        <v>SIDETRANSFERSPD_MA</v>
      </c>
      <c r="M38" s="19" t="str">
        <f t="shared" si="11"/>
        <v>SideTransferSpd_mA:BOOL;</v>
      </c>
      <c r="N38" s="20" t="str">
        <f t="shared" si="16"/>
        <v>SIDETRANSFERSPD_MA:OpCom; // CHASSIS.OUT0004</v>
      </c>
      <c r="O38" s="20" t="str">
        <f t="shared" si="17"/>
        <v>Machine_IO.Outputs.SIDETRANSFERSPD_MA</v>
      </c>
      <c r="P38" s="20" t="str">
        <f t="shared" si="12"/>
        <v>Machine_IO.Outputs.SIDETRANSFERSPD_MA(); // CR0709.OUT0004</v>
      </c>
      <c r="Q38" s="20" t="str">
        <f t="shared" si="18"/>
        <v>Machine_IO.Outputs.SIDETRANSFERSPD_MA.Init('CHASSIS','SIDETRANSFERSPD_MA','OUT0004','a20',NVL_Outputs_States_CHASSIS.All.OUT0004,NVL_IO_CHASSIS.All_Outputs_Diag.OUT0004,Machine_IO.Node_CHASSIS);</v>
      </c>
      <c r="R38" s="20" t="str">
        <f t="shared" si="13"/>
        <v>SideTransferSpd_mA: Mimic_Output_FB; // CHASSIS:OUT0004</v>
      </c>
      <c r="S38" s="20" t="str">
        <f t="shared" si="14"/>
        <v>CHASSIS.OUT0004();</v>
      </c>
      <c r="T38" s="20" t="str">
        <f t="shared" si="15"/>
        <v>CHASSIS.OUT0004.Init(Machine_IO.Outputs.SIDETRANSFERSPD_MA);</v>
      </c>
    </row>
    <row r="39" spans="1:20" s="2" customFormat="1" x14ac:dyDescent="0.2">
      <c r="A39" s="17" t="s">
        <v>93</v>
      </c>
      <c r="B39" s="17" t="s">
        <v>19</v>
      </c>
      <c r="C39" s="19">
        <v>38</v>
      </c>
      <c r="D39" s="17" t="s">
        <v>63</v>
      </c>
      <c r="E39" s="17" t="str">
        <f t="shared" si="6"/>
        <v>CR0709.OUT0005</v>
      </c>
      <c r="F39" s="17" t="s">
        <v>58</v>
      </c>
      <c r="G39" s="21" t="str">
        <f>_xlfn.XLOOKUP(E39,IfmPinRef!$B$2:$B$199,IfmPinRef!$H$2:$H$199)</f>
        <v>a21</v>
      </c>
      <c r="H39" s="21" t="str">
        <f>_xlfn.XLOOKUP(E39,IfmPinRef!$B$2:$B$199,IfmPinRef!$I$2:$I$199)</f>
        <v>PWM 2.5A</v>
      </c>
      <c r="I39" s="21" t="s">
        <v>41</v>
      </c>
      <c r="J39" s="21" t="str">
        <f t="shared" si="1"/>
        <v>CHASSIS.OUT0005</v>
      </c>
      <c r="K39" s="19" t="s">
        <v>382</v>
      </c>
      <c r="L39" s="19" t="str">
        <f t="shared" si="7"/>
        <v>LHS_JACKLEGLOWER_OP</v>
      </c>
      <c r="M39" s="19" t="str">
        <f t="shared" si="11"/>
        <v>LHS_JackLegLower_OP:BOOL;</v>
      </c>
      <c r="N39" s="20" t="str">
        <f t="shared" si="16"/>
        <v>LHS_JACKLEGLOWER_OP:OpCom; // CHASSIS.OUT0005</v>
      </c>
      <c r="O39" s="20" t="str">
        <f t="shared" si="17"/>
        <v>Machine_IO.Outputs.LHS_JACKLEGLOWER_OP</v>
      </c>
      <c r="P39" s="20" t="str">
        <f t="shared" si="12"/>
        <v>Machine_IO.Outputs.LHS_JACKLEGLOWER_OP(); // CR0709.OUT0005</v>
      </c>
      <c r="Q39" s="20" t="str">
        <f t="shared" si="18"/>
        <v>Machine_IO.Outputs.LHS_JACKLEGLOWER_OP.Init('CHASSIS','LHS_JACKLEGLOWER_OP','OUT0005','a21',NVL_Outputs_States_CHASSIS.All.OUT0005,NVL_IO_CHASSIS.All_Outputs_Diag.OUT0005,Machine_IO.Node_CHASSIS);</v>
      </c>
      <c r="R39" s="20" t="str">
        <f t="shared" si="13"/>
        <v>LHS_JackLegLower_OP: Mimic_Output_FB; // CHASSIS:OUT0005</v>
      </c>
      <c r="S39" s="20" t="str">
        <f t="shared" si="14"/>
        <v>CHASSIS.OUT0005();</v>
      </c>
      <c r="T39" s="20" t="str">
        <f t="shared" si="15"/>
        <v>CHASSIS.OUT0005.Init(Machine_IO.Outputs.LHS_JACKLEGLOWER_OP);</v>
      </c>
    </row>
    <row r="40" spans="1:20" s="2" customFormat="1" x14ac:dyDescent="0.2">
      <c r="A40" s="17" t="s">
        <v>93</v>
      </c>
      <c r="B40" s="17" t="s">
        <v>19</v>
      </c>
      <c r="C40" s="19">
        <v>39</v>
      </c>
      <c r="D40" s="17" t="s">
        <v>64</v>
      </c>
      <c r="E40" s="17" t="str">
        <f t="shared" si="6"/>
        <v>CR0709.OUT0006</v>
      </c>
      <c r="F40" s="17" t="s">
        <v>58</v>
      </c>
      <c r="G40" s="21" t="str">
        <f>_xlfn.XLOOKUP(E40,IfmPinRef!$B$2:$B$199,IfmPinRef!$H$2:$H$199)</f>
        <v>a22</v>
      </c>
      <c r="H40" s="21" t="str">
        <f>_xlfn.XLOOKUP(E40,IfmPinRef!$B$2:$B$199,IfmPinRef!$I$2:$I$199)</f>
        <v>PWM 4A</v>
      </c>
      <c r="I40" s="21" t="s">
        <v>41</v>
      </c>
      <c r="J40" s="21" t="str">
        <f t="shared" si="1"/>
        <v>CHASSIS.OUT0006</v>
      </c>
      <c r="K40" s="19" t="s">
        <v>383</v>
      </c>
      <c r="L40" s="19" t="str">
        <f t="shared" si="7"/>
        <v>SETUPDUMPVALVE_OP</v>
      </c>
      <c r="M40" s="19" t="str">
        <f t="shared" si="11"/>
        <v>SetupDumpValve_OP:BOOL;</v>
      </c>
      <c r="N40" s="20" t="str">
        <f t="shared" si="16"/>
        <v>SETUPDUMPVALVE_OP:OpCom; // CHASSIS.OUT0006</v>
      </c>
      <c r="O40" s="20" t="str">
        <f t="shared" si="17"/>
        <v>Machine_IO.Outputs.SETUPDUMPVALVE_OP</v>
      </c>
      <c r="P40" s="20" t="str">
        <f t="shared" si="12"/>
        <v>Machine_IO.Outputs.SETUPDUMPVALVE_OP(); // CR0709.OUT0006</v>
      </c>
      <c r="Q40" s="20" t="str">
        <f t="shared" si="18"/>
        <v>Machine_IO.Outputs.SETUPDUMPVALVE_OP.Init('CHASSIS','SETUPDUMPVALVE_OP','OUT0006','a22',NVL_Outputs_States_CHASSIS.All.OUT0006,NVL_IO_CHASSIS.All_Outputs_Diag.OUT0006,Machine_IO.Node_CHASSIS);</v>
      </c>
      <c r="R40" s="20" t="str">
        <f t="shared" si="13"/>
        <v>SetupDumpValve_OP: Mimic_Output_FB; // CHASSIS:OUT0006</v>
      </c>
      <c r="S40" s="20" t="str">
        <f t="shared" si="14"/>
        <v>CHASSIS.OUT0006();</v>
      </c>
      <c r="T40" s="20" t="str">
        <f t="shared" si="15"/>
        <v>CHASSIS.OUT0006.Init(Machine_IO.Outputs.SETUPDUMPVALVE_OP);</v>
      </c>
    </row>
    <row r="41" spans="1:20" s="2" customFormat="1" x14ac:dyDescent="0.2">
      <c r="A41" s="17" t="s">
        <v>93</v>
      </c>
      <c r="B41" s="17" t="s">
        <v>19</v>
      </c>
      <c r="C41" s="19">
        <v>40</v>
      </c>
      <c r="D41" s="17" t="s">
        <v>65</v>
      </c>
      <c r="E41" s="17" t="str">
        <f t="shared" si="6"/>
        <v>CR0709.OUT0007</v>
      </c>
      <c r="F41" s="17" t="s">
        <v>58</v>
      </c>
      <c r="G41" s="21" t="str">
        <f>_xlfn.XLOOKUP(E41,IfmPinRef!$B$2:$B$199,IfmPinRef!$H$2:$H$199)</f>
        <v>a23</v>
      </c>
      <c r="H41" s="21" t="str">
        <f>_xlfn.XLOOKUP(E41,IfmPinRef!$B$2:$B$199,IfmPinRef!$I$2:$I$199)</f>
        <v>PWM 4A</v>
      </c>
      <c r="I41" s="30" t="s">
        <v>526</v>
      </c>
      <c r="J41" s="21" t="str">
        <f t="shared" si="1"/>
        <v>CHASSIS.OUT0007</v>
      </c>
      <c r="K41" s="19" t="s">
        <v>384</v>
      </c>
      <c r="L41" s="19" t="str">
        <f t="shared" si="7"/>
        <v>COLLECTIONCONVSPD_MA</v>
      </c>
      <c r="M41" s="19" t="str">
        <f t="shared" si="11"/>
        <v>CollectionConvSpd_mA:BOOL;</v>
      </c>
      <c r="N41" s="20" t="str">
        <f t="shared" si="16"/>
        <v>COLLECTIONCONVSPD_MA:OpCom; // CHASSIS.OUT0007</v>
      </c>
      <c r="O41" s="20" t="str">
        <f t="shared" si="17"/>
        <v>Machine_IO.Outputs.COLLECTIONCONVSPD_MA</v>
      </c>
      <c r="P41" s="20" t="str">
        <f t="shared" si="12"/>
        <v>Machine_IO.Outputs.COLLECTIONCONVSPD_MA(); // CR0709.OUT0007</v>
      </c>
      <c r="Q41" s="20" t="str">
        <f t="shared" si="18"/>
        <v>Machine_IO.Outputs.COLLECTIONCONVSPD_MA.Init('CHASSIS','COLLECTIONCONVSPD_MA','OUT0007','a23',NVL_Outputs_States_CHASSIS.All.OUT0007,NVL_IO_CHASSIS.All_Outputs_Diag.OUT0007,Machine_IO.Node_CHASSIS);</v>
      </c>
      <c r="R41" s="20" t="str">
        <f t="shared" si="13"/>
        <v>CollectionConvSpd_mA: Mimic_Output_FB; // CHASSIS:OUT0007</v>
      </c>
      <c r="S41" s="20" t="str">
        <f t="shared" si="14"/>
        <v>CHASSIS.OUT0007();</v>
      </c>
      <c r="T41" s="20" t="str">
        <f t="shared" si="15"/>
        <v>CHASSIS.OUT0007.Init(Machine_IO.Outputs.COLLECTIONCONVSPD_MA);</v>
      </c>
    </row>
    <row r="42" spans="1:20" s="2" customFormat="1" x14ac:dyDescent="0.2">
      <c r="A42" s="17" t="s">
        <v>93</v>
      </c>
      <c r="B42" s="17" t="s">
        <v>19</v>
      </c>
      <c r="C42" s="19">
        <v>41</v>
      </c>
      <c r="D42" s="17" t="s">
        <v>66</v>
      </c>
      <c r="E42" s="17" t="str">
        <f t="shared" si="6"/>
        <v>CR0709.OUT0008</v>
      </c>
      <c r="F42" s="17" t="s">
        <v>58</v>
      </c>
      <c r="G42" s="21" t="str">
        <f>_xlfn.XLOOKUP(E42,IfmPinRef!$B$2:$B$199,IfmPinRef!$H$2:$H$199)</f>
        <v>a24</v>
      </c>
      <c r="H42" s="21" t="str">
        <f>_xlfn.XLOOKUP(E42,IfmPinRef!$B$2:$B$199,IfmPinRef!$I$2:$I$199)</f>
        <v>PWM 4A</v>
      </c>
      <c r="I42" s="21" t="s">
        <v>41</v>
      </c>
      <c r="J42" s="21" t="str">
        <f t="shared" si="1"/>
        <v>CHASSIS.OUT0008</v>
      </c>
      <c r="K42" s="19" t="s">
        <v>385</v>
      </c>
      <c r="L42" s="19" t="str">
        <f t="shared" si="7"/>
        <v>COLLECTIONCONVON_OP</v>
      </c>
      <c r="M42" s="19" t="str">
        <f t="shared" si="11"/>
        <v>CollectionConvOn_OP:BOOL;</v>
      </c>
      <c r="N42" s="20" t="str">
        <f t="shared" si="16"/>
        <v>COLLECTIONCONVON_OP:OpCom; // CHASSIS.OUT0008</v>
      </c>
      <c r="O42" s="20" t="str">
        <f t="shared" si="17"/>
        <v>Machine_IO.Outputs.COLLECTIONCONVON_OP</v>
      </c>
      <c r="P42" s="20" t="str">
        <f t="shared" si="12"/>
        <v>Machine_IO.Outputs.COLLECTIONCONVON_OP(); // CR0709.OUT0008</v>
      </c>
      <c r="Q42" s="20" t="str">
        <f t="shared" si="18"/>
        <v>Machine_IO.Outputs.COLLECTIONCONVON_OP.Init('CHASSIS','COLLECTIONCONVON_OP','OUT0008','a24',NVL_Outputs_States_CHASSIS.All.OUT0008,NVL_IO_CHASSIS.All_Outputs_Diag.OUT0008,Machine_IO.Node_CHASSIS);</v>
      </c>
      <c r="R42" s="20" t="str">
        <f t="shared" si="13"/>
        <v>CollectionConvOn_OP: Mimic_Output_FB; // CHASSIS:OUT0008</v>
      </c>
      <c r="S42" s="20" t="str">
        <f t="shared" si="14"/>
        <v>CHASSIS.OUT0008();</v>
      </c>
      <c r="T42" s="20" t="str">
        <f t="shared" si="15"/>
        <v>CHASSIS.OUT0008.Init(Machine_IO.Outputs.COLLECTIONCONVON_OP);</v>
      </c>
    </row>
    <row r="43" spans="1:20" s="2" customFormat="1" x14ac:dyDescent="0.2">
      <c r="A43" s="17" t="s">
        <v>93</v>
      </c>
      <c r="B43" s="17" t="s">
        <v>19</v>
      </c>
      <c r="C43" s="19">
        <v>62</v>
      </c>
      <c r="D43" s="17" t="s">
        <v>67</v>
      </c>
      <c r="E43" s="17" t="str">
        <f>_xlfn.CONCAT(B43,".",D43)</f>
        <v>CR0709.GROUP0</v>
      </c>
      <c r="F43" s="17" t="s">
        <v>68</v>
      </c>
      <c r="G43" s="21" t="str">
        <f>_xlfn.XLOOKUP(E43,IfmPinRef!$B$2:$B$199,IfmPinRef!$H$2:$H$199)</f>
        <v>a4</v>
      </c>
      <c r="H43" s="21" t="str">
        <f>_xlfn.XLOOKUP(E43,IfmPinRef!$B$2:$B$199,IfmPinRef!$I$2:$I$199)</f>
        <v>Supply Op Grp0</v>
      </c>
      <c r="I43" s="21" t="s">
        <v>69</v>
      </c>
      <c r="J43" s="21" t="str">
        <f t="shared" si="1"/>
        <v>CHASSIS.GROUP0</v>
      </c>
      <c r="K43" s="19" t="s">
        <v>527</v>
      </c>
      <c r="L43" s="19" t="str">
        <f t="shared" si="7"/>
        <v>SUPPLY_GROUP0</v>
      </c>
      <c r="M43" s="19" t="str">
        <f t="shared" si="11"/>
        <v>SUPPLY_GROUP0:BOOL;</v>
      </c>
      <c r="N43" s="20" t="str">
        <f t="shared" si="16"/>
        <v>SUPPLY_GROUP0:OpCom; // CHASSIS.GROUP0</v>
      </c>
      <c r="O43" s="20" t="str">
        <f t="shared" si="17"/>
        <v>Machine_IO.Outputs.SUPPLY_GROUP0</v>
      </c>
      <c r="P43" s="20" t="str">
        <f t="shared" si="12"/>
        <v>Machine_IO.Outputs.SUPPLY_GROUP0(); // CR0709.GROUP0</v>
      </c>
      <c r="Q43" s="20" t="str">
        <f t="shared" si="18"/>
        <v>Machine_IO.Outputs.SUPPLY_GROUP0.Init('CHASSIS','SUPPLY_GROUP0','GROUP0','a4',NVL_Outputs_States_CHASSIS.All.GROUP0,NVL_IO_CHASSIS.All_Outputs_Diag.GROUP0,Machine_IO.Node_CHASSIS);</v>
      </c>
      <c r="R43" s="20" t="str">
        <f t="shared" si="13"/>
        <v>SUPPLY_GROUP0: Mimic_Output_FB; // CHASSIS:GROUP0</v>
      </c>
      <c r="S43" s="20" t="str">
        <f t="shared" si="14"/>
        <v>CHASSIS.GROUP0();</v>
      </c>
      <c r="T43" s="20" t="str">
        <f t="shared" si="15"/>
        <v>CHASSIS.GROUP0.Init(Machine_IO.Outputs.SUPPLY_GROUP0);</v>
      </c>
    </row>
    <row r="44" spans="1:20" x14ac:dyDescent="0.2">
      <c r="A44" s="17" t="s">
        <v>93</v>
      </c>
      <c r="B44" s="17" t="s">
        <v>19</v>
      </c>
      <c r="C44" s="19">
        <v>42</v>
      </c>
      <c r="D44" s="17" t="s">
        <v>70</v>
      </c>
      <c r="E44" s="17" t="str">
        <f t="shared" si="6"/>
        <v>CR0709.OUT0100</v>
      </c>
      <c r="F44" s="17" t="s">
        <v>58</v>
      </c>
      <c r="G44" s="21" t="str">
        <f>_xlfn.XLOOKUP(E44,IfmPinRef!$B$2:$B$199,IfmPinRef!$H$2:$H$199)</f>
        <v>a6</v>
      </c>
      <c r="H44" s="21" t="str">
        <f>_xlfn.XLOOKUP(E44,IfmPinRef!$B$2:$B$199,IfmPinRef!$I$2:$I$199)</f>
        <v>PWM 2.5A</v>
      </c>
      <c r="I44" s="30" t="s">
        <v>526</v>
      </c>
      <c r="J44" s="21" t="str">
        <f t="shared" si="1"/>
        <v>CHASSIS.OUT0100</v>
      </c>
      <c r="K44" s="19" t="s">
        <v>386</v>
      </c>
      <c r="L44" s="19" t="str">
        <f t="shared" si="7"/>
        <v>DRUMSPD_MA_RAMP_LIMIT</v>
      </c>
      <c r="M44" s="19" t="str">
        <f t="shared" si="11"/>
        <v>DrumSpd_mA_RAMP_LIMIT:BOOL;</v>
      </c>
      <c r="N44" s="20" t="str">
        <f t="shared" si="16"/>
        <v>DRUMSPD_MA_RAMP_LIMIT:OpCom; // CHASSIS.OUT0100</v>
      </c>
      <c r="O44" s="20" t="str">
        <f t="shared" si="17"/>
        <v>Machine_IO.Outputs.DRUMSPD_MA_RAMP_LIMIT</v>
      </c>
      <c r="P44" s="20" t="str">
        <f t="shared" si="12"/>
        <v>Machine_IO.Outputs.DRUMSPD_MA_RAMP_LIMIT(); // CR0709.OUT0100</v>
      </c>
      <c r="Q44" s="20" t="str">
        <f t="shared" si="18"/>
        <v>Machine_IO.Outputs.DRUMSPD_MA_RAMP_LIMIT.Init('CHASSIS','DRUMSPD_MA_RAMP_LIMIT','OUT0100','a6',NVL_Outputs_States_CHASSIS.All.OUT0100,NVL_IO_CHASSIS.All_Outputs_Diag.OUT0100,Machine_IO.Node_CHASSIS);</v>
      </c>
      <c r="R44" s="20" t="str">
        <f t="shared" si="13"/>
        <v>DrumSpd_mA_RAMP_LIMIT: Mimic_Output_FB; // CHASSIS:OUT0100</v>
      </c>
      <c r="S44" s="20" t="str">
        <f t="shared" si="14"/>
        <v>CHASSIS.OUT0100();</v>
      </c>
      <c r="T44" s="20" t="str">
        <f t="shared" si="15"/>
        <v>CHASSIS.OUT0100.Init(Machine_IO.Outputs.DRUMSPD_MA_RAMP_LIMIT);</v>
      </c>
    </row>
    <row r="45" spans="1:20" s="2" customFormat="1" x14ac:dyDescent="0.2">
      <c r="A45" s="17" t="s">
        <v>93</v>
      </c>
      <c r="B45" s="17" t="s">
        <v>19</v>
      </c>
      <c r="C45" s="19">
        <v>43</v>
      </c>
      <c r="D45" s="17" t="s">
        <v>71</v>
      </c>
      <c r="E45" s="17" t="str">
        <f t="shared" si="6"/>
        <v>CR0709.OUT0101</v>
      </c>
      <c r="F45" s="17" t="s">
        <v>58</v>
      </c>
      <c r="G45" s="21" t="str">
        <f>_xlfn.XLOOKUP(E45,IfmPinRef!$B$2:$B$199,IfmPinRef!$H$2:$H$199)</f>
        <v>a7</v>
      </c>
      <c r="H45" s="21" t="str">
        <f>_xlfn.XLOOKUP(E45,IfmPinRef!$B$2:$B$199,IfmPinRef!$I$2:$I$199)</f>
        <v>PWM 2.5A</v>
      </c>
      <c r="I45" s="21" t="s">
        <v>41</v>
      </c>
      <c r="J45" s="21" t="str">
        <f t="shared" si="1"/>
        <v>CHASSIS.OUT0101</v>
      </c>
      <c r="K45" s="19" t="s">
        <v>387</v>
      </c>
      <c r="L45" s="19" t="str">
        <f t="shared" si="7"/>
        <v>TRACKINGMODE</v>
      </c>
      <c r="M45" s="19" t="str">
        <f t="shared" si="11"/>
        <v>TrackingMode:BOOL;</v>
      </c>
      <c r="N45" s="20" t="str">
        <f t="shared" si="16"/>
        <v>TRACKINGMODE:OpCom; // CHASSIS.OUT0101</v>
      </c>
      <c r="O45" s="20" t="str">
        <f t="shared" si="17"/>
        <v>Machine_IO.Outputs.TRACKINGMODE</v>
      </c>
      <c r="P45" s="20" t="str">
        <f t="shared" si="12"/>
        <v>Machine_IO.Outputs.TRACKINGMODE(); // CR0709.OUT0101</v>
      </c>
      <c r="Q45" s="20" t="str">
        <f t="shared" si="18"/>
        <v>Machine_IO.Outputs.TRACKINGMODE.Init('CHASSIS','TRACKINGMODE','OUT0101','a7',NVL_Outputs_States_CHASSIS.All.OUT0101,NVL_IO_CHASSIS.All_Outputs_Diag.OUT0101,Machine_IO.Node_CHASSIS);</v>
      </c>
      <c r="R45" s="20" t="str">
        <f t="shared" si="13"/>
        <v>TrackingMode: Mimic_Output_FB; // CHASSIS:OUT0101</v>
      </c>
      <c r="S45" s="20" t="str">
        <f t="shared" si="14"/>
        <v>CHASSIS.OUT0101();</v>
      </c>
      <c r="T45" s="20" t="str">
        <f t="shared" si="15"/>
        <v>CHASSIS.OUT0101.Init(Machine_IO.Outputs.TRACKINGMODE);</v>
      </c>
    </row>
    <row r="46" spans="1:20" s="2" customFormat="1" x14ac:dyDescent="0.2">
      <c r="A46" s="17" t="s">
        <v>93</v>
      </c>
      <c r="B46" s="17" t="s">
        <v>19</v>
      </c>
      <c r="C46" s="19">
        <v>44</v>
      </c>
      <c r="D46" s="17" t="s">
        <v>72</v>
      </c>
      <c r="E46" s="17" t="str">
        <f t="shared" si="6"/>
        <v>CR0709.OUT0102</v>
      </c>
      <c r="F46" s="17" t="s">
        <v>58</v>
      </c>
      <c r="G46" s="21" t="str">
        <f>_xlfn.XLOOKUP(E46,IfmPinRef!$B$2:$B$199,IfmPinRef!$H$2:$H$199)</f>
        <v>a8</v>
      </c>
      <c r="H46" s="21" t="str">
        <f>_xlfn.XLOOKUP(E46,IfmPinRef!$B$2:$B$199,IfmPinRef!$I$2:$I$199)</f>
        <v>PWM 2.5A</v>
      </c>
      <c r="I46" s="30" t="s">
        <v>526</v>
      </c>
      <c r="J46" s="21" t="str">
        <f t="shared" si="1"/>
        <v>CHASSIS.OUT0102</v>
      </c>
      <c r="K46" s="19" t="s">
        <v>388</v>
      </c>
      <c r="L46" s="19" t="str">
        <f t="shared" si="7"/>
        <v>FEEDERSPD_MA</v>
      </c>
      <c r="M46" s="19" t="str">
        <f t="shared" si="11"/>
        <v>FeederSpd_mA:BOOL;</v>
      </c>
      <c r="N46" s="20" t="str">
        <f t="shared" si="16"/>
        <v>FEEDERSPD_MA:OpCom; // CHASSIS.OUT0102</v>
      </c>
      <c r="O46" s="20" t="str">
        <f t="shared" si="17"/>
        <v>Machine_IO.Outputs.FEEDERSPD_MA</v>
      </c>
      <c r="P46" s="20" t="str">
        <f t="shared" si="12"/>
        <v>Machine_IO.Outputs.FEEDERSPD_MA(); // CR0709.OUT0102</v>
      </c>
      <c r="Q46" s="20" t="str">
        <f t="shared" si="18"/>
        <v>Machine_IO.Outputs.FEEDERSPD_MA.Init('CHASSIS','FEEDERSPD_MA','OUT0102','a8',NVL_Outputs_States_CHASSIS.All.OUT0102,NVL_IO_CHASSIS.All_Outputs_Diag.OUT0102,Machine_IO.Node_CHASSIS);</v>
      </c>
      <c r="R46" s="20" t="str">
        <f t="shared" si="13"/>
        <v>FeederSpd_mA: Mimic_Output_FB; // CHASSIS:OUT0102</v>
      </c>
      <c r="S46" s="20" t="str">
        <f t="shared" si="14"/>
        <v>CHASSIS.OUT0102();</v>
      </c>
      <c r="T46" s="20" t="str">
        <f t="shared" si="15"/>
        <v>CHASSIS.OUT0102.Init(Machine_IO.Outputs.FEEDERSPD_MA);</v>
      </c>
    </row>
    <row r="47" spans="1:20" s="2" customFormat="1" x14ac:dyDescent="0.2">
      <c r="A47" s="17" t="s">
        <v>93</v>
      </c>
      <c r="B47" s="17" t="s">
        <v>19</v>
      </c>
      <c r="C47" s="19">
        <v>45</v>
      </c>
      <c r="D47" s="17" t="s">
        <v>73</v>
      </c>
      <c r="E47" s="17" t="str">
        <f t="shared" si="6"/>
        <v>CR0709.OUT0103</v>
      </c>
      <c r="F47" s="17" t="s">
        <v>58</v>
      </c>
      <c r="G47" s="21" t="str">
        <f>_xlfn.XLOOKUP(E47,IfmPinRef!$B$2:$B$199,IfmPinRef!$H$2:$H$199)</f>
        <v>a9</v>
      </c>
      <c r="H47" s="21" t="str">
        <f>_xlfn.XLOOKUP(E47,IfmPinRef!$B$2:$B$199,IfmPinRef!$I$2:$I$199)</f>
        <v>PWM 2.5A</v>
      </c>
      <c r="I47" s="21" t="s">
        <v>41</v>
      </c>
      <c r="J47" s="21" t="str">
        <f t="shared" si="1"/>
        <v>CHASSIS.OUT0103</v>
      </c>
      <c r="K47" s="19" t="s">
        <v>389</v>
      </c>
      <c r="L47" s="19" t="str">
        <f t="shared" si="7"/>
        <v>CRANKENABLE</v>
      </c>
      <c r="M47" s="19" t="str">
        <f t="shared" si="11"/>
        <v>CrankEnable:BOOL;</v>
      </c>
      <c r="N47" s="20" t="str">
        <f t="shared" si="16"/>
        <v>CRANKENABLE:OpCom; // CHASSIS.OUT0103</v>
      </c>
      <c r="O47" s="20" t="str">
        <f t="shared" si="17"/>
        <v>Machine_IO.Outputs.CRANKENABLE</v>
      </c>
      <c r="P47" s="20" t="str">
        <f t="shared" si="12"/>
        <v>Machine_IO.Outputs.CRANKENABLE(); // CR0709.OUT0103</v>
      </c>
      <c r="Q47" s="20" t="str">
        <f t="shared" si="18"/>
        <v>Machine_IO.Outputs.CRANKENABLE.Init('CHASSIS','CRANKENABLE','OUT0103','a9',NVL_Outputs_States_CHASSIS.All.OUT0103,NVL_IO_CHASSIS.All_Outputs_Diag.OUT0103,Machine_IO.Node_CHASSIS);</v>
      </c>
      <c r="R47" s="20" t="str">
        <f t="shared" si="13"/>
        <v>CrankEnable: Mimic_Output_FB; // CHASSIS:OUT0103</v>
      </c>
      <c r="S47" s="20" t="str">
        <f t="shared" si="14"/>
        <v>CHASSIS.OUT0103();</v>
      </c>
      <c r="T47" s="20" t="str">
        <f t="shared" si="15"/>
        <v>CHASSIS.OUT0103.Init(Machine_IO.Outputs.CRANKENABLE);</v>
      </c>
    </row>
    <row r="48" spans="1:20" s="2" customFormat="1" x14ac:dyDescent="0.2">
      <c r="A48" s="17" t="s">
        <v>93</v>
      </c>
      <c r="B48" s="17" t="s">
        <v>19</v>
      </c>
      <c r="C48" s="19">
        <v>46</v>
      </c>
      <c r="D48" s="17" t="s">
        <v>74</v>
      </c>
      <c r="E48" s="17" t="str">
        <f t="shared" si="6"/>
        <v>CR0709.OUT0104</v>
      </c>
      <c r="F48" s="17" t="s">
        <v>58</v>
      </c>
      <c r="G48" s="21" t="str">
        <f>_xlfn.XLOOKUP(E48,IfmPinRef!$B$2:$B$199,IfmPinRef!$H$2:$H$199)</f>
        <v>a10</v>
      </c>
      <c r="H48" s="21" t="str">
        <f>_xlfn.XLOOKUP(E48,IfmPinRef!$B$2:$B$199,IfmPinRef!$I$2:$I$199)</f>
        <v>PWM 2.5A</v>
      </c>
      <c r="I48" s="21" t="s">
        <v>41</v>
      </c>
      <c r="J48" s="21" t="str">
        <f t="shared" si="1"/>
        <v>CHASSIS.OUT0104</v>
      </c>
      <c r="K48" s="19" t="s">
        <v>390</v>
      </c>
      <c r="L48" s="19" t="str">
        <f t="shared" si="7"/>
        <v>DIVERTOILTOTRACK_OP</v>
      </c>
      <c r="M48" s="19" t="str">
        <f t="shared" si="11"/>
        <v>DivertOilToTrack_OP:BOOL;</v>
      </c>
      <c r="N48" s="20" t="str">
        <f t="shared" si="16"/>
        <v>DIVERTOILTOTRACK_OP:OpCom; // CHASSIS.OUT0104</v>
      </c>
      <c r="O48" s="20" t="str">
        <f t="shared" si="17"/>
        <v>Machine_IO.Outputs.DIVERTOILTOTRACK_OP</v>
      </c>
      <c r="P48" s="20" t="str">
        <f t="shared" si="12"/>
        <v>Machine_IO.Outputs.DIVERTOILTOTRACK_OP(); // CR0709.OUT0104</v>
      </c>
      <c r="Q48" s="20" t="str">
        <f t="shared" si="18"/>
        <v>Machine_IO.Outputs.DIVERTOILTOTRACK_OP.Init('CHASSIS','DIVERTOILTOTRACK_OP','OUT0104','a10',NVL_Outputs_States_CHASSIS.All.OUT0104,NVL_IO_CHASSIS.All_Outputs_Diag.OUT0104,Machine_IO.Node_CHASSIS);</v>
      </c>
      <c r="R48" s="20" t="str">
        <f t="shared" si="13"/>
        <v>DivertOilToTrack_OP: Mimic_Output_FB; // CHASSIS:OUT0104</v>
      </c>
      <c r="S48" s="20" t="str">
        <f t="shared" si="14"/>
        <v>CHASSIS.OUT0104();</v>
      </c>
      <c r="T48" s="20" t="str">
        <f t="shared" si="15"/>
        <v>CHASSIS.OUT0104.Init(Machine_IO.Outputs.DIVERTOILTOTRACK_OP);</v>
      </c>
    </row>
    <row r="49" spans="1:20" s="2" customFormat="1" x14ac:dyDescent="0.2">
      <c r="A49" s="17" t="s">
        <v>93</v>
      </c>
      <c r="B49" s="17" t="s">
        <v>19</v>
      </c>
      <c r="C49" s="19">
        <v>47</v>
      </c>
      <c r="D49" s="17" t="s">
        <v>75</v>
      </c>
      <c r="E49" s="17" t="str">
        <f t="shared" si="6"/>
        <v>CR0709.OUT0105</v>
      </c>
      <c r="F49" s="17" t="s">
        <v>58</v>
      </c>
      <c r="G49" s="21" t="str">
        <f>_xlfn.XLOOKUP(E49,IfmPinRef!$B$2:$B$199,IfmPinRef!$H$2:$H$199)</f>
        <v>a11</v>
      </c>
      <c r="H49" s="21" t="str">
        <f>_xlfn.XLOOKUP(E49,IfmPinRef!$B$2:$B$199,IfmPinRef!$I$2:$I$199)</f>
        <v>PWM 2.5A</v>
      </c>
      <c r="I49" s="21" t="s">
        <v>41</v>
      </c>
      <c r="J49" s="21" t="str">
        <f t="shared" si="1"/>
        <v>CHASSIS.OUT0105</v>
      </c>
      <c r="K49" s="19" t="s">
        <v>391</v>
      </c>
      <c r="L49" s="19" t="str">
        <f t="shared" si="7"/>
        <v>RHS_JACKLEGRAISE_OP</v>
      </c>
      <c r="M49" s="19" t="str">
        <f t="shared" si="11"/>
        <v>RHS_JackLegRaise_OP:BOOL;</v>
      </c>
      <c r="N49" s="20" t="str">
        <f t="shared" si="16"/>
        <v>RHS_JACKLEGRAISE_OP:OpCom; // CHASSIS.OUT0105</v>
      </c>
      <c r="O49" s="20" t="str">
        <f t="shared" si="17"/>
        <v>Machine_IO.Outputs.RHS_JACKLEGRAISE_OP</v>
      </c>
      <c r="P49" s="20" t="str">
        <f t="shared" si="12"/>
        <v>Machine_IO.Outputs.RHS_JACKLEGRAISE_OP(); // CR0709.OUT0105</v>
      </c>
      <c r="Q49" s="20" t="str">
        <f t="shared" si="18"/>
        <v>Machine_IO.Outputs.RHS_JACKLEGRAISE_OP.Init('CHASSIS','RHS_JACKLEGRAISE_OP','OUT0105','a11',NVL_Outputs_States_CHASSIS.All.OUT0105,NVL_IO_CHASSIS.All_Outputs_Diag.OUT0105,Machine_IO.Node_CHASSIS);</v>
      </c>
      <c r="R49" s="20" t="str">
        <f t="shared" si="13"/>
        <v>RHS_JackLegRaise_OP: Mimic_Output_FB; // CHASSIS:OUT0105</v>
      </c>
      <c r="S49" s="20" t="str">
        <f t="shared" si="14"/>
        <v>CHASSIS.OUT0105();</v>
      </c>
      <c r="T49" s="20" t="str">
        <f t="shared" si="15"/>
        <v>CHASSIS.OUT0105.Init(Machine_IO.Outputs.RHS_JACKLEGRAISE_OP);</v>
      </c>
    </row>
    <row r="50" spans="1:20" s="2" customFormat="1" x14ac:dyDescent="0.2">
      <c r="A50" s="17" t="s">
        <v>93</v>
      </c>
      <c r="B50" s="17" t="s">
        <v>19</v>
      </c>
      <c r="C50" s="19">
        <v>48</v>
      </c>
      <c r="D50" s="17" t="s">
        <v>76</v>
      </c>
      <c r="E50" s="17" t="str">
        <f t="shared" si="6"/>
        <v>CR0709.OUT0106</v>
      </c>
      <c r="F50" s="17" t="s">
        <v>58</v>
      </c>
      <c r="G50" s="21" t="str">
        <f>_xlfn.XLOOKUP(E50,IfmPinRef!$B$2:$B$199,IfmPinRef!$H$2:$H$199)</f>
        <v>a12</v>
      </c>
      <c r="H50" s="21" t="str">
        <f>_xlfn.XLOOKUP(E50,IfmPinRef!$B$2:$B$199,IfmPinRef!$I$2:$I$199)</f>
        <v>PWM 4A</v>
      </c>
      <c r="I50" s="21" t="s">
        <v>41</v>
      </c>
      <c r="J50" s="21" t="str">
        <f t="shared" si="1"/>
        <v>CHASSIS.OUT0106</v>
      </c>
      <c r="K50" s="19" t="s">
        <v>392</v>
      </c>
      <c r="L50" s="19" t="str">
        <f t="shared" si="7"/>
        <v>TAILCONVON_OP</v>
      </c>
      <c r="M50" s="19" t="str">
        <f t="shared" si="11"/>
        <v>TailConvOn_OP:BOOL;</v>
      </c>
      <c r="N50" s="20" t="str">
        <f t="shared" si="16"/>
        <v>TAILCONVON_OP:OpCom; // CHASSIS.OUT0106</v>
      </c>
      <c r="O50" s="20" t="str">
        <f t="shared" si="17"/>
        <v>Machine_IO.Outputs.TAILCONVON_OP</v>
      </c>
      <c r="P50" s="20" t="str">
        <f t="shared" si="12"/>
        <v>Machine_IO.Outputs.TAILCONVON_OP(); // CR0709.OUT0106</v>
      </c>
      <c r="Q50" s="20" t="str">
        <f t="shared" si="18"/>
        <v>Machine_IO.Outputs.TAILCONVON_OP.Init('CHASSIS','TAILCONVON_OP','OUT0106','a12',NVL_Outputs_States_CHASSIS.All.OUT0106,NVL_IO_CHASSIS.All_Outputs_Diag.OUT0106,Machine_IO.Node_CHASSIS);</v>
      </c>
      <c r="R50" s="20" t="str">
        <f t="shared" si="13"/>
        <v>TailConvOn_OP: Mimic_Output_FB; // CHASSIS:OUT0106</v>
      </c>
      <c r="S50" s="20" t="str">
        <f t="shared" si="14"/>
        <v>CHASSIS.OUT0106();</v>
      </c>
      <c r="T50" s="20" t="str">
        <f t="shared" si="15"/>
        <v>CHASSIS.OUT0106.Init(Machine_IO.Outputs.TAILCONVON_OP);</v>
      </c>
    </row>
    <row r="51" spans="1:20" x14ac:dyDescent="0.2">
      <c r="A51" s="17" t="s">
        <v>93</v>
      </c>
      <c r="B51" s="17" t="s">
        <v>19</v>
      </c>
      <c r="C51" s="19">
        <v>49</v>
      </c>
      <c r="D51" s="17" t="s">
        <v>77</v>
      </c>
      <c r="E51" s="17" t="str">
        <f t="shared" si="6"/>
        <v>CR0709.OUT0107</v>
      </c>
      <c r="F51" s="17" t="s">
        <v>58</v>
      </c>
      <c r="G51" s="21" t="str">
        <f>_xlfn.XLOOKUP(E51,IfmPinRef!$B$2:$B$199,IfmPinRef!$H$2:$H$199)</f>
        <v>a13</v>
      </c>
      <c r="H51" s="21" t="str">
        <f>_xlfn.XLOOKUP(E51,IfmPinRef!$B$2:$B$199,IfmPinRef!$I$2:$I$199)</f>
        <v>PWM 4A</v>
      </c>
      <c r="I51" s="21" t="s">
        <v>41</v>
      </c>
      <c r="J51" s="21" t="str">
        <f t="shared" si="1"/>
        <v>CHASSIS.OUT0107</v>
      </c>
      <c r="K51" s="19" t="s">
        <v>393</v>
      </c>
      <c r="L51" s="19" t="str">
        <f t="shared" si="7"/>
        <v>SIDECONVON_OP</v>
      </c>
      <c r="M51" s="19" t="str">
        <f t="shared" si="11"/>
        <v>SideConvOn_OP:BOOL;</v>
      </c>
      <c r="N51" s="20" t="str">
        <f t="shared" si="16"/>
        <v>SIDECONVON_OP:OpCom; // CHASSIS.OUT0107</v>
      </c>
      <c r="O51" s="20" t="str">
        <f t="shared" si="17"/>
        <v>Machine_IO.Outputs.SIDECONVON_OP</v>
      </c>
      <c r="P51" s="20" t="str">
        <f t="shared" si="12"/>
        <v>Machine_IO.Outputs.SIDECONVON_OP(); // CR0709.OUT0107</v>
      </c>
      <c r="Q51" s="20" t="str">
        <f t="shared" si="18"/>
        <v>Machine_IO.Outputs.SIDECONVON_OP.Init('CHASSIS','SIDECONVON_OP','OUT0107','a13',NVL_Outputs_States_CHASSIS.All.OUT0107,NVL_IO_CHASSIS.All_Outputs_Diag.OUT0107,Machine_IO.Node_CHASSIS);</v>
      </c>
      <c r="R51" s="20" t="str">
        <f t="shared" si="13"/>
        <v>SideConvOn_OP: Mimic_Output_FB; // CHASSIS:OUT0107</v>
      </c>
      <c r="S51" s="20" t="str">
        <f t="shared" si="14"/>
        <v>CHASSIS.OUT0107();</v>
      </c>
      <c r="T51" s="20" t="str">
        <f t="shared" si="15"/>
        <v>CHASSIS.OUT0107.Init(Machine_IO.Outputs.SIDECONVON_OP);</v>
      </c>
    </row>
    <row r="52" spans="1:20" x14ac:dyDescent="0.2">
      <c r="A52" s="17" t="s">
        <v>93</v>
      </c>
      <c r="B52" s="17" t="s">
        <v>19</v>
      </c>
      <c r="C52" s="19">
        <v>50</v>
      </c>
      <c r="D52" s="17" t="s">
        <v>78</v>
      </c>
      <c r="E52" s="17" t="str">
        <f t="shared" si="6"/>
        <v>CR0709.OUT0108</v>
      </c>
      <c r="F52" s="17" t="s">
        <v>58</v>
      </c>
      <c r="G52" s="21" t="str">
        <f>_xlfn.XLOOKUP(E52,IfmPinRef!$B$2:$B$199,IfmPinRef!$H$2:$H$199)</f>
        <v>a14</v>
      </c>
      <c r="H52" s="21" t="str">
        <f>_xlfn.XLOOKUP(E52,IfmPinRef!$B$2:$B$199,IfmPinRef!$I$2:$I$199)</f>
        <v>PWM 4A</v>
      </c>
      <c r="I52" s="21" t="s">
        <v>41</v>
      </c>
      <c r="J52" s="21" t="str">
        <f t="shared" si="1"/>
        <v>CHASSIS.OUT0108</v>
      </c>
      <c r="K52" s="19" t="s">
        <v>394</v>
      </c>
      <c r="L52" s="19" t="str">
        <f t="shared" si="7"/>
        <v>SIDETRANSFERON_OP</v>
      </c>
      <c r="M52" s="19" t="str">
        <f t="shared" si="11"/>
        <v>SideTransferOn_OP:BOOL;</v>
      </c>
      <c r="N52" s="20" t="str">
        <f t="shared" si="16"/>
        <v>SIDETRANSFERON_OP:OpCom; // CHASSIS.OUT0108</v>
      </c>
      <c r="O52" s="20" t="str">
        <f t="shared" si="17"/>
        <v>Machine_IO.Outputs.SIDETRANSFERON_OP</v>
      </c>
      <c r="P52" s="20" t="str">
        <f t="shared" si="12"/>
        <v>Machine_IO.Outputs.SIDETRANSFERON_OP(); // CR0709.OUT0108</v>
      </c>
      <c r="Q52" s="20" t="str">
        <f t="shared" si="18"/>
        <v>Machine_IO.Outputs.SIDETRANSFERON_OP.Init('CHASSIS','SIDETRANSFERON_OP','OUT0108','a14',NVL_Outputs_States_CHASSIS.All.OUT0108,NVL_IO_CHASSIS.All_Outputs_Diag.OUT0108,Machine_IO.Node_CHASSIS);</v>
      </c>
      <c r="R52" s="20" t="str">
        <f t="shared" si="13"/>
        <v>SideTransferOn_OP: Mimic_Output_FB; // CHASSIS:OUT0108</v>
      </c>
      <c r="S52" s="20" t="str">
        <f t="shared" si="14"/>
        <v>CHASSIS.OUT0108();</v>
      </c>
      <c r="T52" s="20" t="str">
        <f t="shared" si="15"/>
        <v>CHASSIS.OUT0108.Init(Machine_IO.Outputs.SIDETRANSFERON_OP);</v>
      </c>
    </row>
    <row r="53" spans="1:20" s="2" customFormat="1" x14ac:dyDescent="0.2">
      <c r="A53" s="17" t="s">
        <v>93</v>
      </c>
      <c r="B53" s="17" t="s">
        <v>19</v>
      </c>
      <c r="C53" s="19">
        <v>63</v>
      </c>
      <c r="D53" s="17" t="s">
        <v>79</v>
      </c>
      <c r="E53" s="17" t="str">
        <f>_xlfn.CONCAT(B53,".",D53)</f>
        <v>CR0709.GROUP1</v>
      </c>
      <c r="F53" s="17" t="s">
        <v>68</v>
      </c>
      <c r="G53" s="21" t="str">
        <f>_xlfn.XLOOKUP(E53,IfmPinRef!$B$2:$B$199,IfmPinRef!$H$2:$H$199)</f>
        <v>a3</v>
      </c>
      <c r="H53" s="21" t="str">
        <f>_xlfn.XLOOKUP(E53,IfmPinRef!$B$2:$B$199,IfmPinRef!$I$2:$I$199)</f>
        <v>Supply Op Grp1</v>
      </c>
      <c r="I53" s="21" t="s">
        <v>69</v>
      </c>
      <c r="J53" s="21" t="str">
        <f t="shared" si="1"/>
        <v>CHASSIS.GROUP1</v>
      </c>
      <c r="K53" s="19" t="s">
        <v>528</v>
      </c>
      <c r="L53" s="19" t="str">
        <f t="shared" si="7"/>
        <v>SUPPLY_GROUP1</v>
      </c>
      <c r="M53" s="19" t="str">
        <f t="shared" si="11"/>
        <v>SUPPLY_GROUP1:BOOL;</v>
      </c>
      <c r="N53" s="20" t="str">
        <f t="shared" si="16"/>
        <v>SUPPLY_GROUP1:OpCom; // CHASSIS.GROUP1</v>
      </c>
      <c r="O53" s="20" t="str">
        <f t="shared" si="17"/>
        <v>Machine_IO.Outputs.SUPPLY_GROUP1</v>
      </c>
      <c r="P53" s="20" t="str">
        <f t="shared" si="12"/>
        <v>Machine_IO.Outputs.SUPPLY_GROUP1(); // CR0709.GROUP1</v>
      </c>
      <c r="Q53" s="20" t="str">
        <f t="shared" si="18"/>
        <v>Machine_IO.Outputs.SUPPLY_GROUP1.Init('CHASSIS','SUPPLY_GROUP1','GROUP1','a3',NVL_Outputs_States_CHASSIS.All.GROUP1,NVL_IO_CHASSIS.All_Outputs_Diag.GROUP1,Machine_IO.Node_CHASSIS);</v>
      </c>
      <c r="R53" s="20" t="str">
        <f t="shared" si="13"/>
        <v>SUPPLY_GROUP1: Mimic_Output_FB; // CHASSIS:GROUP1</v>
      </c>
      <c r="S53" s="20" t="str">
        <f t="shared" si="14"/>
        <v>CHASSIS.GROUP1();</v>
      </c>
      <c r="T53" s="20" t="str">
        <f t="shared" si="15"/>
        <v>CHASSIS.GROUP1.Init(Machine_IO.Outputs.SUPPLY_GROUP1);</v>
      </c>
    </row>
    <row r="54" spans="1:20" x14ac:dyDescent="0.2">
      <c r="A54" s="17" t="s">
        <v>93</v>
      </c>
      <c r="B54" s="17" t="s">
        <v>19</v>
      </c>
      <c r="C54" s="19">
        <v>51</v>
      </c>
      <c r="D54" s="17" t="s">
        <v>80</v>
      </c>
      <c r="E54" s="17" t="str">
        <f t="shared" si="6"/>
        <v>CR0709.OUT0200</v>
      </c>
      <c r="F54" s="17" t="s">
        <v>58</v>
      </c>
      <c r="G54" s="21" t="str">
        <f>_xlfn.XLOOKUP(E54,IfmPinRef!$B$2:$B$199,IfmPinRef!$H$2:$H$199)</f>
        <v>a73</v>
      </c>
      <c r="H54" s="21" t="str">
        <f>_xlfn.XLOOKUP(E54,IfmPinRef!$B$2:$B$199,IfmPinRef!$I$2:$I$199)</f>
        <v>PWM 2.5A</v>
      </c>
      <c r="I54" s="21" t="s">
        <v>41</v>
      </c>
      <c r="J54" s="21" t="str">
        <f t="shared" si="1"/>
        <v>CHASSIS.OUT0200</v>
      </c>
      <c r="K54" s="19" t="s">
        <v>395</v>
      </c>
      <c r="L54" s="19" t="str">
        <f t="shared" si="7"/>
        <v>LEFTTRACKDIVERT_OP</v>
      </c>
      <c r="M54" s="19" t="str">
        <f t="shared" si="11"/>
        <v>LeftTrackDivert_OP:BOOL;</v>
      </c>
      <c r="N54" s="20" t="str">
        <f t="shared" si="16"/>
        <v>LEFTTRACKDIVERT_OP:OpCom; // CHASSIS.OUT0200</v>
      </c>
      <c r="O54" s="20" t="str">
        <f t="shared" si="17"/>
        <v>Machine_IO.Outputs.LEFTTRACKDIVERT_OP</v>
      </c>
      <c r="P54" s="20" t="str">
        <f t="shared" si="12"/>
        <v>Machine_IO.Outputs.LEFTTRACKDIVERT_OP(); // CR0709.OUT0200</v>
      </c>
      <c r="Q54" s="20" t="str">
        <f t="shared" si="18"/>
        <v>Machine_IO.Outputs.LEFTTRACKDIVERT_OP.Init('CHASSIS','LEFTTRACKDIVERT_OP','OUT0200','a73',NVL_Outputs_States_CHASSIS.All.OUT0200,NVL_IO_CHASSIS.All_Outputs_Diag.OUT0200,Machine_IO.Node_CHASSIS);</v>
      </c>
      <c r="R54" s="20" t="str">
        <f t="shared" si="13"/>
        <v>LeftTrackDivert_OP: Mimic_Output_FB; // CHASSIS:OUT0200</v>
      </c>
      <c r="S54" s="20" t="str">
        <f t="shared" si="14"/>
        <v>CHASSIS.OUT0200();</v>
      </c>
      <c r="T54" s="20" t="str">
        <f t="shared" si="15"/>
        <v>CHASSIS.OUT0200.Init(Machine_IO.Outputs.LEFTTRACKDIVERT_OP);</v>
      </c>
    </row>
    <row r="55" spans="1:20" x14ac:dyDescent="0.2">
      <c r="A55" s="17" t="s">
        <v>93</v>
      </c>
      <c r="B55" s="17" t="s">
        <v>19</v>
      </c>
      <c r="C55" s="19">
        <v>52</v>
      </c>
      <c r="D55" s="17" t="s">
        <v>81</v>
      </c>
      <c r="E55" s="17" t="str">
        <f t="shared" si="6"/>
        <v>CR0709.OUT0201</v>
      </c>
      <c r="F55" s="17" t="s">
        <v>58</v>
      </c>
      <c r="G55" s="21" t="str">
        <f>_xlfn.XLOOKUP(E55,IfmPinRef!$B$2:$B$199,IfmPinRef!$H$2:$H$199)</f>
        <v>a74</v>
      </c>
      <c r="H55" s="21" t="str">
        <f>_xlfn.XLOOKUP(E55,IfmPinRef!$B$2:$B$199,IfmPinRef!$I$2:$I$199)</f>
        <v>PWM 2.5A</v>
      </c>
      <c r="I55" s="21" t="s">
        <v>41</v>
      </c>
      <c r="J55" s="21" t="str">
        <f t="shared" si="1"/>
        <v>CHASSIS.OUT0201</v>
      </c>
      <c r="K55" s="19" t="s">
        <v>396</v>
      </c>
      <c r="L55" s="19" t="str">
        <f t="shared" si="7"/>
        <v>LTF_OP</v>
      </c>
      <c r="M55" s="19" t="str">
        <f t="shared" si="11"/>
        <v>LTF_OP:BOOL;</v>
      </c>
      <c r="N55" s="20" t="str">
        <f t="shared" si="16"/>
        <v>LTF_OP:OpCom; // CHASSIS.OUT0201</v>
      </c>
      <c r="O55" s="20" t="str">
        <f t="shared" si="17"/>
        <v>Machine_IO.Outputs.LTF_OP</v>
      </c>
      <c r="P55" s="20" t="str">
        <f t="shared" si="12"/>
        <v>Machine_IO.Outputs.LTF_OP(); // CR0709.OUT0201</v>
      </c>
      <c r="Q55" s="20" t="str">
        <f t="shared" si="18"/>
        <v>Machine_IO.Outputs.LTF_OP.Init('CHASSIS','LTF_OP','OUT0201','a74',NVL_Outputs_States_CHASSIS.All.OUT0201,NVL_IO_CHASSIS.All_Outputs_Diag.OUT0201,Machine_IO.Node_CHASSIS);</v>
      </c>
      <c r="R55" s="20" t="str">
        <f t="shared" si="13"/>
        <v>LTF_OP: Mimic_Output_FB; // CHASSIS:OUT0201</v>
      </c>
      <c r="S55" s="20" t="str">
        <f t="shared" si="14"/>
        <v>CHASSIS.OUT0201();</v>
      </c>
      <c r="T55" s="20" t="str">
        <f t="shared" si="15"/>
        <v>CHASSIS.OUT0201.Init(Machine_IO.Outputs.LTF_OP);</v>
      </c>
    </row>
    <row r="56" spans="1:20" s="2" customFormat="1" x14ac:dyDescent="0.2">
      <c r="A56" s="17" t="s">
        <v>93</v>
      </c>
      <c r="B56" s="17" t="s">
        <v>19</v>
      </c>
      <c r="C56" s="19">
        <v>53</v>
      </c>
      <c r="D56" s="17" t="s">
        <v>82</v>
      </c>
      <c r="E56" s="17" t="str">
        <f t="shared" si="6"/>
        <v>CR0709.OUT0202</v>
      </c>
      <c r="F56" s="17" t="s">
        <v>58</v>
      </c>
      <c r="G56" s="21" t="str">
        <f>_xlfn.XLOOKUP(E56,IfmPinRef!$B$2:$B$199,IfmPinRef!$H$2:$H$199)</f>
        <v>a75</v>
      </c>
      <c r="H56" s="21" t="str">
        <f>_xlfn.XLOOKUP(E56,IfmPinRef!$B$2:$B$199,IfmPinRef!$I$2:$I$199)</f>
        <v>PWM 2.5A</v>
      </c>
      <c r="I56" s="21" t="s">
        <v>41</v>
      </c>
      <c r="J56" s="21" t="str">
        <f t="shared" si="1"/>
        <v>CHASSIS.OUT0202</v>
      </c>
      <c r="K56" s="19" t="s">
        <v>397</v>
      </c>
      <c r="L56" s="19" t="str">
        <f t="shared" si="7"/>
        <v>LTR_OP</v>
      </c>
      <c r="M56" s="19" t="str">
        <f t="shared" si="11"/>
        <v>LTR_OP:BOOL;</v>
      </c>
      <c r="N56" s="20" t="str">
        <f t="shared" si="16"/>
        <v>LTR_OP:OpCom; // CHASSIS.OUT0202</v>
      </c>
      <c r="O56" s="20" t="str">
        <f t="shared" si="17"/>
        <v>Machine_IO.Outputs.LTR_OP</v>
      </c>
      <c r="P56" s="20" t="str">
        <f t="shared" si="12"/>
        <v>Machine_IO.Outputs.LTR_OP(); // CR0709.OUT0202</v>
      </c>
      <c r="Q56" s="20" t="str">
        <f t="shared" si="18"/>
        <v>Machine_IO.Outputs.LTR_OP.Init('CHASSIS','LTR_OP','OUT0202','a75',NVL_Outputs_States_CHASSIS.All.OUT0202,NVL_IO_CHASSIS.All_Outputs_Diag.OUT0202,Machine_IO.Node_CHASSIS);</v>
      </c>
      <c r="R56" s="20" t="str">
        <f t="shared" si="13"/>
        <v>LTR_OP: Mimic_Output_FB; // CHASSIS:OUT0202</v>
      </c>
      <c r="S56" s="20" t="str">
        <f t="shared" si="14"/>
        <v>CHASSIS.OUT0202();</v>
      </c>
      <c r="T56" s="20" t="str">
        <f t="shared" si="15"/>
        <v>CHASSIS.OUT0202.Init(Machine_IO.Outputs.LTR_OP);</v>
      </c>
    </row>
    <row r="57" spans="1:20" x14ac:dyDescent="0.2">
      <c r="A57" s="17" t="s">
        <v>93</v>
      </c>
      <c r="B57" s="17" t="s">
        <v>19</v>
      </c>
      <c r="C57" s="19">
        <v>54</v>
      </c>
      <c r="D57" s="17" t="s">
        <v>83</v>
      </c>
      <c r="E57" s="17" t="str">
        <f t="shared" si="6"/>
        <v>CR0709.OUT0203</v>
      </c>
      <c r="F57" s="17" t="s">
        <v>58</v>
      </c>
      <c r="G57" s="21" t="str">
        <f>_xlfn.XLOOKUP(E57,IfmPinRef!$B$2:$B$199,IfmPinRef!$H$2:$H$199)</f>
        <v>a76</v>
      </c>
      <c r="H57" s="21" t="str">
        <f>_xlfn.XLOOKUP(E57,IfmPinRef!$B$2:$B$199,IfmPinRef!$I$2:$I$199)</f>
        <v>PWM 2.5A</v>
      </c>
      <c r="I57" s="21" t="s">
        <v>41</v>
      </c>
      <c r="J57" s="21" t="str">
        <f t="shared" si="1"/>
        <v>CHASSIS.OUT0203</v>
      </c>
      <c r="K57" s="19" t="s">
        <v>398</v>
      </c>
      <c r="L57" s="19" t="str">
        <f t="shared" si="7"/>
        <v>RIGHTTRACKDIVERT_OP</v>
      </c>
      <c r="M57" s="19" t="str">
        <f t="shared" si="11"/>
        <v>RightTrackDivert_OP:BOOL;</v>
      </c>
      <c r="N57" s="20" t="str">
        <f t="shared" si="16"/>
        <v>RIGHTTRACKDIVERT_OP:OpCom; // CHASSIS.OUT0203</v>
      </c>
      <c r="O57" s="20" t="str">
        <f t="shared" si="17"/>
        <v>Machine_IO.Outputs.RIGHTTRACKDIVERT_OP</v>
      </c>
      <c r="P57" s="20" t="str">
        <f t="shared" si="12"/>
        <v>Machine_IO.Outputs.RIGHTTRACKDIVERT_OP(); // CR0709.OUT0203</v>
      </c>
      <c r="Q57" s="20" t="str">
        <f t="shared" si="18"/>
        <v>Machine_IO.Outputs.RIGHTTRACKDIVERT_OP.Init('CHASSIS','RIGHTTRACKDIVERT_OP','OUT0203','a76',NVL_Outputs_States_CHASSIS.All.OUT0203,NVL_IO_CHASSIS.All_Outputs_Diag.OUT0203,Machine_IO.Node_CHASSIS);</v>
      </c>
      <c r="R57" s="20" t="str">
        <f t="shared" si="13"/>
        <v>RightTrackDivert_OP: Mimic_Output_FB; // CHASSIS:OUT0203</v>
      </c>
      <c r="S57" s="20" t="str">
        <f t="shared" si="14"/>
        <v>CHASSIS.OUT0203();</v>
      </c>
      <c r="T57" s="20" t="str">
        <f t="shared" si="15"/>
        <v>CHASSIS.OUT0203.Init(Machine_IO.Outputs.RIGHTTRACKDIVERT_OP);</v>
      </c>
    </row>
    <row r="58" spans="1:20" x14ac:dyDescent="0.2">
      <c r="A58" s="17" t="s">
        <v>93</v>
      </c>
      <c r="B58" s="17" t="s">
        <v>19</v>
      </c>
      <c r="C58" s="19">
        <v>55</v>
      </c>
      <c r="D58" s="17" t="s">
        <v>84</v>
      </c>
      <c r="E58" s="17" t="str">
        <f t="shared" si="6"/>
        <v>CR0709.OUT0204</v>
      </c>
      <c r="F58" s="17" t="s">
        <v>58</v>
      </c>
      <c r="G58" s="21" t="str">
        <f>_xlfn.XLOOKUP(E58,IfmPinRef!$B$2:$B$199,IfmPinRef!$H$2:$H$199)</f>
        <v>a77</v>
      </c>
      <c r="H58" s="21" t="str">
        <f>_xlfn.XLOOKUP(E58,IfmPinRef!$B$2:$B$199,IfmPinRef!$I$2:$I$199)</f>
        <v>PWM 2.5A</v>
      </c>
      <c r="I58" s="21" t="s">
        <v>41</v>
      </c>
      <c r="J58" s="21" t="str">
        <f t="shared" si="1"/>
        <v>CHASSIS.OUT0204</v>
      </c>
      <c r="K58" s="19" t="s">
        <v>399</v>
      </c>
      <c r="L58" s="19" t="str">
        <f t="shared" si="7"/>
        <v>RTF_OP</v>
      </c>
      <c r="M58" s="19" t="str">
        <f t="shared" si="11"/>
        <v>RTF_OP:BOOL;</v>
      </c>
      <c r="N58" s="20" t="str">
        <f t="shared" si="16"/>
        <v>RTF_OP:OpCom; // CHASSIS.OUT0204</v>
      </c>
      <c r="O58" s="20" t="str">
        <f t="shared" si="17"/>
        <v>Machine_IO.Outputs.RTF_OP</v>
      </c>
      <c r="P58" s="20" t="str">
        <f t="shared" si="12"/>
        <v>Machine_IO.Outputs.RTF_OP(); // CR0709.OUT0204</v>
      </c>
      <c r="Q58" s="20" t="str">
        <f t="shared" si="18"/>
        <v>Machine_IO.Outputs.RTF_OP.Init('CHASSIS','RTF_OP','OUT0204','a77',NVL_Outputs_States_CHASSIS.All.OUT0204,NVL_IO_CHASSIS.All_Outputs_Diag.OUT0204,Machine_IO.Node_CHASSIS);</v>
      </c>
      <c r="R58" s="20" t="str">
        <f t="shared" si="13"/>
        <v>RTF_OP: Mimic_Output_FB; // CHASSIS:OUT0204</v>
      </c>
      <c r="S58" s="20" t="str">
        <f t="shared" si="14"/>
        <v>CHASSIS.OUT0204();</v>
      </c>
      <c r="T58" s="20" t="str">
        <f t="shared" si="15"/>
        <v>CHASSIS.OUT0204.Init(Machine_IO.Outputs.RTF_OP);</v>
      </c>
    </row>
    <row r="59" spans="1:20" x14ac:dyDescent="0.2">
      <c r="A59" s="17" t="s">
        <v>93</v>
      </c>
      <c r="B59" s="17" t="s">
        <v>19</v>
      </c>
      <c r="C59" s="19">
        <v>56</v>
      </c>
      <c r="D59" s="17" t="s">
        <v>85</v>
      </c>
      <c r="E59" s="17" t="str">
        <f t="shared" si="6"/>
        <v>CR0709.OUT0205</v>
      </c>
      <c r="F59" s="17" t="s">
        <v>58</v>
      </c>
      <c r="G59" s="21" t="str">
        <f>_xlfn.XLOOKUP(E59,IfmPinRef!$B$2:$B$199,IfmPinRef!$H$2:$H$199)</f>
        <v>a78</v>
      </c>
      <c r="H59" s="21" t="str">
        <f>_xlfn.XLOOKUP(E59,IfmPinRef!$B$2:$B$199,IfmPinRef!$I$2:$I$199)</f>
        <v>PWM 2.5A</v>
      </c>
      <c r="I59" s="21" t="s">
        <v>41</v>
      </c>
      <c r="J59" s="21" t="str">
        <f t="shared" si="1"/>
        <v>CHASSIS.OUT0205</v>
      </c>
      <c r="K59" s="19" t="s">
        <v>400</v>
      </c>
      <c r="L59" s="19" t="str">
        <f t="shared" si="7"/>
        <v>RTR_OP</v>
      </c>
      <c r="M59" s="19" t="str">
        <f t="shared" si="11"/>
        <v>RTR_OP:BOOL;</v>
      </c>
      <c r="N59" s="20" t="str">
        <f t="shared" si="16"/>
        <v>RTR_OP:OpCom; // CHASSIS.OUT0205</v>
      </c>
      <c r="O59" s="20" t="str">
        <f t="shared" si="17"/>
        <v>Machine_IO.Outputs.RTR_OP</v>
      </c>
      <c r="P59" s="20" t="str">
        <f t="shared" si="12"/>
        <v>Machine_IO.Outputs.RTR_OP(); // CR0709.OUT0205</v>
      </c>
      <c r="Q59" s="20" t="str">
        <f t="shared" si="18"/>
        <v>Machine_IO.Outputs.RTR_OP.Init('CHASSIS','RTR_OP','OUT0205','a78',NVL_Outputs_States_CHASSIS.All.OUT0205,NVL_IO_CHASSIS.All_Outputs_Diag.OUT0205,Machine_IO.Node_CHASSIS);</v>
      </c>
      <c r="R59" s="20" t="str">
        <f t="shared" si="13"/>
        <v>RTR_OP: Mimic_Output_FB; // CHASSIS:OUT0205</v>
      </c>
      <c r="S59" s="20" t="str">
        <f t="shared" si="14"/>
        <v>CHASSIS.OUT0205();</v>
      </c>
      <c r="T59" s="20" t="str">
        <f t="shared" si="15"/>
        <v>CHASSIS.OUT0205.Init(Machine_IO.Outputs.RTR_OP);</v>
      </c>
    </row>
    <row r="60" spans="1:20" s="2" customFormat="1" x14ac:dyDescent="0.2">
      <c r="A60" s="17" t="s">
        <v>93</v>
      </c>
      <c r="B60" s="17" t="s">
        <v>19</v>
      </c>
      <c r="C60" s="19">
        <v>57</v>
      </c>
      <c r="D60" s="17" t="s">
        <v>86</v>
      </c>
      <c r="E60" s="17" t="str">
        <f t="shared" si="6"/>
        <v>CR0709.OUT0206</v>
      </c>
      <c r="F60" s="17" t="s">
        <v>58</v>
      </c>
      <c r="G60" s="21" t="str">
        <f>_xlfn.XLOOKUP(E60,IfmPinRef!$B$2:$B$199,IfmPinRef!$H$2:$H$199)</f>
        <v>a79</v>
      </c>
      <c r="H60" s="21" t="str">
        <f>_xlfn.XLOOKUP(E60,IfmPinRef!$B$2:$B$199,IfmPinRef!$I$2:$I$199)</f>
        <v>PWM 4A</v>
      </c>
      <c r="I60" s="21" t="s">
        <v>41</v>
      </c>
      <c r="J60" s="21" t="str">
        <f t="shared" si="1"/>
        <v>CHASSIS.OUT0206</v>
      </c>
      <c r="K60" s="19" t="s">
        <v>401</v>
      </c>
      <c r="L60" s="19" t="str">
        <f t="shared" si="7"/>
        <v>DRUMONOFF_OP</v>
      </c>
      <c r="M60" s="19" t="str">
        <f t="shared" si="11"/>
        <v>DrumOnOff_OP:BOOL;</v>
      </c>
      <c r="N60" s="20" t="str">
        <f t="shared" si="16"/>
        <v>DRUMONOFF_OP:OpCom; // CHASSIS.OUT0206</v>
      </c>
      <c r="O60" s="20" t="str">
        <f t="shared" si="17"/>
        <v>Machine_IO.Outputs.DRUMONOFF_OP</v>
      </c>
      <c r="P60" s="20" t="str">
        <f t="shared" si="12"/>
        <v>Machine_IO.Outputs.DRUMONOFF_OP(); // CR0709.OUT0206</v>
      </c>
      <c r="Q60" s="20" t="str">
        <f t="shared" si="18"/>
        <v>Machine_IO.Outputs.DRUMONOFF_OP.Init('CHASSIS','DRUMONOFF_OP','OUT0206','a79',NVL_Outputs_States_CHASSIS.All.OUT0206,NVL_IO_CHASSIS.All_Outputs_Diag.OUT0206,Machine_IO.Node_CHASSIS);</v>
      </c>
      <c r="R60" s="20" t="str">
        <f t="shared" si="13"/>
        <v>DrumOnOff_OP: Mimic_Output_FB; // CHASSIS:OUT0206</v>
      </c>
      <c r="S60" s="20" t="str">
        <f t="shared" si="14"/>
        <v>CHASSIS.OUT0206();</v>
      </c>
      <c r="T60" s="20" t="str">
        <f t="shared" si="15"/>
        <v>CHASSIS.OUT0206.Init(Machine_IO.Outputs.DRUMONOFF_OP);</v>
      </c>
    </row>
    <row r="61" spans="1:20" s="2" customFormat="1" x14ac:dyDescent="0.2">
      <c r="A61" s="17" t="s">
        <v>93</v>
      </c>
      <c r="B61" s="17" t="s">
        <v>19</v>
      </c>
      <c r="C61" s="19">
        <v>58</v>
      </c>
      <c r="D61" s="17" t="s">
        <v>87</v>
      </c>
      <c r="E61" s="17" t="str">
        <f t="shared" si="6"/>
        <v>CR0709.OUT0207</v>
      </c>
      <c r="F61" s="17" t="s">
        <v>58</v>
      </c>
      <c r="G61" s="21" t="str">
        <f>_xlfn.XLOOKUP(E61,IfmPinRef!$B$2:$B$199,IfmPinRef!$H$2:$H$199)</f>
        <v>a80</v>
      </c>
      <c r="H61" s="21" t="str">
        <f>_xlfn.XLOOKUP(E61,IfmPinRef!$B$2:$B$199,IfmPinRef!$I$2:$I$199)</f>
        <v>PWM 4A</v>
      </c>
      <c r="I61" s="21" t="s">
        <v>41</v>
      </c>
      <c r="J61" s="21" t="str">
        <f t="shared" si="1"/>
        <v>CHASSIS.OUT0207</v>
      </c>
      <c r="K61" s="19" t="s">
        <v>402</v>
      </c>
      <c r="L61" s="19" t="str">
        <f t="shared" si="7"/>
        <v>FEEDERONOFF_OP</v>
      </c>
      <c r="M61" s="19" t="str">
        <f t="shared" si="11"/>
        <v>FeederOnOff_OP:BOOL;</v>
      </c>
      <c r="N61" s="20" t="str">
        <f t="shared" si="16"/>
        <v>FEEDERONOFF_OP:OpCom; // CHASSIS.OUT0207</v>
      </c>
      <c r="O61" s="20" t="str">
        <f t="shared" si="17"/>
        <v>Machine_IO.Outputs.FEEDERONOFF_OP</v>
      </c>
      <c r="P61" s="20" t="str">
        <f t="shared" si="12"/>
        <v>Machine_IO.Outputs.FEEDERONOFF_OP(); // CR0709.OUT0207</v>
      </c>
      <c r="Q61" s="20" t="str">
        <f t="shared" si="18"/>
        <v>Machine_IO.Outputs.FEEDERONOFF_OP.Init('CHASSIS','FEEDERONOFF_OP','OUT0207','a80',NVL_Outputs_States_CHASSIS.All.OUT0207,NVL_IO_CHASSIS.All_Outputs_Diag.OUT0207,Machine_IO.Node_CHASSIS);</v>
      </c>
      <c r="R61" s="20" t="str">
        <f t="shared" si="13"/>
        <v>FeederOnOff_OP: Mimic_Output_FB; // CHASSIS:OUT0207</v>
      </c>
      <c r="S61" s="20" t="str">
        <f t="shared" si="14"/>
        <v>CHASSIS.OUT0207();</v>
      </c>
      <c r="T61" s="20" t="str">
        <f t="shared" si="15"/>
        <v>CHASSIS.OUT0207.Init(Machine_IO.Outputs.FEEDERONOFF_OP);</v>
      </c>
    </row>
    <row r="62" spans="1:20" s="2" customFormat="1" x14ac:dyDescent="0.2">
      <c r="A62" s="17" t="s">
        <v>93</v>
      </c>
      <c r="B62" s="17" t="s">
        <v>19</v>
      </c>
      <c r="C62" s="19">
        <v>59</v>
      </c>
      <c r="D62" s="17" t="s">
        <v>88</v>
      </c>
      <c r="E62" s="17" t="str">
        <f t="shared" si="6"/>
        <v>CR0709.OUT0208</v>
      </c>
      <c r="F62" s="17" t="s">
        <v>58</v>
      </c>
      <c r="G62" s="21" t="str">
        <f>_xlfn.XLOOKUP(E62,IfmPinRef!$B$2:$B$199,IfmPinRef!$H$2:$H$199)</f>
        <v>a81</v>
      </c>
      <c r="H62" s="21" t="str">
        <f>_xlfn.XLOOKUP(E62,IfmPinRef!$B$2:$B$199,IfmPinRef!$I$2:$I$199)</f>
        <v>PWM 4A</v>
      </c>
      <c r="I62" s="21" t="s">
        <v>41</v>
      </c>
      <c r="J62" s="21" t="str">
        <f t="shared" si="1"/>
        <v>CHASSIS.OUT0208</v>
      </c>
      <c r="K62" s="19" t="s">
        <v>403</v>
      </c>
      <c r="L62" s="19" t="str">
        <f t="shared" si="7"/>
        <v>ECUENABLE</v>
      </c>
      <c r="M62" s="19" t="str">
        <f t="shared" si="11"/>
        <v>ECUenable:BOOL;</v>
      </c>
      <c r="N62" s="20" t="str">
        <f t="shared" si="16"/>
        <v>ECUENABLE:OpCom; // CHASSIS.OUT0208</v>
      </c>
      <c r="O62" s="20" t="str">
        <f t="shared" si="17"/>
        <v>Machine_IO.Outputs.ECUENABLE</v>
      </c>
      <c r="P62" s="20" t="str">
        <f t="shared" si="12"/>
        <v>Machine_IO.Outputs.ECUENABLE(); // CR0709.OUT0208</v>
      </c>
      <c r="Q62" s="20" t="str">
        <f t="shared" si="18"/>
        <v>Machine_IO.Outputs.ECUENABLE.Init('CHASSIS','ECUENABLE','OUT0208','a81',NVL_Outputs_States_CHASSIS.All.OUT0208,NVL_IO_CHASSIS.All_Outputs_Diag.OUT0208,Machine_IO.Node_CHASSIS);</v>
      </c>
      <c r="R62" s="20" t="str">
        <f t="shared" si="13"/>
        <v>ECUenable: Mimic_Output_FB; // CHASSIS:OUT0208</v>
      </c>
      <c r="S62" s="20" t="str">
        <f t="shared" si="14"/>
        <v>CHASSIS.OUT0208();</v>
      </c>
      <c r="T62" s="20" t="str">
        <f t="shared" si="15"/>
        <v>CHASSIS.OUT0208.Init(Machine_IO.Outputs.ECUENABLE);</v>
      </c>
    </row>
    <row r="63" spans="1:20" s="2" customFormat="1" x14ac:dyDescent="0.2">
      <c r="A63" s="17" t="s">
        <v>93</v>
      </c>
      <c r="B63" s="17" t="s">
        <v>19</v>
      </c>
      <c r="C63" s="19">
        <v>64</v>
      </c>
      <c r="D63" s="17" t="s">
        <v>89</v>
      </c>
      <c r="E63" s="17" t="str">
        <f>_xlfn.CONCAT(B63,".",D63)</f>
        <v>CR0709.GROUP2</v>
      </c>
      <c r="F63" s="17" t="s">
        <v>68</v>
      </c>
      <c r="G63" s="21" t="str">
        <f>_xlfn.XLOOKUP(E63,IfmPinRef!$B$2:$B$199,IfmPinRef!$H$2:$H$199)</f>
        <v>a1</v>
      </c>
      <c r="H63" s="21" t="str">
        <f>_xlfn.XLOOKUP(E63,IfmPinRef!$B$2:$B$199,IfmPinRef!$I$2:$I$199)</f>
        <v>Supply Op Grp2</v>
      </c>
      <c r="I63" s="21" t="s">
        <v>69</v>
      </c>
      <c r="J63" s="21" t="str">
        <f t="shared" si="1"/>
        <v>CHASSIS.GROUP2</v>
      </c>
      <c r="K63" s="19" t="s">
        <v>529</v>
      </c>
      <c r="L63" s="19" t="str">
        <f t="shared" si="7"/>
        <v>SUPPLY_GROUP2</v>
      </c>
      <c r="M63" s="19" t="str">
        <f t="shared" si="11"/>
        <v>SUPPLY_GROUP2:BOOL;</v>
      </c>
      <c r="N63" s="20" t="str">
        <f t="shared" si="16"/>
        <v>SUPPLY_GROUP2:OpCom; // CHASSIS.GROUP2</v>
      </c>
      <c r="O63" s="20" t="str">
        <f t="shared" si="17"/>
        <v>Machine_IO.Outputs.SUPPLY_GROUP2</v>
      </c>
      <c r="P63" s="20" t="str">
        <f t="shared" si="12"/>
        <v>Machine_IO.Outputs.SUPPLY_GROUP2(); // CR0709.GROUP2</v>
      </c>
      <c r="Q63" s="20" t="str">
        <f t="shared" si="18"/>
        <v>Machine_IO.Outputs.SUPPLY_GROUP2.Init('CHASSIS','SUPPLY_GROUP2','GROUP2','a1',NVL_Outputs_States_CHASSIS.All.GROUP2,NVL_IO_CHASSIS.All_Outputs_Diag.GROUP2,Machine_IO.Node_CHASSIS);</v>
      </c>
      <c r="R63" s="20" t="str">
        <f t="shared" si="13"/>
        <v>SUPPLY_GROUP2: Mimic_Output_FB; // CHASSIS:GROUP2</v>
      </c>
      <c r="S63" s="20" t="str">
        <f t="shared" si="14"/>
        <v>CHASSIS.GROUP2();</v>
      </c>
      <c r="T63" s="20" t="str">
        <f t="shared" si="15"/>
        <v>CHASSIS.GROUP2.Init(Machine_IO.Outputs.SUPPLY_GROUP2);</v>
      </c>
    </row>
    <row r="64" spans="1:20" x14ac:dyDescent="0.2">
      <c r="A64" s="17" t="s">
        <v>93</v>
      </c>
      <c r="B64" s="17" t="s">
        <v>19</v>
      </c>
      <c r="C64" s="19">
        <v>60</v>
      </c>
      <c r="D64" s="17" t="s">
        <v>90</v>
      </c>
      <c r="E64" s="17" t="str">
        <f t="shared" si="6"/>
        <v>CR0709.OUT3000</v>
      </c>
      <c r="F64" s="17" t="s">
        <v>91</v>
      </c>
      <c r="G64" s="21" t="str">
        <f>_xlfn.XLOOKUP(E64,IfmPinRef!$B$2:$B$199,IfmPinRef!$H$2:$H$199)</f>
        <v>a31</v>
      </c>
      <c r="H64" s="21" t="str">
        <f>_xlfn.XLOOKUP(E64,IfmPinRef!$B$2:$B$199,IfmPinRef!$I$2:$I$199)</f>
        <v>5/10 V</v>
      </c>
      <c r="I64" s="21"/>
      <c r="J64" s="21" t="str">
        <f t="shared" si="1"/>
        <v>CHASSIS.OUT3000</v>
      </c>
      <c r="K64" s="19"/>
      <c r="L64" s="19" t="str">
        <f t="shared" si="7"/>
        <v>SPARE_OUT3000</v>
      </c>
      <c r="M64" s="19" t="str">
        <f t="shared" si="11"/>
        <v>:BOOL;</v>
      </c>
      <c r="N64" s="20" t="str">
        <f t="shared" si="16"/>
        <v>SPARE_OUT3000:OpCom; // CHASSIS.OUT3000</v>
      </c>
      <c r="O64" s="20" t="str">
        <f t="shared" si="17"/>
        <v>Machine_IO.Outputs.SPARE_OUT3000</v>
      </c>
      <c r="P64" s="20" t="str">
        <f t="shared" si="12"/>
        <v>Machine_IO.Outputs.SPARE_OUT3000(); // CR0709.OUT3000</v>
      </c>
      <c r="Q64" s="20" t="str">
        <f t="shared" si="18"/>
        <v>Machine_IO.Outputs.SPARE_OUT3000.Init('CHASSIS','SPARE_OUT3000','OUT3000','a31',NVL_Outputs_States_CHASSIS.All.OUT3000,NVL_IO_CHASSIS.All_Outputs_Diag.OUT3000,Machine_IO.Node_CHASSIS);</v>
      </c>
      <c r="R64" s="20" t="str">
        <f t="shared" si="13"/>
        <v>: Mimic_Output_FB; // CHASSIS:OUT3000</v>
      </c>
      <c r="S64" s="20" t="str">
        <f t="shared" si="14"/>
        <v>CHASSIS.OUT3000();</v>
      </c>
      <c r="T64" s="20" t="str">
        <f t="shared" si="15"/>
        <v>CHASSIS.OUT3000.Init(Machine_IO.Outputs.SPARE_OUT3000);</v>
      </c>
    </row>
    <row r="65" spans="1:20" x14ac:dyDescent="0.2">
      <c r="A65" s="17" t="s">
        <v>93</v>
      </c>
      <c r="B65" s="17" t="s">
        <v>19</v>
      </c>
      <c r="C65" s="19">
        <v>61</v>
      </c>
      <c r="D65" s="17" t="s">
        <v>92</v>
      </c>
      <c r="E65" s="17" t="str">
        <f t="shared" si="6"/>
        <v>CR0709.OUT3001</v>
      </c>
      <c r="F65" s="17" t="s">
        <v>91</v>
      </c>
      <c r="G65" s="21" t="str">
        <f>_xlfn.XLOOKUP(E65,IfmPinRef!$B$2:$B$199,IfmPinRef!$H$2:$H$199)</f>
        <v>a32</v>
      </c>
      <c r="H65" s="21" t="str">
        <f>_xlfn.XLOOKUP(E65,IfmPinRef!$B$2:$B$199,IfmPinRef!$I$2:$I$199)</f>
        <v>10 V</v>
      </c>
      <c r="I65" s="21"/>
      <c r="J65" s="21" t="str">
        <f t="shared" si="1"/>
        <v>CHASSIS.OUT3001</v>
      </c>
      <c r="K65" s="19"/>
      <c r="L65" s="19" t="str">
        <f t="shared" si="7"/>
        <v>SPARE_OUT3001</v>
      </c>
      <c r="M65" s="19" t="str">
        <f t="shared" si="11"/>
        <v>:BOOL;</v>
      </c>
      <c r="N65" s="20" t="str">
        <f t="shared" si="16"/>
        <v>SPARE_OUT3001:OpCom; // CHASSIS.OUT3001</v>
      </c>
      <c r="O65" s="20" t="str">
        <f t="shared" si="17"/>
        <v>Machine_IO.Outputs.SPARE_OUT3001</v>
      </c>
      <c r="P65" s="20" t="str">
        <f t="shared" si="12"/>
        <v>Machine_IO.Outputs.SPARE_OUT3001(); // CR0709.OUT3001</v>
      </c>
      <c r="Q65" s="20" t="str">
        <f t="shared" si="18"/>
        <v>Machine_IO.Outputs.SPARE_OUT3001.Init('CHASSIS','SPARE_OUT3001','OUT3001','a32',NVL_Outputs_States_CHASSIS.All.OUT3001,NVL_IO_CHASSIS.All_Outputs_Diag.OUT3001,Machine_IO.Node_CHASSIS);</v>
      </c>
      <c r="R65" s="20" t="str">
        <f t="shared" si="13"/>
        <v>: Mimic_Output_FB; // CHASSIS:OUT3001</v>
      </c>
      <c r="S65" s="20" t="str">
        <f t="shared" si="14"/>
        <v>CHASSIS.OUT3001();</v>
      </c>
      <c r="T65" s="20" t="str">
        <f t="shared" si="15"/>
        <v>CHASSIS.OUT3001.Init(Machine_IO.Outputs.SPARE_OUT3001);</v>
      </c>
    </row>
    <row r="66" spans="1:20" s="24" customFormat="1" ht="15.75" x14ac:dyDescent="0.25">
      <c r="A66" s="23"/>
      <c r="B66" s="23"/>
      <c r="C66" s="4"/>
      <c r="D66" s="23"/>
      <c r="E66" s="5"/>
      <c r="F66" s="23"/>
      <c r="G66" s="23"/>
      <c r="H66" s="23"/>
      <c r="I66" s="23"/>
      <c r="J66" s="23"/>
      <c r="N66" s="2"/>
      <c r="O66" s="2"/>
      <c r="P66" s="2"/>
      <c r="Q66" s="2"/>
      <c r="R66" s="2"/>
      <c r="S66" s="2"/>
      <c r="T66" s="2"/>
    </row>
    <row r="67" spans="1:20" s="24" customFormat="1" ht="15.75" x14ac:dyDescent="0.25">
      <c r="A67" s="23"/>
      <c r="B67" s="23"/>
      <c r="C67" s="4"/>
      <c r="D67" s="23"/>
      <c r="E67" s="5"/>
      <c r="F67" s="23"/>
      <c r="G67" s="23"/>
      <c r="H67" s="23"/>
      <c r="I67" s="23"/>
      <c r="J67" s="23"/>
      <c r="K67" s="24" t="s">
        <v>541</v>
      </c>
      <c r="N67" s="2"/>
      <c r="O67" s="2"/>
      <c r="P67" s="2"/>
      <c r="Q67" s="2"/>
      <c r="R67" s="2"/>
      <c r="S67" s="2"/>
      <c r="T67" s="2"/>
    </row>
    <row r="68" spans="1:20" x14ac:dyDescent="0.2">
      <c r="K68" s="4" t="s">
        <v>542</v>
      </c>
    </row>
    <row r="69" spans="1:20" x14ac:dyDescent="0.2">
      <c r="K69" s="4" t="s">
        <v>543</v>
      </c>
    </row>
  </sheetData>
  <autoFilter ref="A1:AO71" xr:uid="{1E4EBF08-015A-4388-B8C8-8A07CE5EF3C7}"/>
  <phoneticPr fontId="1" type="noConversion"/>
  <pageMargins left="0.23622047244094488" right="0.23622047244094488" top="0.19685039370078741" bottom="0.19685039370078741" header="0.31496062992125984" footer="0.31496062992125984"/>
  <pageSetup scale="71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2512B-3394-456F-A3A8-618A03016890}">
  <dimension ref="B2:D31"/>
  <sheetViews>
    <sheetView workbookViewId="0">
      <selection activeCell="C32" sqref="C32"/>
    </sheetView>
  </sheetViews>
  <sheetFormatPr defaultRowHeight="15" x14ac:dyDescent="0.25"/>
  <cols>
    <col min="2" max="2" width="54.140625" bestFit="1" customWidth="1"/>
  </cols>
  <sheetData>
    <row r="2" spans="2:4" x14ac:dyDescent="0.25">
      <c r="B2" t="s">
        <v>530</v>
      </c>
      <c r="C2">
        <v>0</v>
      </c>
    </row>
    <row r="3" spans="2:4" x14ac:dyDescent="0.25">
      <c r="B3" t="s">
        <v>530</v>
      </c>
      <c r="D3">
        <v>1500</v>
      </c>
    </row>
    <row r="5" spans="2:4" x14ac:dyDescent="0.25">
      <c r="B5" t="s">
        <v>530</v>
      </c>
      <c r="C5">
        <v>0</v>
      </c>
    </row>
    <row r="6" spans="2:4" x14ac:dyDescent="0.25">
      <c r="B6" t="s">
        <v>531</v>
      </c>
      <c r="D6">
        <v>1500</v>
      </c>
    </row>
    <row r="8" spans="2:4" x14ac:dyDescent="0.25">
      <c r="B8" t="s">
        <v>532</v>
      </c>
      <c r="C8">
        <v>0</v>
      </c>
    </row>
    <row r="9" spans="2:4" x14ac:dyDescent="0.25">
      <c r="B9" t="s">
        <v>533</v>
      </c>
      <c r="D9">
        <v>1500</v>
      </c>
    </row>
    <row r="11" spans="2:4" x14ac:dyDescent="0.25">
      <c r="B11" t="s">
        <v>535</v>
      </c>
      <c r="C11">
        <v>0</v>
      </c>
    </row>
    <row r="12" spans="2:4" x14ac:dyDescent="0.25">
      <c r="B12" t="s">
        <v>536</v>
      </c>
      <c r="D12">
        <v>1500</v>
      </c>
    </row>
    <row r="14" spans="2:4" x14ac:dyDescent="0.25">
      <c r="B14" t="s">
        <v>534</v>
      </c>
      <c r="C14">
        <v>0</v>
      </c>
    </row>
    <row r="15" spans="2:4" x14ac:dyDescent="0.25">
      <c r="B15" t="s">
        <v>537</v>
      </c>
      <c r="D15">
        <v>1500</v>
      </c>
    </row>
    <row r="17" spans="2:4" x14ac:dyDescent="0.25">
      <c r="B17" t="s">
        <v>538</v>
      </c>
      <c r="C17">
        <v>0</v>
      </c>
    </row>
    <row r="18" spans="2:4" x14ac:dyDescent="0.25">
      <c r="B18" t="s">
        <v>539</v>
      </c>
      <c r="D18">
        <v>1500</v>
      </c>
    </row>
    <row r="20" spans="2:4" x14ac:dyDescent="0.25">
      <c r="B20" t="s">
        <v>540</v>
      </c>
      <c r="C20">
        <v>0</v>
      </c>
      <c r="D20">
        <v>1</v>
      </c>
    </row>
    <row r="22" spans="2:4" x14ac:dyDescent="0.25">
      <c r="B22" t="s">
        <v>544</v>
      </c>
      <c r="C22">
        <v>0</v>
      </c>
    </row>
    <row r="23" spans="2:4" x14ac:dyDescent="0.25">
      <c r="B23" t="s">
        <v>546</v>
      </c>
    </row>
    <row r="24" spans="2:4" x14ac:dyDescent="0.25">
      <c r="B24" t="s">
        <v>545</v>
      </c>
      <c r="D24">
        <v>250</v>
      </c>
    </row>
    <row r="26" spans="2:4" x14ac:dyDescent="0.25">
      <c r="B26" t="s">
        <v>559</v>
      </c>
      <c r="C26">
        <v>0</v>
      </c>
      <c r="D26">
        <v>100</v>
      </c>
    </row>
    <row r="27" spans="2:4" x14ac:dyDescent="0.25">
      <c r="B27" t="s">
        <v>560</v>
      </c>
      <c r="C27">
        <v>0</v>
      </c>
      <c r="D27">
        <v>100</v>
      </c>
    </row>
    <row r="28" spans="2:4" x14ac:dyDescent="0.25">
      <c r="B28" t="s">
        <v>555</v>
      </c>
      <c r="C28">
        <v>0</v>
      </c>
      <c r="D28">
        <v>100</v>
      </c>
    </row>
    <row r="29" spans="2:4" x14ac:dyDescent="0.25">
      <c r="B29" t="s">
        <v>556</v>
      </c>
      <c r="C29">
        <v>0</v>
      </c>
      <c r="D29">
        <v>100</v>
      </c>
    </row>
    <row r="30" spans="2:4" x14ac:dyDescent="0.25">
      <c r="B30" t="s">
        <v>557</v>
      </c>
      <c r="C30">
        <v>0</v>
      </c>
      <c r="D30">
        <v>100</v>
      </c>
    </row>
    <row r="31" spans="2:4" x14ac:dyDescent="0.25">
      <c r="B31" t="s">
        <v>558</v>
      </c>
      <c r="C31">
        <v>0</v>
      </c>
      <c r="D31"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D0C9-5DB1-4DD2-BFB3-B509B6A8D4D3}">
  <dimension ref="A1:Q196"/>
  <sheetViews>
    <sheetView topLeftCell="A62" workbookViewId="0">
      <selection activeCell="D2" sqref="D2:D98"/>
    </sheetView>
  </sheetViews>
  <sheetFormatPr defaultRowHeight="12" x14ac:dyDescent="0.2"/>
  <cols>
    <col min="1" max="1" width="9.140625" style="2"/>
    <col min="2" max="2" width="14.85546875" style="1" bestFit="1" customWidth="1"/>
    <col min="3" max="3" width="7" style="1" bestFit="1" customWidth="1"/>
    <col min="4" max="4" width="11.28515625" style="1" customWidth="1"/>
    <col min="5" max="5" width="9.140625" style="1"/>
    <col min="6" max="6" width="15.5703125" style="1" customWidth="1"/>
    <col min="7" max="7" width="28.140625" style="8" customWidth="1"/>
    <col min="8" max="8" width="4.42578125" style="2" bestFit="1" customWidth="1"/>
    <col min="9" max="9" width="28.140625" style="8" customWidth="1"/>
    <col min="10" max="16384" width="9.140625" style="2"/>
  </cols>
  <sheetData>
    <row r="1" spans="1:9" s="10" customFormat="1" x14ac:dyDescent="0.2">
      <c r="A1" s="10" t="s">
        <v>162</v>
      </c>
      <c r="B1" s="11"/>
      <c r="C1" s="11"/>
      <c r="D1" s="11" t="s">
        <v>163</v>
      </c>
      <c r="E1" s="11" t="s">
        <v>164</v>
      </c>
      <c r="F1" s="11" t="s">
        <v>5</v>
      </c>
      <c r="G1" s="12" t="s">
        <v>165</v>
      </c>
      <c r="I1" s="12" t="s">
        <v>166</v>
      </c>
    </row>
    <row r="2" spans="1:9" x14ac:dyDescent="0.2">
      <c r="A2" s="2">
        <v>1</v>
      </c>
      <c r="B2" s="1" t="str">
        <f t="shared" ref="B2:B33" si="0">_xlfn.CONCAT(C2,".",D2)</f>
        <v>CR0709.IN0100</v>
      </c>
      <c r="C2" s="1" t="s">
        <v>19</v>
      </c>
      <c r="D2" s="1" t="s">
        <v>20</v>
      </c>
      <c r="E2" s="1">
        <v>63</v>
      </c>
      <c r="F2" s="1" t="s">
        <v>167</v>
      </c>
      <c r="G2" s="6" t="s">
        <v>168</v>
      </c>
      <c r="H2" s="2" t="str">
        <f>_xlfn.CONCAT(LOWER(F2),E2)</f>
        <v>a63</v>
      </c>
      <c r="I2" s="6" t="s">
        <v>168</v>
      </c>
    </row>
    <row r="3" spans="1:9" x14ac:dyDescent="0.2">
      <c r="A3" s="2">
        <v>2</v>
      </c>
      <c r="B3" s="1" t="str">
        <f t="shared" si="0"/>
        <v>CR0709.IN0101</v>
      </c>
      <c r="C3" s="1" t="s">
        <v>19</v>
      </c>
      <c r="D3" s="1" t="s">
        <v>24</v>
      </c>
      <c r="E3" s="1">
        <v>64</v>
      </c>
      <c r="F3" s="1" t="s">
        <v>167</v>
      </c>
      <c r="G3" s="6" t="s">
        <v>168</v>
      </c>
      <c r="H3" s="2" t="str">
        <f t="shared" ref="H3:H66" si="1">_xlfn.CONCAT(LOWER(F3),E3)</f>
        <v>a64</v>
      </c>
      <c r="I3" s="6" t="s">
        <v>168</v>
      </c>
    </row>
    <row r="4" spans="1:9" x14ac:dyDescent="0.2">
      <c r="A4" s="2">
        <v>3</v>
      </c>
      <c r="B4" s="1" t="str">
        <f t="shared" si="0"/>
        <v>CR0709.IN0102</v>
      </c>
      <c r="C4" s="1" t="s">
        <v>19</v>
      </c>
      <c r="D4" s="1" t="s">
        <v>25</v>
      </c>
      <c r="E4" s="1">
        <v>65</v>
      </c>
      <c r="F4" s="1" t="s">
        <v>167</v>
      </c>
      <c r="G4" s="6" t="s">
        <v>168</v>
      </c>
      <c r="H4" s="2" t="str">
        <f t="shared" si="1"/>
        <v>a65</v>
      </c>
      <c r="I4" s="6" t="s">
        <v>168</v>
      </c>
    </row>
    <row r="5" spans="1:9" x14ac:dyDescent="0.2">
      <c r="A5" s="2">
        <v>4</v>
      </c>
      <c r="B5" s="1" t="str">
        <f t="shared" si="0"/>
        <v>CR0709.IN0103</v>
      </c>
      <c r="C5" s="1" t="s">
        <v>19</v>
      </c>
      <c r="D5" s="1" t="s">
        <v>26</v>
      </c>
      <c r="E5" s="1">
        <v>66</v>
      </c>
      <c r="F5" s="1" t="s">
        <v>167</v>
      </c>
      <c r="G5" s="6" t="s">
        <v>168</v>
      </c>
      <c r="H5" s="2" t="str">
        <f t="shared" si="1"/>
        <v>a66</v>
      </c>
      <c r="I5" s="6" t="s">
        <v>168</v>
      </c>
    </row>
    <row r="6" spans="1:9" x14ac:dyDescent="0.2">
      <c r="A6" s="2">
        <v>5</v>
      </c>
      <c r="B6" s="1" t="str">
        <f t="shared" si="0"/>
        <v>CR0709.IN0200</v>
      </c>
      <c r="C6" s="1" t="s">
        <v>19</v>
      </c>
      <c r="D6" s="1" t="s">
        <v>27</v>
      </c>
      <c r="E6" s="1">
        <v>67</v>
      </c>
      <c r="F6" s="1" t="s">
        <v>167</v>
      </c>
      <c r="G6" s="6" t="s">
        <v>168</v>
      </c>
      <c r="H6" s="2" t="str">
        <f t="shared" si="1"/>
        <v>a67</v>
      </c>
      <c r="I6" s="6" t="s">
        <v>168</v>
      </c>
    </row>
    <row r="7" spans="1:9" x14ac:dyDescent="0.2">
      <c r="A7" s="2">
        <v>6</v>
      </c>
      <c r="B7" s="1" t="str">
        <f t="shared" si="0"/>
        <v>CR0709.IN0201</v>
      </c>
      <c r="C7" s="1" t="s">
        <v>19</v>
      </c>
      <c r="D7" s="1" t="s">
        <v>28</v>
      </c>
      <c r="E7" s="1">
        <v>68</v>
      </c>
      <c r="F7" s="1" t="s">
        <v>167</v>
      </c>
      <c r="G7" s="6" t="s">
        <v>168</v>
      </c>
      <c r="H7" s="2" t="str">
        <f t="shared" si="1"/>
        <v>a68</v>
      </c>
      <c r="I7" s="6" t="s">
        <v>168</v>
      </c>
    </row>
    <row r="8" spans="1:9" x14ac:dyDescent="0.2">
      <c r="A8" s="2">
        <v>7</v>
      </c>
      <c r="B8" s="1" t="str">
        <f t="shared" si="0"/>
        <v>CR0709.IN0202</v>
      </c>
      <c r="C8" s="1" t="s">
        <v>19</v>
      </c>
      <c r="D8" s="1" t="s">
        <v>29</v>
      </c>
      <c r="E8" s="1">
        <v>69</v>
      </c>
      <c r="F8" s="1" t="s">
        <v>167</v>
      </c>
      <c r="G8" s="6" t="s">
        <v>168</v>
      </c>
      <c r="H8" s="2" t="str">
        <f t="shared" si="1"/>
        <v>a69</v>
      </c>
      <c r="I8" s="6" t="s">
        <v>168</v>
      </c>
    </row>
    <row r="9" spans="1:9" x14ac:dyDescent="0.2">
      <c r="A9" s="2">
        <v>8</v>
      </c>
      <c r="B9" s="1" t="str">
        <f t="shared" si="0"/>
        <v>CR0709.IN0203</v>
      </c>
      <c r="C9" s="1" t="s">
        <v>19</v>
      </c>
      <c r="D9" s="1" t="s">
        <v>30</v>
      </c>
      <c r="E9" s="1">
        <v>70</v>
      </c>
      <c r="F9" s="1" t="s">
        <v>167</v>
      </c>
      <c r="G9" s="6" t="s">
        <v>168</v>
      </c>
      <c r="H9" s="2" t="str">
        <f t="shared" si="1"/>
        <v>a70</v>
      </c>
      <c r="I9" s="6" t="s">
        <v>168</v>
      </c>
    </row>
    <row r="10" spans="1:9" x14ac:dyDescent="0.2">
      <c r="A10" s="2">
        <v>9</v>
      </c>
      <c r="B10" s="1" t="str">
        <f t="shared" si="0"/>
        <v>CR0709.IN0600</v>
      </c>
      <c r="C10" s="1" t="s">
        <v>19</v>
      </c>
      <c r="D10" s="1" t="s">
        <v>32</v>
      </c>
      <c r="E10" s="1">
        <v>55</v>
      </c>
      <c r="F10" s="1" t="s">
        <v>167</v>
      </c>
      <c r="G10" s="6" t="s">
        <v>168</v>
      </c>
      <c r="H10" s="2" t="str">
        <f t="shared" si="1"/>
        <v>a55</v>
      </c>
      <c r="I10" s="6" t="s">
        <v>168</v>
      </c>
    </row>
    <row r="11" spans="1:9" x14ac:dyDescent="0.2">
      <c r="A11" s="2">
        <v>10</v>
      </c>
      <c r="B11" s="1" t="str">
        <f t="shared" si="0"/>
        <v>CR0709.IN0601</v>
      </c>
      <c r="C11" s="1" t="s">
        <v>19</v>
      </c>
      <c r="D11" s="1" t="s">
        <v>33</v>
      </c>
      <c r="E11" s="1">
        <v>56</v>
      </c>
      <c r="F11" s="1" t="s">
        <v>167</v>
      </c>
      <c r="G11" s="7" t="s">
        <v>168</v>
      </c>
      <c r="H11" s="2" t="str">
        <f t="shared" si="1"/>
        <v>a56</v>
      </c>
      <c r="I11" s="7" t="s">
        <v>168</v>
      </c>
    </row>
    <row r="12" spans="1:9" x14ac:dyDescent="0.2">
      <c r="A12" s="2">
        <v>11</v>
      </c>
      <c r="B12" s="1" t="str">
        <f t="shared" si="0"/>
        <v>CR0709.IN0602</v>
      </c>
      <c r="C12" s="1" t="s">
        <v>19</v>
      </c>
      <c r="D12" s="1" t="s">
        <v>34</v>
      </c>
      <c r="E12" s="1">
        <v>57</v>
      </c>
      <c r="F12" s="1" t="s">
        <v>167</v>
      </c>
      <c r="G12" s="6" t="s">
        <v>168</v>
      </c>
      <c r="H12" s="2" t="str">
        <f t="shared" si="1"/>
        <v>a57</v>
      </c>
      <c r="I12" s="6" t="s">
        <v>168</v>
      </c>
    </row>
    <row r="13" spans="1:9" x14ac:dyDescent="0.2">
      <c r="A13" s="2">
        <v>12</v>
      </c>
      <c r="B13" s="1" t="str">
        <f t="shared" si="0"/>
        <v>CR0709.IN0603</v>
      </c>
      <c r="C13" s="1" t="s">
        <v>19</v>
      </c>
      <c r="D13" s="1" t="s">
        <v>35</v>
      </c>
      <c r="E13" s="1">
        <v>58</v>
      </c>
      <c r="F13" s="1" t="s">
        <v>167</v>
      </c>
      <c r="G13" s="6" t="s">
        <v>168</v>
      </c>
      <c r="H13" s="2" t="str">
        <f t="shared" si="1"/>
        <v>a58</v>
      </c>
      <c r="I13" s="6" t="s">
        <v>168</v>
      </c>
    </row>
    <row r="14" spans="1:9" x14ac:dyDescent="0.2">
      <c r="A14" s="2">
        <v>13</v>
      </c>
      <c r="B14" s="1" t="str">
        <f t="shared" si="0"/>
        <v>CR0709.IN0700</v>
      </c>
      <c r="C14" s="1" t="s">
        <v>19</v>
      </c>
      <c r="D14" s="1" t="s">
        <v>36</v>
      </c>
      <c r="E14" s="1">
        <v>59</v>
      </c>
      <c r="F14" s="1" t="s">
        <v>167</v>
      </c>
      <c r="G14" s="6" t="s">
        <v>168</v>
      </c>
      <c r="H14" s="2" t="str">
        <f t="shared" si="1"/>
        <v>a59</v>
      </c>
      <c r="I14" s="6" t="s">
        <v>168</v>
      </c>
    </row>
    <row r="15" spans="1:9" x14ac:dyDescent="0.2">
      <c r="A15" s="2">
        <v>14</v>
      </c>
      <c r="B15" s="1" t="str">
        <f t="shared" si="0"/>
        <v>CR0709.IN0701</v>
      </c>
      <c r="C15" s="1" t="s">
        <v>19</v>
      </c>
      <c r="D15" s="1" t="s">
        <v>37</v>
      </c>
      <c r="E15" s="1">
        <v>60</v>
      </c>
      <c r="F15" s="1" t="s">
        <v>167</v>
      </c>
      <c r="G15" s="6" t="s">
        <v>168</v>
      </c>
      <c r="H15" s="2" t="str">
        <f t="shared" si="1"/>
        <v>a60</v>
      </c>
      <c r="I15" s="6" t="s">
        <v>168</v>
      </c>
    </row>
    <row r="16" spans="1:9" x14ac:dyDescent="0.2">
      <c r="A16" s="2">
        <v>15</v>
      </c>
      <c r="B16" s="1" t="str">
        <f t="shared" si="0"/>
        <v>CR0709.IN0702</v>
      </c>
      <c r="C16" s="1" t="s">
        <v>19</v>
      </c>
      <c r="D16" s="1" t="s">
        <v>38</v>
      </c>
      <c r="E16" s="1">
        <v>61</v>
      </c>
      <c r="F16" s="1" t="s">
        <v>167</v>
      </c>
      <c r="G16" s="6" t="s">
        <v>168</v>
      </c>
      <c r="H16" s="2" t="str">
        <f t="shared" si="1"/>
        <v>a61</v>
      </c>
      <c r="I16" s="6" t="s">
        <v>168</v>
      </c>
    </row>
    <row r="17" spans="1:9" x14ac:dyDescent="0.2">
      <c r="A17" s="2">
        <v>16</v>
      </c>
      <c r="B17" s="1" t="str">
        <f t="shared" si="0"/>
        <v>CR0709.IN0703</v>
      </c>
      <c r="C17" s="1" t="s">
        <v>19</v>
      </c>
      <c r="D17" s="1" t="s">
        <v>39</v>
      </c>
      <c r="E17" s="1">
        <v>62</v>
      </c>
      <c r="F17" s="1" t="s">
        <v>167</v>
      </c>
      <c r="G17" s="6" t="s">
        <v>168</v>
      </c>
      <c r="H17" s="2" t="str">
        <f t="shared" si="1"/>
        <v>a62</v>
      </c>
      <c r="I17" s="6" t="s">
        <v>168</v>
      </c>
    </row>
    <row r="18" spans="1:9" x14ac:dyDescent="0.2">
      <c r="A18" s="2">
        <v>17</v>
      </c>
      <c r="B18" s="1" t="str">
        <f t="shared" si="0"/>
        <v>CR0709.IN0000</v>
      </c>
      <c r="C18" s="1" t="s">
        <v>19</v>
      </c>
      <c r="D18" s="1" t="s">
        <v>40</v>
      </c>
      <c r="E18" s="1">
        <v>25</v>
      </c>
      <c r="F18" s="1" t="s">
        <v>167</v>
      </c>
      <c r="G18" s="6" t="s">
        <v>169</v>
      </c>
      <c r="H18" s="2" t="str">
        <f t="shared" si="1"/>
        <v>a25</v>
      </c>
      <c r="I18" s="6" t="s">
        <v>169</v>
      </c>
    </row>
    <row r="19" spans="1:9" x14ac:dyDescent="0.2">
      <c r="A19" s="2">
        <v>18</v>
      </c>
      <c r="B19" s="1" t="str">
        <f t="shared" si="0"/>
        <v>CR0709.IN0001</v>
      </c>
      <c r="C19" s="1" t="s">
        <v>19</v>
      </c>
      <c r="D19" s="1" t="s">
        <v>42</v>
      </c>
      <c r="E19" s="1">
        <v>26</v>
      </c>
      <c r="F19" s="1" t="s">
        <v>167</v>
      </c>
      <c r="G19" s="6" t="s">
        <v>169</v>
      </c>
      <c r="H19" s="2" t="str">
        <f t="shared" si="1"/>
        <v>a26</v>
      </c>
      <c r="I19" s="6" t="s">
        <v>169</v>
      </c>
    </row>
    <row r="20" spans="1:9" x14ac:dyDescent="0.2">
      <c r="A20" s="2">
        <v>19</v>
      </c>
      <c r="B20" s="1" t="str">
        <f t="shared" si="0"/>
        <v>CR0709.IN0002</v>
      </c>
      <c r="C20" s="1" t="s">
        <v>19</v>
      </c>
      <c r="D20" s="1" t="s">
        <v>43</v>
      </c>
      <c r="E20" s="1">
        <v>27</v>
      </c>
      <c r="F20" s="1" t="s">
        <v>167</v>
      </c>
      <c r="G20" s="6" t="s">
        <v>169</v>
      </c>
      <c r="H20" s="2" t="str">
        <f t="shared" si="1"/>
        <v>a27</v>
      </c>
      <c r="I20" s="6" t="s">
        <v>169</v>
      </c>
    </row>
    <row r="21" spans="1:9" x14ac:dyDescent="0.2">
      <c r="A21" s="2">
        <v>20</v>
      </c>
      <c r="B21" s="1" t="str">
        <f t="shared" si="0"/>
        <v>CR0709.IN0003</v>
      </c>
      <c r="C21" s="1" t="s">
        <v>19</v>
      </c>
      <c r="D21" s="1" t="s">
        <v>44</v>
      </c>
      <c r="E21" s="1">
        <v>28</v>
      </c>
      <c r="F21" s="1" t="s">
        <v>167</v>
      </c>
      <c r="G21" s="6" t="s">
        <v>169</v>
      </c>
      <c r="H21" s="2" t="str">
        <f t="shared" si="1"/>
        <v>a28</v>
      </c>
      <c r="I21" s="6" t="s">
        <v>169</v>
      </c>
    </row>
    <row r="22" spans="1:9" x14ac:dyDescent="0.2">
      <c r="A22" s="2">
        <v>21</v>
      </c>
      <c r="B22" s="1" t="str">
        <f t="shared" si="0"/>
        <v>CR0709.IN0500</v>
      </c>
      <c r="C22" s="1" t="s">
        <v>19</v>
      </c>
      <c r="D22" s="1" t="s">
        <v>45</v>
      </c>
      <c r="E22" s="1">
        <v>40</v>
      </c>
      <c r="F22" s="1" t="s">
        <v>167</v>
      </c>
      <c r="G22" s="6" t="s">
        <v>169</v>
      </c>
      <c r="H22" s="2" t="str">
        <f t="shared" si="1"/>
        <v>a40</v>
      </c>
      <c r="I22" s="6" t="s">
        <v>169</v>
      </c>
    </row>
    <row r="23" spans="1:9" x14ac:dyDescent="0.2">
      <c r="A23" s="2">
        <v>22</v>
      </c>
      <c r="B23" s="1" t="str">
        <f t="shared" si="0"/>
        <v>CR0709.IN0501</v>
      </c>
      <c r="C23" s="1" t="s">
        <v>19</v>
      </c>
      <c r="D23" s="1" t="s">
        <v>46</v>
      </c>
      <c r="E23" s="1">
        <v>41</v>
      </c>
      <c r="F23" s="1" t="s">
        <v>167</v>
      </c>
      <c r="G23" s="6" t="s">
        <v>169</v>
      </c>
      <c r="H23" s="2" t="str">
        <f t="shared" si="1"/>
        <v>a41</v>
      </c>
      <c r="I23" s="6" t="s">
        <v>169</v>
      </c>
    </row>
    <row r="24" spans="1:9" x14ac:dyDescent="0.2">
      <c r="A24" s="2">
        <v>23</v>
      </c>
      <c r="B24" s="1" t="str">
        <f t="shared" si="0"/>
        <v>CR0709.IN0502</v>
      </c>
      <c r="C24" s="1" t="s">
        <v>19</v>
      </c>
      <c r="D24" s="1" t="s">
        <v>47</v>
      </c>
      <c r="E24" s="1">
        <v>42</v>
      </c>
      <c r="F24" s="1" t="s">
        <v>167</v>
      </c>
      <c r="G24" s="6" t="s">
        <v>169</v>
      </c>
      <c r="H24" s="2" t="str">
        <f t="shared" si="1"/>
        <v>a42</v>
      </c>
      <c r="I24" s="6" t="s">
        <v>169</v>
      </c>
    </row>
    <row r="25" spans="1:9" x14ac:dyDescent="0.2">
      <c r="A25" s="2">
        <v>24</v>
      </c>
      <c r="B25" s="1" t="str">
        <f t="shared" si="0"/>
        <v>CR0709.IN0503</v>
      </c>
      <c r="C25" s="1" t="s">
        <v>19</v>
      </c>
      <c r="D25" s="1" t="s">
        <v>48</v>
      </c>
      <c r="E25" s="1">
        <v>43</v>
      </c>
      <c r="F25" s="1" t="s">
        <v>167</v>
      </c>
      <c r="G25" s="6" t="s">
        <v>169</v>
      </c>
      <c r="H25" s="2" t="str">
        <f t="shared" si="1"/>
        <v>a43</v>
      </c>
      <c r="I25" s="6" t="s">
        <v>169</v>
      </c>
    </row>
    <row r="26" spans="1:9" x14ac:dyDescent="0.2">
      <c r="A26" s="2">
        <v>25</v>
      </c>
      <c r="B26" s="1" t="str">
        <f t="shared" si="0"/>
        <v>CR0709.IN0400</v>
      </c>
      <c r="C26" s="1" t="s">
        <v>19</v>
      </c>
      <c r="D26" s="1" t="s">
        <v>49</v>
      </c>
      <c r="E26" s="1">
        <v>46</v>
      </c>
      <c r="F26" s="1" t="s">
        <v>167</v>
      </c>
      <c r="G26" s="8" t="s">
        <v>170</v>
      </c>
      <c r="H26" s="2" t="str">
        <f t="shared" si="1"/>
        <v>a46</v>
      </c>
      <c r="I26" s="8" t="s">
        <v>170</v>
      </c>
    </row>
    <row r="27" spans="1:9" x14ac:dyDescent="0.2">
      <c r="A27" s="2">
        <v>26</v>
      </c>
      <c r="B27" s="1" t="str">
        <f t="shared" si="0"/>
        <v>CR0709.IN0401</v>
      </c>
      <c r="C27" s="1" t="s">
        <v>19</v>
      </c>
      <c r="D27" s="1" t="s">
        <v>50</v>
      </c>
      <c r="E27" s="1">
        <v>47</v>
      </c>
      <c r="F27" s="1" t="s">
        <v>167</v>
      </c>
      <c r="G27" s="8" t="s">
        <v>170</v>
      </c>
      <c r="H27" s="2" t="str">
        <f t="shared" si="1"/>
        <v>a47</v>
      </c>
      <c r="I27" s="8" t="s">
        <v>170</v>
      </c>
    </row>
    <row r="28" spans="1:9" x14ac:dyDescent="0.2">
      <c r="A28" s="2">
        <v>27</v>
      </c>
      <c r="B28" s="1" t="str">
        <f t="shared" si="0"/>
        <v>CR0709.IN0900</v>
      </c>
      <c r="C28" s="1" t="s">
        <v>19</v>
      </c>
      <c r="D28" s="1" t="s">
        <v>51</v>
      </c>
      <c r="E28" s="1">
        <v>38</v>
      </c>
      <c r="F28" s="1" t="s">
        <v>167</v>
      </c>
      <c r="G28" s="8" t="s">
        <v>170</v>
      </c>
      <c r="H28" s="2" t="str">
        <f t="shared" si="1"/>
        <v>a38</v>
      </c>
      <c r="I28" s="8" t="s">
        <v>170</v>
      </c>
    </row>
    <row r="29" spans="1:9" x14ac:dyDescent="0.2">
      <c r="A29" s="2">
        <v>28</v>
      </c>
      <c r="B29" s="1" t="str">
        <f t="shared" si="0"/>
        <v>CR0709.IN0901</v>
      </c>
      <c r="C29" s="1" t="s">
        <v>19</v>
      </c>
      <c r="D29" s="1" t="s">
        <v>52</v>
      </c>
      <c r="E29" s="1">
        <v>39</v>
      </c>
      <c r="F29" s="1" t="s">
        <v>167</v>
      </c>
      <c r="G29" s="8" t="s">
        <v>170</v>
      </c>
      <c r="H29" s="2" t="str">
        <f t="shared" si="1"/>
        <v>a39</v>
      </c>
      <c r="I29" s="8" t="s">
        <v>170</v>
      </c>
    </row>
    <row r="30" spans="1:9" x14ac:dyDescent="0.2">
      <c r="A30" s="2">
        <v>29</v>
      </c>
      <c r="B30" s="1" t="str">
        <f t="shared" si="0"/>
        <v>CR0709.IN0300</v>
      </c>
      <c r="C30" s="1" t="s">
        <v>19</v>
      </c>
      <c r="D30" s="1" t="s">
        <v>53</v>
      </c>
      <c r="E30" s="1">
        <v>44</v>
      </c>
      <c r="F30" s="1" t="s">
        <v>167</v>
      </c>
      <c r="G30" s="8" t="s">
        <v>171</v>
      </c>
      <c r="H30" s="2" t="str">
        <f t="shared" si="1"/>
        <v>a44</v>
      </c>
      <c r="I30" s="8" t="s">
        <v>171</v>
      </c>
    </row>
    <row r="31" spans="1:9" x14ac:dyDescent="0.2">
      <c r="A31" s="2">
        <v>30</v>
      </c>
      <c r="B31" s="1" t="str">
        <f t="shared" si="0"/>
        <v>CR0709.IN0301</v>
      </c>
      <c r="C31" s="1" t="s">
        <v>19</v>
      </c>
      <c r="D31" s="1" t="s">
        <v>54</v>
      </c>
      <c r="E31" s="1">
        <v>45</v>
      </c>
      <c r="F31" s="1" t="s">
        <v>167</v>
      </c>
      <c r="G31" s="8" t="s">
        <v>171</v>
      </c>
      <c r="H31" s="2" t="str">
        <f t="shared" si="1"/>
        <v>a45</v>
      </c>
      <c r="I31" s="8" t="s">
        <v>171</v>
      </c>
    </row>
    <row r="32" spans="1:9" x14ac:dyDescent="0.2">
      <c r="A32" s="2">
        <v>31</v>
      </c>
      <c r="B32" s="1" t="str">
        <f t="shared" si="0"/>
        <v>CR0709.IN0800</v>
      </c>
      <c r="C32" s="1" t="s">
        <v>19</v>
      </c>
      <c r="D32" s="1" t="s">
        <v>55</v>
      </c>
      <c r="E32" s="1">
        <v>36</v>
      </c>
      <c r="F32" s="1" t="s">
        <v>167</v>
      </c>
      <c r="G32" s="8" t="s">
        <v>171</v>
      </c>
      <c r="H32" s="2" t="str">
        <f t="shared" si="1"/>
        <v>a36</v>
      </c>
      <c r="I32" s="8" t="s">
        <v>171</v>
      </c>
    </row>
    <row r="33" spans="1:14" x14ac:dyDescent="0.2">
      <c r="A33" s="2">
        <v>32</v>
      </c>
      <c r="B33" s="1" t="str">
        <f t="shared" si="0"/>
        <v>CR0709.IN0801</v>
      </c>
      <c r="C33" s="1" t="s">
        <v>19</v>
      </c>
      <c r="D33" s="1" t="s">
        <v>56</v>
      </c>
      <c r="E33" s="1">
        <v>37</v>
      </c>
      <c r="F33" s="1" t="s">
        <v>167</v>
      </c>
      <c r="G33" s="8" t="s">
        <v>171</v>
      </c>
      <c r="H33" s="2" t="str">
        <f t="shared" si="1"/>
        <v>a37</v>
      </c>
      <c r="I33" s="8" t="s">
        <v>171</v>
      </c>
    </row>
    <row r="34" spans="1:14" x14ac:dyDescent="0.2">
      <c r="A34" s="2">
        <v>33</v>
      </c>
      <c r="B34" s="1" t="str">
        <f t="shared" ref="B34:B65" si="2">_xlfn.CONCAT(C34,".",D34)</f>
        <v>CR0709.OUT0000</v>
      </c>
      <c r="C34" s="1" t="s">
        <v>19</v>
      </c>
      <c r="D34" s="1" t="s">
        <v>57</v>
      </c>
      <c r="E34" s="1">
        <v>16</v>
      </c>
      <c r="F34" s="1" t="s">
        <v>167</v>
      </c>
      <c r="G34" s="8" t="s">
        <v>172</v>
      </c>
      <c r="H34" s="2" t="str">
        <f t="shared" si="1"/>
        <v>a16</v>
      </c>
      <c r="I34" s="8" t="s">
        <v>173</v>
      </c>
      <c r="L34" s="13"/>
      <c r="M34" s="14"/>
      <c r="N34" s="15"/>
    </row>
    <row r="35" spans="1:14" x14ac:dyDescent="0.2">
      <c r="A35" s="2">
        <v>34</v>
      </c>
      <c r="B35" s="1" t="str">
        <f t="shared" si="2"/>
        <v>CR0709.OUT0001</v>
      </c>
      <c r="C35" s="1" t="s">
        <v>19</v>
      </c>
      <c r="D35" s="1" t="s">
        <v>59</v>
      </c>
      <c r="E35" s="1">
        <v>17</v>
      </c>
      <c r="F35" s="1" t="s">
        <v>167</v>
      </c>
      <c r="G35" s="8" t="s">
        <v>174</v>
      </c>
      <c r="H35" s="2" t="str">
        <f t="shared" si="1"/>
        <v>a17</v>
      </c>
      <c r="I35" s="8" t="s">
        <v>173</v>
      </c>
      <c r="L35" s="1"/>
      <c r="M35" s="1"/>
      <c r="N35" s="3"/>
    </row>
    <row r="36" spans="1:14" x14ac:dyDescent="0.2">
      <c r="A36" s="2">
        <v>35</v>
      </c>
      <c r="B36" s="1" t="str">
        <f t="shared" si="2"/>
        <v>CR0709.OUT0002</v>
      </c>
      <c r="C36" s="1" t="s">
        <v>19</v>
      </c>
      <c r="D36" s="1" t="s">
        <v>60</v>
      </c>
      <c r="E36" s="1">
        <v>18</v>
      </c>
      <c r="F36" s="1" t="s">
        <v>167</v>
      </c>
      <c r="G36" s="8" t="s">
        <v>172</v>
      </c>
      <c r="H36" s="2" t="str">
        <f t="shared" si="1"/>
        <v>a18</v>
      </c>
      <c r="I36" s="8" t="s">
        <v>173</v>
      </c>
      <c r="L36" s="1"/>
      <c r="M36" s="1"/>
      <c r="N36" s="3"/>
    </row>
    <row r="37" spans="1:14" x14ac:dyDescent="0.2">
      <c r="A37" s="2">
        <v>36</v>
      </c>
      <c r="B37" s="1" t="str">
        <f t="shared" si="2"/>
        <v>CR0709.OUT0003</v>
      </c>
      <c r="C37" s="1" t="s">
        <v>19</v>
      </c>
      <c r="D37" s="1" t="s">
        <v>61</v>
      </c>
      <c r="E37" s="1">
        <v>19</v>
      </c>
      <c r="F37" s="1" t="s">
        <v>167</v>
      </c>
      <c r="G37" s="8" t="s">
        <v>174</v>
      </c>
      <c r="H37" s="2" t="str">
        <f t="shared" si="1"/>
        <v>a19</v>
      </c>
      <c r="I37" s="8" t="s">
        <v>173</v>
      </c>
      <c r="L37" s="1"/>
      <c r="M37" s="1"/>
      <c r="N37" s="3"/>
    </row>
    <row r="38" spans="1:14" x14ac:dyDescent="0.2">
      <c r="A38" s="2">
        <v>37</v>
      </c>
      <c r="B38" s="1" t="str">
        <f t="shared" si="2"/>
        <v>CR0709.OUT0004</v>
      </c>
      <c r="C38" s="1" t="s">
        <v>19</v>
      </c>
      <c r="D38" s="1" t="s">
        <v>62</v>
      </c>
      <c r="E38" s="1">
        <v>20</v>
      </c>
      <c r="F38" s="1" t="s">
        <v>167</v>
      </c>
      <c r="G38" s="8" t="s">
        <v>172</v>
      </c>
      <c r="H38" s="2" t="str">
        <f t="shared" si="1"/>
        <v>a20</v>
      </c>
      <c r="I38" s="8" t="s">
        <v>173</v>
      </c>
    </row>
    <row r="39" spans="1:14" x14ac:dyDescent="0.2">
      <c r="A39" s="2">
        <v>38</v>
      </c>
      <c r="B39" s="1" t="str">
        <f t="shared" si="2"/>
        <v>CR0709.OUT0005</v>
      </c>
      <c r="C39" s="1" t="s">
        <v>19</v>
      </c>
      <c r="D39" s="1" t="s">
        <v>63</v>
      </c>
      <c r="E39" s="1">
        <v>21</v>
      </c>
      <c r="F39" s="1" t="s">
        <v>167</v>
      </c>
      <c r="G39" s="8" t="s">
        <v>174</v>
      </c>
      <c r="H39" s="2" t="str">
        <f t="shared" si="1"/>
        <v>a21</v>
      </c>
      <c r="I39" s="8" t="s">
        <v>173</v>
      </c>
    </row>
    <row r="40" spans="1:14" x14ac:dyDescent="0.2">
      <c r="A40" s="2">
        <v>39</v>
      </c>
      <c r="B40" s="1" t="str">
        <f t="shared" si="2"/>
        <v>CR0709.OUT0006</v>
      </c>
      <c r="C40" s="1" t="s">
        <v>19</v>
      </c>
      <c r="D40" s="1" t="s">
        <v>64</v>
      </c>
      <c r="E40" s="1">
        <v>22</v>
      </c>
      <c r="F40" s="1" t="s">
        <v>167</v>
      </c>
      <c r="G40" s="8" t="s">
        <v>175</v>
      </c>
      <c r="H40" s="2" t="str">
        <f t="shared" si="1"/>
        <v>a22</v>
      </c>
      <c r="I40" s="8" t="s">
        <v>176</v>
      </c>
    </row>
    <row r="41" spans="1:14" x14ac:dyDescent="0.2">
      <c r="A41" s="2">
        <v>40</v>
      </c>
      <c r="B41" s="1" t="str">
        <f t="shared" si="2"/>
        <v>CR0709.OUT0007</v>
      </c>
      <c r="C41" s="1" t="s">
        <v>19</v>
      </c>
      <c r="D41" s="1" t="s">
        <v>65</v>
      </c>
      <c r="E41" s="1">
        <v>23</v>
      </c>
      <c r="F41" s="1" t="s">
        <v>167</v>
      </c>
      <c r="G41" s="8" t="s">
        <v>175</v>
      </c>
      <c r="H41" s="2" t="str">
        <f t="shared" si="1"/>
        <v>a23</v>
      </c>
      <c r="I41" s="8" t="s">
        <v>176</v>
      </c>
    </row>
    <row r="42" spans="1:14" x14ac:dyDescent="0.2">
      <c r="A42" s="2">
        <v>41</v>
      </c>
      <c r="B42" s="1" t="str">
        <f t="shared" si="2"/>
        <v>CR0709.OUT0008</v>
      </c>
      <c r="C42" s="1" t="s">
        <v>19</v>
      </c>
      <c r="D42" s="1" t="s">
        <v>66</v>
      </c>
      <c r="E42" s="1">
        <v>24</v>
      </c>
      <c r="F42" s="1" t="s">
        <v>167</v>
      </c>
      <c r="G42" s="8" t="s">
        <v>177</v>
      </c>
      <c r="H42" s="2" t="str">
        <f t="shared" si="1"/>
        <v>a24</v>
      </c>
      <c r="I42" s="8" t="s">
        <v>176</v>
      </c>
    </row>
    <row r="43" spans="1:14" x14ac:dyDescent="0.2">
      <c r="A43" s="2">
        <v>42</v>
      </c>
      <c r="B43" s="1" t="str">
        <f t="shared" si="2"/>
        <v>CR0709.OUT0100</v>
      </c>
      <c r="C43" s="1" t="s">
        <v>19</v>
      </c>
      <c r="D43" s="1" t="s">
        <v>70</v>
      </c>
      <c r="E43" s="1">
        <v>6</v>
      </c>
      <c r="F43" s="1" t="s">
        <v>167</v>
      </c>
      <c r="G43" s="8" t="s">
        <v>172</v>
      </c>
      <c r="H43" s="2" t="str">
        <f t="shared" si="1"/>
        <v>a6</v>
      </c>
      <c r="I43" s="8" t="s">
        <v>173</v>
      </c>
    </row>
    <row r="44" spans="1:14" x14ac:dyDescent="0.2">
      <c r="A44" s="2">
        <v>43</v>
      </c>
      <c r="B44" s="1" t="str">
        <f t="shared" si="2"/>
        <v>CR0709.OUT0101</v>
      </c>
      <c r="C44" s="1" t="s">
        <v>19</v>
      </c>
      <c r="D44" s="1" t="s">
        <v>71</v>
      </c>
      <c r="E44" s="1">
        <v>7</v>
      </c>
      <c r="F44" s="1" t="s">
        <v>167</v>
      </c>
      <c r="G44" s="8" t="s">
        <v>174</v>
      </c>
      <c r="H44" s="2" t="str">
        <f t="shared" si="1"/>
        <v>a7</v>
      </c>
      <c r="I44" s="8" t="s">
        <v>173</v>
      </c>
    </row>
    <row r="45" spans="1:14" x14ac:dyDescent="0.2">
      <c r="A45" s="2">
        <v>44</v>
      </c>
      <c r="B45" s="1" t="str">
        <f t="shared" si="2"/>
        <v>CR0709.OUT0102</v>
      </c>
      <c r="C45" s="1" t="s">
        <v>19</v>
      </c>
      <c r="D45" s="1" t="s">
        <v>72</v>
      </c>
      <c r="E45" s="1">
        <v>8</v>
      </c>
      <c r="F45" s="1" t="s">
        <v>167</v>
      </c>
      <c r="G45" s="8" t="s">
        <v>172</v>
      </c>
      <c r="H45" s="2" t="str">
        <f t="shared" si="1"/>
        <v>a8</v>
      </c>
      <c r="I45" s="8" t="s">
        <v>173</v>
      </c>
    </row>
    <row r="46" spans="1:14" x14ac:dyDescent="0.2">
      <c r="A46" s="2">
        <v>45</v>
      </c>
      <c r="B46" s="1" t="str">
        <f t="shared" si="2"/>
        <v>CR0709.OUT0103</v>
      </c>
      <c r="C46" s="1" t="s">
        <v>19</v>
      </c>
      <c r="D46" s="1" t="s">
        <v>73</v>
      </c>
      <c r="E46" s="1">
        <v>9</v>
      </c>
      <c r="F46" s="1" t="s">
        <v>167</v>
      </c>
      <c r="G46" s="8" t="s">
        <v>174</v>
      </c>
      <c r="H46" s="2" t="str">
        <f t="shared" si="1"/>
        <v>a9</v>
      </c>
      <c r="I46" s="8" t="s">
        <v>173</v>
      </c>
    </row>
    <row r="47" spans="1:14" x14ac:dyDescent="0.2">
      <c r="A47" s="2">
        <v>46</v>
      </c>
      <c r="B47" s="1" t="str">
        <f t="shared" si="2"/>
        <v>CR0709.OUT0104</v>
      </c>
      <c r="C47" s="1" t="s">
        <v>19</v>
      </c>
      <c r="D47" s="1" t="s">
        <v>74</v>
      </c>
      <c r="E47" s="1">
        <v>10</v>
      </c>
      <c r="F47" s="1" t="s">
        <v>167</v>
      </c>
      <c r="G47" s="8" t="s">
        <v>172</v>
      </c>
      <c r="H47" s="2" t="str">
        <f t="shared" si="1"/>
        <v>a10</v>
      </c>
      <c r="I47" s="8" t="s">
        <v>173</v>
      </c>
    </row>
    <row r="48" spans="1:14" x14ac:dyDescent="0.2">
      <c r="A48" s="2">
        <v>47</v>
      </c>
      <c r="B48" s="1" t="str">
        <f t="shared" si="2"/>
        <v>CR0709.OUT0105</v>
      </c>
      <c r="C48" s="1" t="s">
        <v>19</v>
      </c>
      <c r="D48" s="1" t="s">
        <v>75</v>
      </c>
      <c r="E48" s="1">
        <v>11</v>
      </c>
      <c r="F48" s="1" t="s">
        <v>167</v>
      </c>
      <c r="G48" s="8" t="s">
        <v>174</v>
      </c>
      <c r="H48" s="2" t="str">
        <f t="shared" si="1"/>
        <v>a11</v>
      </c>
      <c r="I48" s="8" t="s">
        <v>173</v>
      </c>
    </row>
    <row r="49" spans="1:9" x14ac:dyDescent="0.2">
      <c r="A49" s="2">
        <v>48</v>
      </c>
      <c r="B49" s="1" t="str">
        <f t="shared" si="2"/>
        <v>CR0709.OUT0106</v>
      </c>
      <c r="C49" s="1" t="s">
        <v>19</v>
      </c>
      <c r="D49" s="1" t="s">
        <v>76</v>
      </c>
      <c r="E49" s="1">
        <v>12</v>
      </c>
      <c r="F49" s="1" t="s">
        <v>167</v>
      </c>
      <c r="G49" s="8" t="s">
        <v>175</v>
      </c>
      <c r="H49" s="2" t="str">
        <f t="shared" si="1"/>
        <v>a12</v>
      </c>
      <c r="I49" s="8" t="s">
        <v>176</v>
      </c>
    </row>
    <row r="50" spans="1:9" x14ac:dyDescent="0.2">
      <c r="A50" s="2">
        <v>49</v>
      </c>
      <c r="B50" s="1" t="str">
        <f t="shared" si="2"/>
        <v>CR0709.OUT0107</v>
      </c>
      <c r="C50" s="1" t="s">
        <v>19</v>
      </c>
      <c r="D50" s="1" t="s">
        <v>77</v>
      </c>
      <c r="E50" s="1">
        <v>13</v>
      </c>
      <c r="F50" s="1" t="s">
        <v>167</v>
      </c>
      <c r="G50" s="8" t="s">
        <v>175</v>
      </c>
      <c r="H50" s="2" t="str">
        <f t="shared" si="1"/>
        <v>a13</v>
      </c>
      <c r="I50" s="8" t="s">
        <v>176</v>
      </c>
    </row>
    <row r="51" spans="1:9" x14ac:dyDescent="0.2">
      <c r="A51" s="2">
        <v>50</v>
      </c>
      <c r="B51" s="1" t="str">
        <f t="shared" si="2"/>
        <v>CR0709.OUT0108</v>
      </c>
      <c r="C51" s="1" t="s">
        <v>19</v>
      </c>
      <c r="D51" s="1" t="s">
        <v>78</v>
      </c>
      <c r="E51" s="1">
        <v>14</v>
      </c>
      <c r="F51" s="1" t="s">
        <v>167</v>
      </c>
      <c r="G51" s="8" t="s">
        <v>177</v>
      </c>
      <c r="H51" s="2" t="str">
        <f t="shared" si="1"/>
        <v>a14</v>
      </c>
      <c r="I51" s="8" t="s">
        <v>176</v>
      </c>
    </row>
    <row r="52" spans="1:9" x14ac:dyDescent="0.2">
      <c r="A52" s="2">
        <v>51</v>
      </c>
      <c r="B52" s="1" t="str">
        <f t="shared" si="2"/>
        <v>CR0709.OUT0200</v>
      </c>
      <c r="C52" s="1" t="s">
        <v>19</v>
      </c>
      <c r="D52" s="1" t="s">
        <v>80</v>
      </c>
      <c r="E52" s="1">
        <v>73</v>
      </c>
      <c r="F52" s="1" t="s">
        <v>167</v>
      </c>
      <c r="G52" s="8" t="s">
        <v>172</v>
      </c>
      <c r="H52" s="2" t="str">
        <f t="shared" si="1"/>
        <v>a73</v>
      </c>
      <c r="I52" s="8" t="s">
        <v>173</v>
      </c>
    </row>
    <row r="53" spans="1:9" x14ac:dyDescent="0.2">
      <c r="A53" s="2">
        <v>52</v>
      </c>
      <c r="B53" s="1" t="str">
        <f t="shared" si="2"/>
        <v>CR0709.OUT0201</v>
      </c>
      <c r="C53" s="1" t="s">
        <v>19</v>
      </c>
      <c r="D53" s="1" t="s">
        <v>81</v>
      </c>
      <c r="E53" s="1">
        <v>74</v>
      </c>
      <c r="F53" s="1" t="s">
        <v>167</v>
      </c>
      <c r="G53" s="8" t="s">
        <v>174</v>
      </c>
      <c r="H53" s="2" t="str">
        <f t="shared" si="1"/>
        <v>a74</v>
      </c>
      <c r="I53" s="8" t="s">
        <v>173</v>
      </c>
    </row>
    <row r="54" spans="1:9" x14ac:dyDescent="0.2">
      <c r="A54" s="2">
        <v>53</v>
      </c>
      <c r="B54" s="1" t="str">
        <f t="shared" si="2"/>
        <v>CR0709.OUT0202</v>
      </c>
      <c r="C54" s="1" t="s">
        <v>19</v>
      </c>
      <c r="D54" s="1" t="s">
        <v>82</v>
      </c>
      <c r="E54" s="1">
        <v>75</v>
      </c>
      <c r="F54" s="1" t="s">
        <v>167</v>
      </c>
      <c r="G54" s="8" t="s">
        <v>172</v>
      </c>
      <c r="H54" s="2" t="str">
        <f t="shared" si="1"/>
        <v>a75</v>
      </c>
      <c r="I54" s="8" t="s">
        <v>173</v>
      </c>
    </row>
    <row r="55" spans="1:9" x14ac:dyDescent="0.2">
      <c r="A55" s="2">
        <v>54</v>
      </c>
      <c r="B55" s="1" t="str">
        <f t="shared" si="2"/>
        <v>CR0709.OUT0203</v>
      </c>
      <c r="C55" s="1" t="s">
        <v>19</v>
      </c>
      <c r="D55" s="1" t="s">
        <v>83</v>
      </c>
      <c r="E55" s="1">
        <v>76</v>
      </c>
      <c r="F55" s="1" t="s">
        <v>167</v>
      </c>
      <c r="G55" s="8" t="s">
        <v>174</v>
      </c>
      <c r="H55" s="2" t="str">
        <f t="shared" si="1"/>
        <v>a76</v>
      </c>
      <c r="I55" s="8" t="s">
        <v>173</v>
      </c>
    </row>
    <row r="56" spans="1:9" x14ac:dyDescent="0.2">
      <c r="A56" s="2">
        <v>55</v>
      </c>
      <c r="B56" s="1" t="str">
        <f t="shared" si="2"/>
        <v>CR0709.OUT0204</v>
      </c>
      <c r="C56" s="1" t="s">
        <v>19</v>
      </c>
      <c r="D56" s="1" t="s">
        <v>84</v>
      </c>
      <c r="E56" s="1">
        <v>77</v>
      </c>
      <c r="F56" s="1" t="s">
        <v>167</v>
      </c>
      <c r="G56" s="8" t="s">
        <v>172</v>
      </c>
      <c r="H56" s="2" t="str">
        <f t="shared" si="1"/>
        <v>a77</v>
      </c>
      <c r="I56" s="8" t="s">
        <v>173</v>
      </c>
    </row>
    <row r="57" spans="1:9" x14ac:dyDescent="0.2">
      <c r="A57" s="2">
        <v>56</v>
      </c>
      <c r="B57" s="1" t="str">
        <f t="shared" si="2"/>
        <v>CR0709.OUT0205</v>
      </c>
      <c r="C57" s="1" t="s">
        <v>19</v>
      </c>
      <c r="D57" s="1" t="s">
        <v>85</v>
      </c>
      <c r="E57" s="1">
        <v>78</v>
      </c>
      <c r="F57" s="1" t="s">
        <v>167</v>
      </c>
      <c r="G57" s="8" t="s">
        <v>174</v>
      </c>
      <c r="H57" s="2" t="str">
        <f t="shared" si="1"/>
        <v>a78</v>
      </c>
      <c r="I57" s="8" t="s">
        <v>173</v>
      </c>
    </row>
    <row r="58" spans="1:9" x14ac:dyDescent="0.2">
      <c r="A58" s="2">
        <v>57</v>
      </c>
      <c r="B58" s="1" t="str">
        <f t="shared" si="2"/>
        <v>CR0709.OUT0206</v>
      </c>
      <c r="C58" s="1" t="s">
        <v>19</v>
      </c>
      <c r="D58" s="1" t="s">
        <v>86</v>
      </c>
      <c r="E58" s="1">
        <v>79</v>
      </c>
      <c r="F58" s="1" t="s">
        <v>167</v>
      </c>
      <c r="G58" s="8" t="s">
        <v>175</v>
      </c>
      <c r="H58" s="2" t="str">
        <f t="shared" si="1"/>
        <v>a79</v>
      </c>
      <c r="I58" s="8" t="s">
        <v>176</v>
      </c>
    </row>
    <row r="59" spans="1:9" x14ac:dyDescent="0.2">
      <c r="A59" s="2">
        <v>58</v>
      </c>
      <c r="B59" s="1" t="str">
        <f t="shared" si="2"/>
        <v>CR0709.OUT0207</v>
      </c>
      <c r="C59" s="1" t="s">
        <v>19</v>
      </c>
      <c r="D59" s="1" t="s">
        <v>87</v>
      </c>
      <c r="E59" s="1">
        <v>80</v>
      </c>
      <c r="F59" s="1" t="s">
        <v>167</v>
      </c>
      <c r="G59" s="8" t="s">
        <v>175</v>
      </c>
      <c r="H59" s="2" t="str">
        <f t="shared" si="1"/>
        <v>a80</v>
      </c>
      <c r="I59" s="8" t="s">
        <v>176</v>
      </c>
    </row>
    <row r="60" spans="1:9" x14ac:dyDescent="0.2">
      <c r="A60" s="2">
        <v>59</v>
      </c>
      <c r="B60" s="1" t="str">
        <f t="shared" si="2"/>
        <v>CR0709.OUT0208</v>
      </c>
      <c r="C60" s="1" t="s">
        <v>19</v>
      </c>
      <c r="D60" s="1" t="s">
        <v>88</v>
      </c>
      <c r="E60" s="1">
        <v>81</v>
      </c>
      <c r="F60" s="1" t="s">
        <v>167</v>
      </c>
      <c r="G60" s="8" t="s">
        <v>177</v>
      </c>
      <c r="H60" s="2" t="str">
        <f t="shared" si="1"/>
        <v>a81</v>
      </c>
      <c r="I60" s="8" t="s">
        <v>176</v>
      </c>
    </row>
    <row r="61" spans="1:9" x14ac:dyDescent="0.2">
      <c r="A61" s="2">
        <v>60</v>
      </c>
      <c r="B61" s="1" t="str">
        <f t="shared" si="2"/>
        <v>CR0709.OUT3000</v>
      </c>
      <c r="C61" s="1" t="s">
        <v>19</v>
      </c>
      <c r="D61" s="1" t="s">
        <v>90</v>
      </c>
      <c r="E61" s="1">
        <v>31</v>
      </c>
      <c r="F61" s="1" t="s">
        <v>167</v>
      </c>
      <c r="G61" s="8" t="s">
        <v>178</v>
      </c>
      <c r="H61" s="2" t="str">
        <f t="shared" si="1"/>
        <v>a31</v>
      </c>
      <c r="I61" s="8" t="s">
        <v>179</v>
      </c>
    </row>
    <row r="62" spans="1:9" x14ac:dyDescent="0.2">
      <c r="A62" s="2">
        <v>61</v>
      </c>
      <c r="B62" s="1" t="str">
        <f t="shared" si="2"/>
        <v>CR0709.OUT3001</v>
      </c>
      <c r="C62" s="1" t="s">
        <v>19</v>
      </c>
      <c r="D62" s="1" t="s">
        <v>92</v>
      </c>
      <c r="E62" s="1">
        <v>32</v>
      </c>
      <c r="F62" s="1" t="s">
        <v>167</v>
      </c>
      <c r="G62" s="8" t="s">
        <v>180</v>
      </c>
      <c r="H62" s="2" t="str">
        <f t="shared" si="1"/>
        <v>a32</v>
      </c>
      <c r="I62" s="8" t="s">
        <v>181</v>
      </c>
    </row>
    <row r="63" spans="1:9" x14ac:dyDescent="0.2">
      <c r="A63" s="2">
        <v>62</v>
      </c>
      <c r="B63" s="1" t="str">
        <f t="shared" si="2"/>
        <v>CR0709.GROUP0</v>
      </c>
      <c r="C63" s="1" t="s">
        <v>19</v>
      </c>
      <c r="D63" s="1" t="s">
        <v>67</v>
      </c>
      <c r="E63" s="1">
        <v>4</v>
      </c>
      <c r="F63" s="1" t="s">
        <v>167</v>
      </c>
      <c r="G63" s="8" t="s">
        <v>182</v>
      </c>
      <c r="H63" s="2" t="str">
        <f t="shared" si="1"/>
        <v>a4</v>
      </c>
      <c r="I63" s="8" t="s">
        <v>183</v>
      </c>
    </row>
    <row r="64" spans="1:9" x14ac:dyDescent="0.2">
      <c r="A64" s="2">
        <v>63</v>
      </c>
      <c r="B64" s="1" t="str">
        <f t="shared" si="2"/>
        <v>CR0709.GROUP1</v>
      </c>
      <c r="C64" s="1" t="s">
        <v>19</v>
      </c>
      <c r="D64" s="1" t="s">
        <v>79</v>
      </c>
      <c r="E64" s="1">
        <v>3</v>
      </c>
      <c r="F64" s="1" t="s">
        <v>167</v>
      </c>
      <c r="G64" s="8" t="s">
        <v>184</v>
      </c>
      <c r="H64" s="2" t="str">
        <f t="shared" si="1"/>
        <v>a3</v>
      </c>
      <c r="I64" s="8" t="s">
        <v>185</v>
      </c>
    </row>
    <row r="65" spans="1:9" x14ac:dyDescent="0.2">
      <c r="A65" s="2">
        <v>64</v>
      </c>
      <c r="B65" s="1" t="str">
        <f t="shared" si="2"/>
        <v>CR0709.GROUP2</v>
      </c>
      <c r="C65" s="1" t="s">
        <v>19</v>
      </c>
      <c r="D65" s="1" t="s">
        <v>89</v>
      </c>
      <c r="E65" s="1">
        <v>1</v>
      </c>
      <c r="F65" s="1" t="s">
        <v>167</v>
      </c>
      <c r="G65" s="8" t="s">
        <v>186</v>
      </c>
      <c r="H65" s="2" t="str">
        <f t="shared" si="1"/>
        <v>a1</v>
      </c>
      <c r="I65" s="8" t="s">
        <v>187</v>
      </c>
    </row>
    <row r="66" spans="1:9" x14ac:dyDescent="0.2">
      <c r="A66" s="2">
        <v>1</v>
      </c>
      <c r="B66" s="1" t="str">
        <f t="shared" ref="B66:B97" si="3">_xlfn.CONCAT(C66,".",D66)</f>
        <v>CR721S.IN0100</v>
      </c>
      <c r="C66" s="1" t="s">
        <v>94</v>
      </c>
      <c r="D66" s="1" t="s">
        <v>20</v>
      </c>
      <c r="E66" s="1">
        <v>63</v>
      </c>
      <c r="F66" s="1" t="s">
        <v>167</v>
      </c>
      <c r="G66" s="6" t="s">
        <v>168</v>
      </c>
      <c r="H66" s="2" t="str">
        <f t="shared" si="1"/>
        <v>a63</v>
      </c>
      <c r="I66" s="6" t="s">
        <v>168</v>
      </c>
    </row>
    <row r="67" spans="1:9" x14ac:dyDescent="0.2">
      <c r="A67" s="2">
        <v>2</v>
      </c>
      <c r="B67" s="1" t="str">
        <f t="shared" si="3"/>
        <v>CR721S.IN0101</v>
      </c>
      <c r="C67" s="1" t="s">
        <v>94</v>
      </c>
      <c r="D67" s="1" t="s">
        <v>24</v>
      </c>
      <c r="E67" s="1">
        <v>64</v>
      </c>
      <c r="F67" s="1" t="s">
        <v>167</v>
      </c>
      <c r="G67" s="6" t="s">
        <v>168</v>
      </c>
      <c r="H67" s="2" t="str">
        <f t="shared" ref="H67:H130" si="4">_xlfn.CONCAT(LOWER(F67),E67)</f>
        <v>a64</v>
      </c>
      <c r="I67" s="6" t="s">
        <v>168</v>
      </c>
    </row>
    <row r="68" spans="1:9" x14ac:dyDescent="0.2">
      <c r="A68" s="2">
        <v>3</v>
      </c>
      <c r="B68" s="1" t="str">
        <f t="shared" si="3"/>
        <v>CR721S.IN0102</v>
      </c>
      <c r="C68" s="1" t="s">
        <v>94</v>
      </c>
      <c r="D68" s="1" t="s">
        <v>25</v>
      </c>
      <c r="E68" s="1">
        <v>65</v>
      </c>
      <c r="F68" s="1" t="s">
        <v>167</v>
      </c>
      <c r="G68" s="6" t="s">
        <v>168</v>
      </c>
      <c r="H68" s="2" t="str">
        <f t="shared" si="4"/>
        <v>a65</v>
      </c>
      <c r="I68" s="6" t="s">
        <v>168</v>
      </c>
    </row>
    <row r="69" spans="1:9" x14ac:dyDescent="0.2">
      <c r="A69" s="2">
        <v>4</v>
      </c>
      <c r="B69" s="1" t="str">
        <f t="shared" si="3"/>
        <v>CR721S.IN0103</v>
      </c>
      <c r="C69" s="1" t="s">
        <v>94</v>
      </c>
      <c r="D69" s="1" t="s">
        <v>26</v>
      </c>
      <c r="E69" s="1">
        <v>66</v>
      </c>
      <c r="F69" s="1" t="s">
        <v>167</v>
      </c>
      <c r="G69" s="6" t="s">
        <v>168</v>
      </c>
      <c r="H69" s="2" t="str">
        <f t="shared" si="4"/>
        <v>a66</v>
      </c>
      <c r="I69" s="6" t="s">
        <v>168</v>
      </c>
    </row>
    <row r="70" spans="1:9" x14ac:dyDescent="0.2">
      <c r="A70" s="2">
        <v>5</v>
      </c>
      <c r="B70" s="1" t="str">
        <f t="shared" si="3"/>
        <v>CR721S.IN0200</v>
      </c>
      <c r="C70" s="1" t="s">
        <v>94</v>
      </c>
      <c r="D70" s="1" t="s">
        <v>27</v>
      </c>
      <c r="E70" s="1">
        <v>67</v>
      </c>
      <c r="F70" s="1" t="s">
        <v>167</v>
      </c>
      <c r="G70" s="6" t="s">
        <v>168</v>
      </c>
      <c r="H70" s="2" t="str">
        <f t="shared" si="4"/>
        <v>a67</v>
      </c>
      <c r="I70" s="6" t="s">
        <v>168</v>
      </c>
    </row>
    <row r="71" spans="1:9" x14ac:dyDescent="0.2">
      <c r="A71" s="2">
        <v>6</v>
      </c>
      <c r="B71" s="1" t="str">
        <f t="shared" si="3"/>
        <v>CR721S.IN0201</v>
      </c>
      <c r="C71" s="1" t="s">
        <v>94</v>
      </c>
      <c r="D71" s="1" t="s">
        <v>28</v>
      </c>
      <c r="E71" s="1">
        <v>68</v>
      </c>
      <c r="F71" s="1" t="s">
        <v>167</v>
      </c>
      <c r="G71" s="6" t="s">
        <v>168</v>
      </c>
      <c r="H71" s="2" t="str">
        <f t="shared" si="4"/>
        <v>a68</v>
      </c>
      <c r="I71" s="6" t="s">
        <v>168</v>
      </c>
    </row>
    <row r="72" spans="1:9" x14ac:dyDescent="0.2">
      <c r="A72" s="2">
        <v>7</v>
      </c>
      <c r="B72" s="1" t="str">
        <f t="shared" si="3"/>
        <v>CR721S.IN0202</v>
      </c>
      <c r="C72" s="1" t="s">
        <v>94</v>
      </c>
      <c r="D72" s="1" t="s">
        <v>29</v>
      </c>
      <c r="E72" s="1">
        <v>69</v>
      </c>
      <c r="F72" s="1" t="s">
        <v>167</v>
      </c>
      <c r="G72" s="6" t="s">
        <v>168</v>
      </c>
      <c r="H72" s="2" t="str">
        <f t="shared" si="4"/>
        <v>a69</v>
      </c>
      <c r="I72" s="6" t="s">
        <v>168</v>
      </c>
    </row>
    <row r="73" spans="1:9" x14ac:dyDescent="0.2">
      <c r="A73" s="2">
        <v>8</v>
      </c>
      <c r="B73" s="1" t="str">
        <f t="shared" si="3"/>
        <v>CR721S.IN0203</v>
      </c>
      <c r="C73" s="1" t="s">
        <v>94</v>
      </c>
      <c r="D73" s="1" t="s">
        <v>30</v>
      </c>
      <c r="E73" s="1">
        <v>70</v>
      </c>
      <c r="F73" s="1" t="s">
        <v>167</v>
      </c>
      <c r="G73" s="6" t="s">
        <v>168</v>
      </c>
      <c r="H73" s="2" t="str">
        <f t="shared" si="4"/>
        <v>a70</v>
      </c>
      <c r="I73" s="6" t="s">
        <v>168</v>
      </c>
    </row>
    <row r="74" spans="1:9" x14ac:dyDescent="0.2">
      <c r="A74" s="2">
        <v>9</v>
      </c>
      <c r="B74" s="1" t="str">
        <f t="shared" si="3"/>
        <v>CR721S.IN0600</v>
      </c>
      <c r="C74" s="1" t="s">
        <v>94</v>
      </c>
      <c r="D74" s="1" t="s">
        <v>32</v>
      </c>
      <c r="E74" s="1">
        <v>55</v>
      </c>
      <c r="F74" s="1" t="s">
        <v>167</v>
      </c>
      <c r="G74" s="6" t="s">
        <v>168</v>
      </c>
      <c r="H74" s="2" t="str">
        <f t="shared" si="4"/>
        <v>a55</v>
      </c>
      <c r="I74" s="6" t="s">
        <v>168</v>
      </c>
    </row>
    <row r="75" spans="1:9" x14ac:dyDescent="0.2">
      <c r="A75" s="2">
        <v>10</v>
      </c>
      <c r="B75" s="1" t="str">
        <f t="shared" si="3"/>
        <v>CR721S.IN0601</v>
      </c>
      <c r="C75" s="1" t="s">
        <v>94</v>
      </c>
      <c r="D75" s="1" t="s">
        <v>33</v>
      </c>
      <c r="E75" s="1">
        <v>56</v>
      </c>
      <c r="F75" s="1" t="s">
        <v>167</v>
      </c>
      <c r="G75" s="7" t="s">
        <v>168</v>
      </c>
      <c r="H75" s="2" t="str">
        <f t="shared" si="4"/>
        <v>a56</v>
      </c>
      <c r="I75" s="7" t="s">
        <v>168</v>
      </c>
    </row>
    <row r="76" spans="1:9" x14ac:dyDescent="0.2">
      <c r="A76" s="2">
        <v>11</v>
      </c>
      <c r="B76" s="1" t="str">
        <f t="shared" si="3"/>
        <v>CR721S.IN0602</v>
      </c>
      <c r="C76" s="1" t="s">
        <v>94</v>
      </c>
      <c r="D76" s="1" t="s">
        <v>34</v>
      </c>
      <c r="E76" s="1">
        <v>57</v>
      </c>
      <c r="F76" s="1" t="s">
        <v>167</v>
      </c>
      <c r="G76" s="6" t="s">
        <v>168</v>
      </c>
      <c r="H76" s="2" t="str">
        <f t="shared" si="4"/>
        <v>a57</v>
      </c>
      <c r="I76" s="6" t="s">
        <v>168</v>
      </c>
    </row>
    <row r="77" spans="1:9" x14ac:dyDescent="0.2">
      <c r="A77" s="2">
        <v>12</v>
      </c>
      <c r="B77" s="1" t="str">
        <f t="shared" si="3"/>
        <v>CR721S.IN0603</v>
      </c>
      <c r="C77" s="1" t="s">
        <v>94</v>
      </c>
      <c r="D77" s="1" t="s">
        <v>35</v>
      </c>
      <c r="E77" s="1">
        <v>58</v>
      </c>
      <c r="F77" s="1" t="s">
        <v>167</v>
      </c>
      <c r="G77" s="6" t="s">
        <v>168</v>
      </c>
      <c r="H77" s="2" t="str">
        <f t="shared" si="4"/>
        <v>a58</v>
      </c>
      <c r="I77" s="6" t="s">
        <v>168</v>
      </c>
    </row>
    <row r="78" spans="1:9" x14ac:dyDescent="0.2">
      <c r="A78" s="2">
        <v>13</v>
      </c>
      <c r="B78" s="1" t="str">
        <f t="shared" si="3"/>
        <v>CR721S.IN0700</v>
      </c>
      <c r="C78" s="1" t="s">
        <v>94</v>
      </c>
      <c r="D78" s="1" t="s">
        <v>36</v>
      </c>
      <c r="E78" s="1">
        <v>59</v>
      </c>
      <c r="F78" s="1" t="s">
        <v>167</v>
      </c>
      <c r="G78" s="6" t="s">
        <v>168</v>
      </c>
      <c r="H78" s="2" t="str">
        <f t="shared" si="4"/>
        <v>a59</v>
      </c>
      <c r="I78" s="6" t="s">
        <v>168</v>
      </c>
    </row>
    <row r="79" spans="1:9" x14ac:dyDescent="0.2">
      <c r="A79" s="2">
        <v>14</v>
      </c>
      <c r="B79" s="1" t="str">
        <f t="shared" si="3"/>
        <v>CR721S.IN0701</v>
      </c>
      <c r="C79" s="1" t="s">
        <v>94</v>
      </c>
      <c r="D79" s="1" t="s">
        <v>37</v>
      </c>
      <c r="E79" s="1">
        <v>60</v>
      </c>
      <c r="F79" s="1" t="s">
        <v>167</v>
      </c>
      <c r="G79" s="6" t="s">
        <v>168</v>
      </c>
      <c r="H79" s="2" t="str">
        <f t="shared" si="4"/>
        <v>a60</v>
      </c>
      <c r="I79" s="6" t="s">
        <v>168</v>
      </c>
    </row>
    <row r="80" spans="1:9" x14ac:dyDescent="0.2">
      <c r="A80" s="2">
        <v>15</v>
      </c>
      <c r="B80" s="1" t="str">
        <f t="shared" si="3"/>
        <v>CR721S.IN0702</v>
      </c>
      <c r="C80" s="1" t="s">
        <v>94</v>
      </c>
      <c r="D80" s="1" t="s">
        <v>38</v>
      </c>
      <c r="E80" s="1">
        <v>61</v>
      </c>
      <c r="F80" s="1" t="s">
        <v>167</v>
      </c>
      <c r="G80" s="6" t="s">
        <v>168</v>
      </c>
      <c r="H80" s="2" t="str">
        <f t="shared" si="4"/>
        <v>a61</v>
      </c>
      <c r="I80" s="6" t="s">
        <v>168</v>
      </c>
    </row>
    <row r="81" spans="1:9" x14ac:dyDescent="0.2">
      <c r="A81" s="2">
        <v>16</v>
      </c>
      <c r="B81" s="1" t="str">
        <f t="shared" si="3"/>
        <v>CR721S.IN0703</v>
      </c>
      <c r="C81" s="1" t="s">
        <v>94</v>
      </c>
      <c r="D81" s="1" t="s">
        <v>39</v>
      </c>
      <c r="E81" s="1">
        <v>62</v>
      </c>
      <c r="F81" s="1" t="s">
        <v>167</v>
      </c>
      <c r="G81" s="6" t="s">
        <v>168</v>
      </c>
      <c r="H81" s="2" t="str">
        <f t="shared" si="4"/>
        <v>a62</v>
      </c>
      <c r="I81" s="6" t="s">
        <v>168</v>
      </c>
    </row>
    <row r="82" spans="1:9" x14ac:dyDescent="0.2">
      <c r="A82" s="2">
        <v>17</v>
      </c>
      <c r="B82" s="1" t="str">
        <f t="shared" si="3"/>
        <v>CR721S.IN0000</v>
      </c>
      <c r="C82" s="1" t="s">
        <v>94</v>
      </c>
      <c r="D82" s="1" t="s">
        <v>40</v>
      </c>
      <c r="E82" s="1">
        <v>25</v>
      </c>
      <c r="F82" s="1" t="s">
        <v>167</v>
      </c>
      <c r="G82" s="6" t="s">
        <v>169</v>
      </c>
      <c r="H82" s="2" t="str">
        <f t="shared" si="4"/>
        <v>a25</v>
      </c>
      <c r="I82" s="6" t="s">
        <v>169</v>
      </c>
    </row>
    <row r="83" spans="1:9" x14ac:dyDescent="0.2">
      <c r="A83" s="2">
        <v>18</v>
      </c>
      <c r="B83" s="1" t="str">
        <f t="shared" si="3"/>
        <v>CR721S.IN0001</v>
      </c>
      <c r="C83" s="1" t="s">
        <v>94</v>
      </c>
      <c r="D83" s="1" t="s">
        <v>42</v>
      </c>
      <c r="E83" s="1">
        <v>26</v>
      </c>
      <c r="F83" s="1" t="s">
        <v>167</v>
      </c>
      <c r="G83" s="6" t="s">
        <v>169</v>
      </c>
      <c r="H83" s="2" t="str">
        <f t="shared" si="4"/>
        <v>a26</v>
      </c>
      <c r="I83" s="6" t="s">
        <v>169</v>
      </c>
    </row>
    <row r="84" spans="1:9" x14ac:dyDescent="0.2">
      <c r="A84" s="2">
        <v>19</v>
      </c>
      <c r="B84" s="1" t="str">
        <f t="shared" si="3"/>
        <v>CR721S.IN0002</v>
      </c>
      <c r="C84" s="1" t="s">
        <v>94</v>
      </c>
      <c r="D84" s="1" t="s">
        <v>43</v>
      </c>
      <c r="E84" s="1">
        <v>27</v>
      </c>
      <c r="F84" s="1" t="s">
        <v>167</v>
      </c>
      <c r="G84" s="6" t="s">
        <v>169</v>
      </c>
      <c r="H84" s="2" t="str">
        <f t="shared" si="4"/>
        <v>a27</v>
      </c>
      <c r="I84" s="6" t="s">
        <v>169</v>
      </c>
    </row>
    <row r="85" spans="1:9" x14ac:dyDescent="0.2">
      <c r="A85" s="2">
        <v>20</v>
      </c>
      <c r="B85" s="1" t="str">
        <f t="shared" si="3"/>
        <v>CR721S.IN0003</v>
      </c>
      <c r="C85" s="1" t="s">
        <v>94</v>
      </c>
      <c r="D85" s="1" t="s">
        <v>44</v>
      </c>
      <c r="E85" s="1">
        <v>28</v>
      </c>
      <c r="F85" s="1" t="s">
        <v>167</v>
      </c>
      <c r="G85" s="6" t="s">
        <v>169</v>
      </c>
      <c r="H85" s="2" t="str">
        <f t="shared" si="4"/>
        <v>a28</v>
      </c>
      <c r="I85" s="6" t="s">
        <v>169</v>
      </c>
    </row>
    <row r="86" spans="1:9" x14ac:dyDescent="0.2">
      <c r="A86" s="2">
        <v>21</v>
      </c>
      <c r="B86" s="1" t="str">
        <f t="shared" si="3"/>
        <v>CR721S.IN0500</v>
      </c>
      <c r="C86" s="1" t="s">
        <v>94</v>
      </c>
      <c r="D86" s="1" t="s">
        <v>45</v>
      </c>
      <c r="E86" s="1">
        <v>40</v>
      </c>
      <c r="F86" s="1" t="s">
        <v>167</v>
      </c>
      <c r="G86" s="6" t="s">
        <v>169</v>
      </c>
      <c r="H86" s="2" t="str">
        <f t="shared" si="4"/>
        <v>a40</v>
      </c>
      <c r="I86" s="6" t="s">
        <v>169</v>
      </c>
    </row>
    <row r="87" spans="1:9" x14ac:dyDescent="0.2">
      <c r="A87" s="2">
        <v>22</v>
      </c>
      <c r="B87" s="1" t="str">
        <f t="shared" si="3"/>
        <v>CR721S.IN0501</v>
      </c>
      <c r="C87" s="1" t="s">
        <v>94</v>
      </c>
      <c r="D87" s="1" t="s">
        <v>46</v>
      </c>
      <c r="E87" s="1">
        <v>41</v>
      </c>
      <c r="F87" s="1" t="s">
        <v>167</v>
      </c>
      <c r="G87" s="6" t="s">
        <v>169</v>
      </c>
      <c r="H87" s="2" t="str">
        <f t="shared" si="4"/>
        <v>a41</v>
      </c>
      <c r="I87" s="6" t="s">
        <v>169</v>
      </c>
    </row>
    <row r="88" spans="1:9" x14ac:dyDescent="0.2">
      <c r="A88" s="2">
        <v>23</v>
      </c>
      <c r="B88" s="1" t="str">
        <f t="shared" si="3"/>
        <v>CR721S.IN0502</v>
      </c>
      <c r="C88" s="1" t="s">
        <v>94</v>
      </c>
      <c r="D88" s="1" t="s">
        <v>47</v>
      </c>
      <c r="E88" s="1">
        <v>42</v>
      </c>
      <c r="F88" s="1" t="s">
        <v>167</v>
      </c>
      <c r="G88" s="6" t="s">
        <v>169</v>
      </c>
      <c r="H88" s="2" t="str">
        <f t="shared" si="4"/>
        <v>a42</v>
      </c>
      <c r="I88" s="6" t="s">
        <v>169</v>
      </c>
    </row>
    <row r="89" spans="1:9" x14ac:dyDescent="0.2">
      <c r="A89" s="2">
        <v>24</v>
      </c>
      <c r="B89" s="1" t="str">
        <f t="shared" si="3"/>
        <v>CR721S.IN0503</v>
      </c>
      <c r="C89" s="1" t="s">
        <v>94</v>
      </c>
      <c r="D89" s="1" t="s">
        <v>48</v>
      </c>
      <c r="E89" s="1">
        <v>43</v>
      </c>
      <c r="F89" s="1" t="s">
        <v>167</v>
      </c>
      <c r="G89" s="6" t="s">
        <v>169</v>
      </c>
      <c r="H89" s="2" t="str">
        <f t="shared" si="4"/>
        <v>a43</v>
      </c>
      <c r="I89" s="6" t="s">
        <v>169</v>
      </c>
    </row>
    <row r="90" spans="1:9" x14ac:dyDescent="0.2">
      <c r="A90" s="2">
        <v>25</v>
      </c>
      <c r="B90" s="1" t="str">
        <f t="shared" si="3"/>
        <v>CR721S.IN0400</v>
      </c>
      <c r="C90" s="1" t="s">
        <v>94</v>
      </c>
      <c r="D90" s="1" t="s">
        <v>49</v>
      </c>
      <c r="E90" s="1">
        <v>46</v>
      </c>
      <c r="F90" s="1" t="s">
        <v>167</v>
      </c>
      <c r="G90" s="8" t="s">
        <v>170</v>
      </c>
      <c r="H90" s="2" t="str">
        <f t="shared" si="4"/>
        <v>a46</v>
      </c>
      <c r="I90" s="8" t="s">
        <v>170</v>
      </c>
    </row>
    <row r="91" spans="1:9" x14ac:dyDescent="0.2">
      <c r="A91" s="2">
        <v>26</v>
      </c>
      <c r="B91" s="1" t="str">
        <f t="shared" si="3"/>
        <v>CR721S.IN0401</v>
      </c>
      <c r="C91" s="1" t="s">
        <v>94</v>
      </c>
      <c r="D91" s="1" t="s">
        <v>50</v>
      </c>
      <c r="E91" s="1">
        <v>47</v>
      </c>
      <c r="F91" s="1" t="s">
        <v>167</v>
      </c>
      <c r="G91" s="8" t="s">
        <v>170</v>
      </c>
      <c r="H91" s="2" t="str">
        <f t="shared" si="4"/>
        <v>a47</v>
      </c>
      <c r="I91" s="8" t="s">
        <v>170</v>
      </c>
    </row>
    <row r="92" spans="1:9" x14ac:dyDescent="0.2">
      <c r="A92" s="2">
        <v>27</v>
      </c>
      <c r="B92" s="1" t="str">
        <f t="shared" si="3"/>
        <v>CR721S.IN0900</v>
      </c>
      <c r="C92" s="1" t="s">
        <v>94</v>
      </c>
      <c r="D92" s="1" t="s">
        <v>51</v>
      </c>
      <c r="E92" s="1">
        <v>38</v>
      </c>
      <c r="F92" s="1" t="s">
        <v>167</v>
      </c>
      <c r="G92" s="8" t="s">
        <v>170</v>
      </c>
      <c r="H92" s="2" t="str">
        <f t="shared" si="4"/>
        <v>a38</v>
      </c>
      <c r="I92" s="8" t="s">
        <v>170</v>
      </c>
    </row>
    <row r="93" spans="1:9" x14ac:dyDescent="0.2">
      <c r="A93" s="2">
        <v>28</v>
      </c>
      <c r="B93" s="1" t="str">
        <f t="shared" si="3"/>
        <v>CR721S.IN0901</v>
      </c>
      <c r="C93" s="1" t="s">
        <v>94</v>
      </c>
      <c r="D93" s="1" t="s">
        <v>52</v>
      </c>
      <c r="E93" s="1">
        <v>39</v>
      </c>
      <c r="F93" s="1" t="s">
        <v>167</v>
      </c>
      <c r="G93" s="8" t="s">
        <v>170</v>
      </c>
      <c r="H93" s="2" t="str">
        <f t="shared" si="4"/>
        <v>a39</v>
      </c>
      <c r="I93" s="8" t="s">
        <v>170</v>
      </c>
    </row>
    <row r="94" spans="1:9" x14ac:dyDescent="0.2">
      <c r="A94" s="2">
        <v>29</v>
      </c>
      <c r="B94" s="1" t="str">
        <f t="shared" si="3"/>
        <v>CR721S.IN0300</v>
      </c>
      <c r="C94" s="1" t="s">
        <v>94</v>
      </c>
      <c r="D94" s="1" t="s">
        <v>53</v>
      </c>
      <c r="E94" s="1">
        <v>44</v>
      </c>
      <c r="F94" s="1" t="s">
        <v>167</v>
      </c>
      <c r="G94" s="8" t="s">
        <v>171</v>
      </c>
      <c r="H94" s="2" t="str">
        <f t="shared" si="4"/>
        <v>a44</v>
      </c>
      <c r="I94" s="8" t="s">
        <v>171</v>
      </c>
    </row>
    <row r="95" spans="1:9" x14ac:dyDescent="0.2">
      <c r="A95" s="2">
        <v>30</v>
      </c>
      <c r="B95" s="1" t="str">
        <f t="shared" si="3"/>
        <v>CR721S.IN0301</v>
      </c>
      <c r="C95" s="1" t="s">
        <v>94</v>
      </c>
      <c r="D95" s="1" t="s">
        <v>54</v>
      </c>
      <c r="E95" s="1">
        <v>45</v>
      </c>
      <c r="F95" s="1" t="s">
        <v>167</v>
      </c>
      <c r="G95" s="8" t="s">
        <v>171</v>
      </c>
      <c r="H95" s="2" t="str">
        <f t="shared" si="4"/>
        <v>a45</v>
      </c>
      <c r="I95" s="8" t="s">
        <v>171</v>
      </c>
    </row>
    <row r="96" spans="1:9" x14ac:dyDescent="0.2">
      <c r="A96" s="2">
        <v>31</v>
      </c>
      <c r="B96" s="1" t="str">
        <f t="shared" si="3"/>
        <v>CR721S.IN0800</v>
      </c>
      <c r="C96" s="1" t="s">
        <v>94</v>
      </c>
      <c r="D96" s="1" t="s">
        <v>55</v>
      </c>
      <c r="E96" s="1">
        <v>36</v>
      </c>
      <c r="F96" s="1" t="s">
        <v>167</v>
      </c>
      <c r="G96" s="8" t="s">
        <v>171</v>
      </c>
      <c r="H96" s="2" t="str">
        <f t="shared" si="4"/>
        <v>a36</v>
      </c>
      <c r="I96" s="8" t="s">
        <v>171</v>
      </c>
    </row>
    <row r="97" spans="1:14" x14ac:dyDescent="0.2">
      <c r="A97" s="2">
        <v>32</v>
      </c>
      <c r="B97" s="1" t="str">
        <f t="shared" si="3"/>
        <v>CR721S.IN0801</v>
      </c>
      <c r="C97" s="1" t="s">
        <v>94</v>
      </c>
      <c r="D97" s="1" t="s">
        <v>56</v>
      </c>
      <c r="E97" s="1">
        <v>37</v>
      </c>
      <c r="F97" s="1" t="s">
        <v>167</v>
      </c>
      <c r="G97" s="8" t="s">
        <v>171</v>
      </c>
      <c r="H97" s="2" t="str">
        <f t="shared" si="4"/>
        <v>a37</v>
      </c>
      <c r="I97" s="8" t="s">
        <v>171</v>
      </c>
    </row>
    <row r="98" spans="1:14" x14ac:dyDescent="0.2">
      <c r="A98" s="2">
        <v>33</v>
      </c>
      <c r="B98" s="1" t="str">
        <f t="shared" ref="B98:B129" si="5">_xlfn.CONCAT(C98,".",D98)</f>
        <v>CR721S.OUT0000</v>
      </c>
      <c r="C98" s="1" t="s">
        <v>94</v>
      </c>
      <c r="D98" s="1" t="s">
        <v>57</v>
      </c>
      <c r="E98" s="1">
        <v>16</v>
      </c>
      <c r="F98" s="1" t="s">
        <v>167</v>
      </c>
      <c r="G98" s="8" t="s">
        <v>172</v>
      </c>
      <c r="H98" s="2" t="str">
        <f t="shared" si="4"/>
        <v>a16</v>
      </c>
      <c r="I98" s="8" t="s">
        <v>173</v>
      </c>
      <c r="L98" s="13"/>
      <c r="M98" s="14"/>
      <c r="N98" s="15"/>
    </row>
    <row r="99" spans="1:14" x14ac:dyDescent="0.2">
      <c r="A99" s="2">
        <v>34</v>
      </c>
      <c r="B99" s="1" t="str">
        <f t="shared" si="5"/>
        <v>CR721S.OUT0001</v>
      </c>
      <c r="C99" s="1" t="s">
        <v>94</v>
      </c>
      <c r="D99" s="1" t="s">
        <v>59</v>
      </c>
      <c r="E99" s="1">
        <v>17</v>
      </c>
      <c r="F99" s="1" t="s">
        <v>167</v>
      </c>
      <c r="G99" s="8" t="s">
        <v>174</v>
      </c>
      <c r="H99" s="2" t="str">
        <f t="shared" si="4"/>
        <v>a17</v>
      </c>
      <c r="I99" s="8" t="s">
        <v>173</v>
      </c>
      <c r="L99" s="1"/>
      <c r="M99" s="1"/>
      <c r="N99" s="3"/>
    </row>
    <row r="100" spans="1:14" x14ac:dyDescent="0.2">
      <c r="A100" s="2">
        <v>35</v>
      </c>
      <c r="B100" s="1" t="str">
        <f t="shared" si="5"/>
        <v>CR721S.OUT0002</v>
      </c>
      <c r="C100" s="1" t="s">
        <v>94</v>
      </c>
      <c r="D100" s="1" t="s">
        <v>60</v>
      </c>
      <c r="E100" s="1">
        <v>18</v>
      </c>
      <c r="F100" s="1" t="s">
        <v>167</v>
      </c>
      <c r="G100" s="8" t="s">
        <v>172</v>
      </c>
      <c r="H100" s="2" t="str">
        <f t="shared" si="4"/>
        <v>a18</v>
      </c>
      <c r="I100" s="8" t="s">
        <v>173</v>
      </c>
      <c r="L100" s="1"/>
      <c r="M100" s="1"/>
      <c r="N100" s="3"/>
    </row>
    <row r="101" spans="1:14" x14ac:dyDescent="0.2">
      <c r="A101" s="2">
        <v>36</v>
      </c>
      <c r="B101" s="1" t="str">
        <f t="shared" si="5"/>
        <v>CR721S.OUT0003</v>
      </c>
      <c r="C101" s="1" t="s">
        <v>94</v>
      </c>
      <c r="D101" s="1" t="s">
        <v>61</v>
      </c>
      <c r="E101" s="1">
        <v>19</v>
      </c>
      <c r="F101" s="1" t="s">
        <v>167</v>
      </c>
      <c r="G101" s="8" t="s">
        <v>174</v>
      </c>
      <c r="H101" s="2" t="str">
        <f t="shared" si="4"/>
        <v>a19</v>
      </c>
      <c r="I101" s="8" t="s">
        <v>173</v>
      </c>
      <c r="L101" s="1"/>
      <c r="M101" s="1"/>
      <c r="N101" s="3"/>
    </row>
    <row r="102" spans="1:14" x14ac:dyDescent="0.2">
      <c r="A102" s="2">
        <v>37</v>
      </c>
      <c r="B102" s="1" t="str">
        <f t="shared" si="5"/>
        <v>CR721S.OUT0004</v>
      </c>
      <c r="C102" s="1" t="s">
        <v>94</v>
      </c>
      <c r="D102" s="1" t="s">
        <v>62</v>
      </c>
      <c r="E102" s="1">
        <v>20</v>
      </c>
      <c r="F102" s="1" t="s">
        <v>167</v>
      </c>
      <c r="G102" s="8" t="s">
        <v>172</v>
      </c>
      <c r="H102" s="2" t="str">
        <f t="shared" si="4"/>
        <v>a20</v>
      </c>
      <c r="I102" s="8" t="s">
        <v>173</v>
      </c>
    </row>
    <row r="103" spans="1:14" x14ac:dyDescent="0.2">
      <c r="A103" s="2">
        <v>38</v>
      </c>
      <c r="B103" s="1" t="str">
        <f t="shared" si="5"/>
        <v>CR721S.OUT0005</v>
      </c>
      <c r="C103" s="1" t="s">
        <v>94</v>
      </c>
      <c r="D103" s="1" t="s">
        <v>63</v>
      </c>
      <c r="E103" s="1">
        <v>21</v>
      </c>
      <c r="F103" s="1" t="s">
        <v>167</v>
      </c>
      <c r="G103" s="8" t="s">
        <v>174</v>
      </c>
      <c r="H103" s="2" t="str">
        <f t="shared" si="4"/>
        <v>a21</v>
      </c>
      <c r="I103" s="8" t="s">
        <v>173</v>
      </c>
    </row>
    <row r="104" spans="1:14" x14ac:dyDescent="0.2">
      <c r="A104" s="2">
        <v>39</v>
      </c>
      <c r="B104" s="1" t="str">
        <f t="shared" si="5"/>
        <v>CR721S.OUT0006</v>
      </c>
      <c r="C104" s="1" t="s">
        <v>94</v>
      </c>
      <c r="D104" s="1" t="s">
        <v>64</v>
      </c>
      <c r="E104" s="1">
        <v>22</v>
      </c>
      <c r="F104" s="1" t="s">
        <v>167</v>
      </c>
      <c r="G104" s="8" t="s">
        <v>175</v>
      </c>
      <c r="H104" s="2" t="str">
        <f t="shared" si="4"/>
        <v>a22</v>
      </c>
      <c r="I104" s="8" t="s">
        <v>176</v>
      </c>
    </row>
    <row r="105" spans="1:14" x14ac:dyDescent="0.2">
      <c r="A105" s="2">
        <v>40</v>
      </c>
      <c r="B105" s="1" t="str">
        <f t="shared" si="5"/>
        <v>CR721S.OUT0007</v>
      </c>
      <c r="C105" s="1" t="s">
        <v>94</v>
      </c>
      <c r="D105" s="1" t="s">
        <v>65</v>
      </c>
      <c r="E105" s="1">
        <v>23</v>
      </c>
      <c r="F105" s="1" t="s">
        <v>167</v>
      </c>
      <c r="G105" s="8" t="s">
        <v>175</v>
      </c>
      <c r="H105" s="2" t="str">
        <f t="shared" si="4"/>
        <v>a23</v>
      </c>
      <c r="I105" s="8" t="s">
        <v>176</v>
      </c>
    </row>
    <row r="106" spans="1:14" x14ac:dyDescent="0.2">
      <c r="A106" s="2">
        <v>41</v>
      </c>
      <c r="B106" s="1" t="str">
        <f t="shared" si="5"/>
        <v>CR721S.OUT0008</v>
      </c>
      <c r="C106" s="1" t="s">
        <v>94</v>
      </c>
      <c r="D106" s="1" t="s">
        <v>66</v>
      </c>
      <c r="E106" s="1">
        <v>24</v>
      </c>
      <c r="F106" s="1" t="s">
        <v>167</v>
      </c>
      <c r="G106" s="8" t="s">
        <v>177</v>
      </c>
      <c r="H106" s="2" t="str">
        <f t="shared" si="4"/>
        <v>a24</v>
      </c>
      <c r="I106" s="8" t="s">
        <v>176</v>
      </c>
    </row>
    <row r="107" spans="1:14" x14ac:dyDescent="0.2">
      <c r="A107" s="2">
        <v>42</v>
      </c>
      <c r="B107" s="1" t="str">
        <f t="shared" si="5"/>
        <v>CR721S.OUT0100</v>
      </c>
      <c r="C107" s="1" t="s">
        <v>94</v>
      </c>
      <c r="D107" s="1" t="s">
        <v>70</v>
      </c>
      <c r="E107" s="1">
        <v>6</v>
      </c>
      <c r="F107" s="1" t="s">
        <v>167</v>
      </c>
      <c r="G107" s="8" t="s">
        <v>172</v>
      </c>
      <c r="H107" s="2" t="str">
        <f t="shared" si="4"/>
        <v>a6</v>
      </c>
      <c r="I107" s="8" t="s">
        <v>173</v>
      </c>
    </row>
    <row r="108" spans="1:14" x14ac:dyDescent="0.2">
      <c r="A108" s="2">
        <v>43</v>
      </c>
      <c r="B108" s="1" t="str">
        <f t="shared" si="5"/>
        <v>CR721S.OUT0101</v>
      </c>
      <c r="C108" s="1" t="s">
        <v>94</v>
      </c>
      <c r="D108" s="1" t="s">
        <v>71</v>
      </c>
      <c r="E108" s="1">
        <v>7</v>
      </c>
      <c r="F108" s="1" t="s">
        <v>167</v>
      </c>
      <c r="G108" s="8" t="s">
        <v>174</v>
      </c>
      <c r="H108" s="2" t="str">
        <f t="shared" si="4"/>
        <v>a7</v>
      </c>
      <c r="I108" s="8" t="s">
        <v>173</v>
      </c>
    </row>
    <row r="109" spans="1:14" x14ac:dyDescent="0.2">
      <c r="A109" s="2">
        <v>44</v>
      </c>
      <c r="B109" s="1" t="str">
        <f t="shared" si="5"/>
        <v>CR721S.OUT0102</v>
      </c>
      <c r="C109" s="1" t="s">
        <v>94</v>
      </c>
      <c r="D109" s="1" t="s">
        <v>72</v>
      </c>
      <c r="E109" s="1">
        <v>8</v>
      </c>
      <c r="F109" s="1" t="s">
        <v>167</v>
      </c>
      <c r="G109" s="8" t="s">
        <v>172</v>
      </c>
      <c r="H109" s="2" t="str">
        <f t="shared" si="4"/>
        <v>a8</v>
      </c>
      <c r="I109" s="8" t="s">
        <v>173</v>
      </c>
    </row>
    <row r="110" spans="1:14" x14ac:dyDescent="0.2">
      <c r="A110" s="2">
        <v>45</v>
      </c>
      <c r="B110" s="1" t="str">
        <f t="shared" si="5"/>
        <v>CR721S.OUT0103</v>
      </c>
      <c r="C110" s="1" t="s">
        <v>94</v>
      </c>
      <c r="D110" s="1" t="s">
        <v>73</v>
      </c>
      <c r="E110" s="1">
        <v>9</v>
      </c>
      <c r="F110" s="1" t="s">
        <v>167</v>
      </c>
      <c r="G110" s="8" t="s">
        <v>174</v>
      </c>
      <c r="H110" s="2" t="str">
        <f t="shared" si="4"/>
        <v>a9</v>
      </c>
      <c r="I110" s="8" t="s">
        <v>173</v>
      </c>
    </row>
    <row r="111" spans="1:14" x14ac:dyDescent="0.2">
      <c r="A111" s="2">
        <v>46</v>
      </c>
      <c r="B111" s="1" t="str">
        <f t="shared" si="5"/>
        <v>CR721S.OUT0104</v>
      </c>
      <c r="C111" s="1" t="s">
        <v>94</v>
      </c>
      <c r="D111" s="1" t="s">
        <v>74</v>
      </c>
      <c r="E111" s="1">
        <v>10</v>
      </c>
      <c r="F111" s="1" t="s">
        <v>167</v>
      </c>
      <c r="G111" s="8" t="s">
        <v>172</v>
      </c>
      <c r="H111" s="2" t="str">
        <f t="shared" si="4"/>
        <v>a10</v>
      </c>
      <c r="I111" s="8" t="s">
        <v>173</v>
      </c>
    </row>
    <row r="112" spans="1:14" x14ac:dyDescent="0.2">
      <c r="A112" s="2">
        <v>47</v>
      </c>
      <c r="B112" s="1" t="str">
        <f t="shared" si="5"/>
        <v>CR721S.OUT0105</v>
      </c>
      <c r="C112" s="1" t="s">
        <v>94</v>
      </c>
      <c r="D112" s="1" t="s">
        <v>75</v>
      </c>
      <c r="E112" s="1">
        <v>11</v>
      </c>
      <c r="F112" s="1" t="s">
        <v>167</v>
      </c>
      <c r="G112" s="8" t="s">
        <v>174</v>
      </c>
      <c r="H112" s="2" t="str">
        <f t="shared" si="4"/>
        <v>a11</v>
      </c>
      <c r="I112" s="8" t="s">
        <v>173</v>
      </c>
    </row>
    <row r="113" spans="1:9" x14ac:dyDescent="0.2">
      <c r="A113" s="2">
        <v>48</v>
      </c>
      <c r="B113" s="1" t="str">
        <f t="shared" si="5"/>
        <v>CR721S.OUT0106</v>
      </c>
      <c r="C113" s="1" t="s">
        <v>94</v>
      </c>
      <c r="D113" s="1" t="s">
        <v>76</v>
      </c>
      <c r="E113" s="1">
        <v>12</v>
      </c>
      <c r="F113" s="1" t="s">
        <v>167</v>
      </c>
      <c r="G113" s="8" t="s">
        <v>175</v>
      </c>
      <c r="H113" s="2" t="str">
        <f t="shared" si="4"/>
        <v>a12</v>
      </c>
      <c r="I113" s="8" t="s">
        <v>176</v>
      </c>
    </row>
    <row r="114" spans="1:9" x14ac:dyDescent="0.2">
      <c r="A114" s="2">
        <v>49</v>
      </c>
      <c r="B114" s="1" t="str">
        <f t="shared" si="5"/>
        <v>CR721S.OUT0107</v>
      </c>
      <c r="C114" s="1" t="s">
        <v>94</v>
      </c>
      <c r="D114" s="1" t="s">
        <v>77</v>
      </c>
      <c r="E114" s="1">
        <v>13</v>
      </c>
      <c r="F114" s="1" t="s">
        <v>167</v>
      </c>
      <c r="G114" s="8" t="s">
        <v>175</v>
      </c>
      <c r="H114" s="2" t="str">
        <f t="shared" si="4"/>
        <v>a13</v>
      </c>
      <c r="I114" s="8" t="s">
        <v>176</v>
      </c>
    </row>
    <row r="115" spans="1:9" x14ac:dyDescent="0.2">
      <c r="A115" s="2">
        <v>50</v>
      </c>
      <c r="B115" s="1" t="str">
        <f t="shared" si="5"/>
        <v>CR721S.OUT0108</v>
      </c>
      <c r="C115" s="1" t="s">
        <v>94</v>
      </c>
      <c r="D115" s="1" t="s">
        <v>78</v>
      </c>
      <c r="E115" s="1">
        <v>14</v>
      </c>
      <c r="F115" s="1" t="s">
        <v>167</v>
      </c>
      <c r="G115" s="8" t="s">
        <v>177</v>
      </c>
      <c r="H115" s="2" t="str">
        <f t="shared" si="4"/>
        <v>a14</v>
      </c>
      <c r="I115" s="8" t="s">
        <v>176</v>
      </c>
    </row>
    <row r="116" spans="1:9" x14ac:dyDescent="0.2">
      <c r="A116" s="2">
        <v>51</v>
      </c>
      <c r="B116" s="1" t="str">
        <f t="shared" si="5"/>
        <v>CR721S.OUT0200</v>
      </c>
      <c r="C116" s="1" t="s">
        <v>94</v>
      </c>
      <c r="D116" s="1" t="s">
        <v>80</v>
      </c>
      <c r="E116" s="1">
        <v>73</v>
      </c>
      <c r="F116" s="1" t="s">
        <v>167</v>
      </c>
      <c r="G116" s="8" t="s">
        <v>172</v>
      </c>
      <c r="H116" s="2" t="str">
        <f t="shared" si="4"/>
        <v>a73</v>
      </c>
      <c r="I116" s="8" t="s">
        <v>173</v>
      </c>
    </row>
    <row r="117" spans="1:9" x14ac:dyDescent="0.2">
      <c r="A117" s="2">
        <v>52</v>
      </c>
      <c r="B117" s="1" t="str">
        <f t="shared" si="5"/>
        <v>CR721S.OUT0201</v>
      </c>
      <c r="C117" s="1" t="s">
        <v>94</v>
      </c>
      <c r="D117" s="1" t="s">
        <v>81</v>
      </c>
      <c r="E117" s="1">
        <v>74</v>
      </c>
      <c r="F117" s="1" t="s">
        <v>167</v>
      </c>
      <c r="G117" s="8" t="s">
        <v>174</v>
      </c>
      <c r="H117" s="2" t="str">
        <f t="shared" si="4"/>
        <v>a74</v>
      </c>
      <c r="I117" s="8" t="s">
        <v>173</v>
      </c>
    </row>
    <row r="118" spans="1:9" x14ac:dyDescent="0.2">
      <c r="A118" s="2">
        <v>53</v>
      </c>
      <c r="B118" s="1" t="str">
        <f t="shared" si="5"/>
        <v>CR721S.OUT0202</v>
      </c>
      <c r="C118" s="1" t="s">
        <v>94</v>
      </c>
      <c r="D118" s="1" t="s">
        <v>82</v>
      </c>
      <c r="E118" s="1">
        <v>75</v>
      </c>
      <c r="F118" s="1" t="s">
        <v>167</v>
      </c>
      <c r="G118" s="8" t="s">
        <v>172</v>
      </c>
      <c r="H118" s="2" t="str">
        <f t="shared" si="4"/>
        <v>a75</v>
      </c>
      <c r="I118" s="8" t="s">
        <v>173</v>
      </c>
    </row>
    <row r="119" spans="1:9" x14ac:dyDescent="0.2">
      <c r="A119" s="2">
        <v>54</v>
      </c>
      <c r="B119" s="1" t="str">
        <f t="shared" si="5"/>
        <v>CR721S.OUT0203</v>
      </c>
      <c r="C119" s="1" t="s">
        <v>94</v>
      </c>
      <c r="D119" s="1" t="s">
        <v>83</v>
      </c>
      <c r="E119" s="1">
        <v>76</v>
      </c>
      <c r="F119" s="1" t="s">
        <v>167</v>
      </c>
      <c r="G119" s="8" t="s">
        <v>174</v>
      </c>
      <c r="H119" s="2" t="str">
        <f t="shared" si="4"/>
        <v>a76</v>
      </c>
      <c r="I119" s="8" t="s">
        <v>173</v>
      </c>
    </row>
    <row r="120" spans="1:9" x14ac:dyDescent="0.2">
      <c r="A120" s="2">
        <v>55</v>
      </c>
      <c r="B120" s="1" t="str">
        <f t="shared" si="5"/>
        <v>CR721S.OUT0204</v>
      </c>
      <c r="C120" s="1" t="s">
        <v>94</v>
      </c>
      <c r="D120" s="1" t="s">
        <v>84</v>
      </c>
      <c r="E120" s="1">
        <v>77</v>
      </c>
      <c r="F120" s="1" t="s">
        <v>167</v>
      </c>
      <c r="G120" s="8" t="s">
        <v>172</v>
      </c>
      <c r="H120" s="2" t="str">
        <f t="shared" si="4"/>
        <v>a77</v>
      </c>
      <c r="I120" s="8" t="s">
        <v>173</v>
      </c>
    </row>
    <row r="121" spans="1:9" x14ac:dyDescent="0.2">
      <c r="A121" s="2">
        <v>56</v>
      </c>
      <c r="B121" s="1" t="str">
        <f t="shared" si="5"/>
        <v>CR721S.OUT0205</v>
      </c>
      <c r="C121" s="1" t="s">
        <v>94</v>
      </c>
      <c r="D121" s="1" t="s">
        <v>85</v>
      </c>
      <c r="E121" s="1">
        <v>78</v>
      </c>
      <c r="F121" s="1" t="s">
        <v>167</v>
      </c>
      <c r="G121" s="8" t="s">
        <v>174</v>
      </c>
      <c r="H121" s="2" t="str">
        <f t="shared" si="4"/>
        <v>a78</v>
      </c>
      <c r="I121" s="8" t="s">
        <v>173</v>
      </c>
    </row>
    <row r="122" spans="1:9" x14ac:dyDescent="0.2">
      <c r="A122" s="2">
        <v>57</v>
      </c>
      <c r="B122" s="1" t="str">
        <f t="shared" si="5"/>
        <v>CR721S.OUT0206</v>
      </c>
      <c r="C122" s="1" t="s">
        <v>94</v>
      </c>
      <c r="D122" s="1" t="s">
        <v>86</v>
      </c>
      <c r="E122" s="1">
        <v>79</v>
      </c>
      <c r="F122" s="1" t="s">
        <v>167</v>
      </c>
      <c r="G122" s="8" t="s">
        <v>175</v>
      </c>
      <c r="H122" s="2" t="str">
        <f t="shared" si="4"/>
        <v>a79</v>
      </c>
      <c r="I122" s="8" t="s">
        <v>176</v>
      </c>
    </row>
    <row r="123" spans="1:9" x14ac:dyDescent="0.2">
      <c r="A123" s="2">
        <v>58</v>
      </c>
      <c r="B123" s="1" t="str">
        <f t="shared" si="5"/>
        <v>CR721S.OUT0207</v>
      </c>
      <c r="C123" s="1" t="s">
        <v>94</v>
      </c>
      <c r="D123" s="1" t="s">
        <v>87</v>
      </c>
      <c r="E123" s="1">
        <v>80</v>
      </c>
      <c r="F123" s="1" t="s">
        <v>167</v>
      </c>
      <c r="G123" s="8" t="s">
        <v>175</v>
      </c>
      <c r="H123" s="2" t="str">
        <f t="shared" si="4"/>
        <v>a80</v>
      </c>
      <c r="I123" s="8" t="s">
        <v>176</v>
      </c>
    </row>
    <row r="124" spans="1:9" x14ac:dyDescent="0.2">
      <c r="A124" s="2">
        <v>59</v>
      </c>
      <c r="B124" s="1" t="str">
        <f t="shared" si="5"/>
        <v>CR721S.OUT0208</v>
      </c>
      <c r="C124" s="1" t="s">
        <v>94</v>
      </c>
      <c r="D124" s="1" t="s">
        <v>88</v>
      </c>
      <c r="E124" s="1">
        <v>81</v>
      </c>
      <c r="F124" s="1" t="s">
        <v>167</v>
      </c>
      <c r="G124" s="8" t="s">
        <v>177</v>
      </c>
      <c r="H124" s="2" t="str">
        <f t="shared" si="4"/>
        <v>a81</v>
      </c>
      <c r="I124" s="8" t="s">
        <v>176</v>
      </c>
    </row>
    <row r="125" spans="1:9" x14ac:dyDescent="0.2">
      <c r="A125" s="2">
        <v>60</v>
      </c>
      <c r="B125" s="1" t="str">
        <f t="shared" si="5"/>
        <v>CR721S.OUT3000</v>
      </c>
      <c r="C125" s="1" t="s">
        <v>94</v>
      </c>
      <c r="D125" s="1" t="s">
        <v>90</v>
      </c>
      <c r="E125" s="1">
        <v>31</v>
      </c>
      <c r="F125" s="1" t="s">
        <v>167</v>
      </c>
      <c r="G125" s="8" t="s">
        <v>178</v>
      </c>
      <c r="H125" s="2" t="str">
        <f t="shared" si="4"/>
        <v>a31</v>
      </c>
      <c r="I125" s="8" t="s">
        <v>179</v>
      </c>
    </row>
    <row r="126" spans="1:9" x14ac:dyDescent="0.2">
      <c r="A126" s="2">
        <v>61</v>
      </c>
      <c r="B126" s="1" t="str">
        <f t="shared" si="5"/>
        <v>CR721S.OUT3001</v>
      </c>
      <c r="C126" s="1" t="s">
        <v>94</v>
      </c>
      <c r="D126" s="1" t="s">
        <v>92</v>
      </c>
      <c r="E126" s="1">
        <v>32</v>
      </c>
      <c r="F126" s="1" t="s">
        <v>167</v>
      </c>
      <c r="G126" s="8" t="s">
        <v>180</v>
      </c>
      <c r="H126" s="2" t="str">
        <f t="shared" si="4"/>
        <v>a32</v>
      </c>
      <c r="I126" s="8" t="s">
        <v>181</v>
      </c>
    </row>
    <row r="127" spans="1:9" x14ac:dyDescent="0.2">
      <c r="A127" s="2">
        <v>62</v>
      </c>
      <c r="B127" s="1" t="str">
        <f t="shared" si="5"/>
        <v>CR721S.IN1100</v>
      </c>
      <c r="C127" s="1" t="s">
        <v>94</v>
      </c>
      <c r="D127" s="1" t="s">
        <v>95</v>
      </c>
      <c r="E127" s="1">
        <v>6</v>
      </c>
      <c r="F127" s="1" t="s">
        <v>188</v>
      </c>
      <c r="G127" s="8" t="s">
        <v>168</v>
      </c>
      <c r="H127" s="2" t="str">
        <f t="shared" si="4"/>
        <v>b6</v>
      </c>
      <c r="I127" s="8" t="s">
        <v>168</v>
      </c>
    </row>
    <row r="128" spans="1:9" x14ac:dyDescent="0.2">
      <c r="A128" s="2">
        <v>63</v>
      </c>
      <c r="B128" s="1" t="str">
        <f t="shared" si="5"/>
        <v>CR721S.IN1101</v>
      </c>
      <c r="C128" s="1" t="s">
        <v>94</v>
      </c>
      <c r="D128" s="1" t="s">
        <v>96</v>
      </c>
      <c r="E128" s="1">
        <v>7</v>
      </c>
      <c r="F128" s="1" t="s">
        <v>188</v>
      </c>
      <c r="G128" s="8" t="s">
        <v>168</v>
      </c>
      <c r="H128" s="2" t="str">
        <f t="shared" si="4"/>
        <v>b7</v>
      </c>
      <c r="I128" s="8" t="s">
        <v>168</v>
      </c>
    </row>
    <row r="129" spans="1:17" x14ac:dyDescent="0.2">
      <c r="A129" s="2">
        <v>64</v>
      </c>
      <c r="B129" s="1" t="str">
        <f t="shared" si="5"/>
        <v>CR721S.IN1102</v>
      </c>
      <c r="C129" s="1" t="s">
        <v>94</v>
      </c>
      <c r="D129" s="1" t="s">
        <v>97</v>
      </c>
      <c r="E129" s="1">
        <v>8</v>
      </c>
      <c r="F129" s="1" t="s">
        <v>188</v>
      </c>
      <c r="G129" s="8" t="s">
        <v>168</v>
      </c>
      <c r="H129" s="2" t="str">
        <f t="shared" si="4"/>
        <v>b8</v>
      </c>
      <c r="I129" s="8" t="s">
        <v>168</v>
      </c>
    </row>
    <row r="130" spans="1:17" x14ac:dyDescent="0.2">
      <c r="A130" s="2">
        <v>65</v>
      </c>
      <c r="B130" s="1" t="str">
        <f t="shared" ref="B130:B161" si="6">_xlfn.CONCAT(C130,".",D130)</f>
        <v>CR721S.IN1103</v>
      </c>
      <c r="C130" s="1" t="s">
        <v>94</v>
      </c>
      <c r="D130" s="1" t="s">
        <v>98</v>
      </c>
      <c r="E130" s="1">
        <v>9</v>
      </c>
      <c r="F130" s="1" t="s">
        <v>188</v>
      </c>
      <c r="G130" s="8" t="s">
        <v>168</v>
      </c>
      <c r="H130" s="2" t="str">
        <f t="shared" si="4"/>
        <v>b9</v>
      </c>
      <c r="I130" s="8" t="s">
        <v>168</v>
      </c>
      <c r="N130" s="1"/>
      <c r="O130" s="1"/>
      <c r="P130" s="1"/>
      <c r="Q130" s="8"/>
    </row>
    <row r="131" spans="1:17" x14ac:dyDescent="0.2">
      <c r="A131" s="2">
        <v>66</v>
      </c>
      <c r="B131" s="1" t="str">
        <f t="shared" si="6"/>
        <v>CR721S.IN1600</v>
      </c>
      <c r="C131" s="1" t="s">
        <v>94</v>
      </c>
      <c r="D131" s="1" t="s">
        <v>99</v>
      </c>
      <c r="E131" s="1">
        <v>36</v>
      </c>
      <c r="F131" s="1" t="s">
        <v>188</v>
      </c>
      <c r="G131" s="8" t="s">
        <v>168</v>
      </c>
      <c r="H131" s="2" t="str">
        <f t="shared" ref="H131:H194" si="7">_xlfn.CONCAT(LOWER(F131),E131)</f>
        <v>b36</v>
      </c>
      <c r="I131" s="8" t="s">
        <v>168</v>
      </c>
      <c r="N131" s="1"/>
      <c r="O131" s="1"/>
      <c r="P131" s="1"/>
      <c r="Q131" s="8"/>
    </row>
    <row r="132" spans="1:17" x14ac:dyDescent="0.2">
      <c r="A132" s="2">
        <v>67</v>
      </c>
      <c r="B132" s="1" t="str">
        <f t="shared" si="6"/>
        <v>CR721S.IN1601</v>
      </c>
      <c r="C132" s="1" t="s">
        <v>94</v>
      </c>
      <c r="D132" s="1" t="s">
        <v>100</v>
      </c>
      <c r="E132" s="1">
        <v>37</v>
      </c>
      <c r="F132" s="1" t="s">
        <v>188</v>
      </c>
      <c r="G132" s="8" t="s">
        <v>168</v>
      </c>
      <c r="H132" s="2" t="str">
        <f t="shared" si="7"/>
        <v>b37</v>
      </c>
      <c r="I132" s="8" t="s">
        <v>168</v>
      </c>
      <c r="N132" s="1"/>
      <c r="O132" s="1"/>
      <c r="P132" s="1"/>
      <c r="Q132" s="8"/>
    </row>
    <row r="133" spans="1:17" x14ac:dyDescent="0.2">
      <c r="A133" s="2">
        <v>68</v>
      </c>
      <c r="B133" s="1" t="str">
        <f t="shared" si="6"/>
        <v>CR721S.IN1602</v>
      </c>
      <c r="C133" s="1" t="s">
        <v>94</v>
      </c>
      <c r="D133" s="1" t="s">
        <v>101</v>
      </c>
      <c r="E133" s="1">
        <v>38</v>
      </c>
      <c r="F133" s="1" t="s">
        <v>188</v>
      </c>
      <c r="G133" s="8" t="s">
        <v>168</v>
      </c>
      <c r="H133" s="2" t="str">
        <f t="shared" si="7"/>
        <v>b38</v>
      </c>
      <c r="I133" s="8" t="s">
        <v>168</v>
      </c>
      <c r="N133" s="1"/>
      <c r="O133" s="1"/>
      <c r="P133" s="1"/>
      <c r="Q133" s="8"/>
    </row>
    <row r="134" spans="1:17" x14ac:dyDescent="0.2">
      <c r="A134" s="2">
        <v>69</v>
      </c>
      <c r="B134" s="1" t="str">
        <f t="shared" si="6"/>
        <v>CR721S.IN1603</v>
      </c>
      <c r="C134" s="1" t="s">
        <v>94</v>
      </c>
      <c r="D134" s="1" t="s">
        <v>102</v>
      </c>
      <c r="E134" s="1">
        <v>39</v>
      </c>
      <c r="F134" s="1" t="s">
        <v>188</v>
      </c>
      <c r="G134" s="8" t="s">
        <v>168</v>
      </c>
      <c r="H134" s="2" t="str">
        <f t="shared" si="7"/>
        <v>b39</v>
      </c>
      <c r="I134" s="8" t="s">
        <v>168</v>
      </c>
      <c r="N134" s="1"/>
      <c r="O134" s="1"/>
      <c r="P134" s="1"/>
      <c r="Q134" s="8"/>
    </row>
    <row r="135" spans="1:17" x14ac:dyDescent="0.2">
      <c r="A135" s="2">
        <v>70</v>
      </c>
      <c r="B135" s="1" t="str">
        <f t="shared" si="6"/>
        <v>CR721S.IN1000</v>
      </c>
      <c r="C135" s="1" t="s">
        <v>94</v>
      </c>
      <c r="D135" s="1" t="s">
        <v>103</v>
      </c>
      <c r="E135" s="1">
        <v>44</v>
      </c>
      <c r="F135" s="1" t="s">
        <v>188</v>
      </c>
      <c r="G135" s="8" t="s">
        <v>169</v>
      </c>
      <c r="H135" s="2" t="str">
        <f t="shared" si="7"/>
        <v>b44</v>
      </c>
      <c r="I135" s="8" t="s">
        <v>169</v>
      </c>
      <c r="N135" s="1"/>
      <c r="O135" s="1"/>
      <c r="P135" s="1"/>
      <c r="Q135" s="8"/>
    </row>
    <row r="136" spans="1:17" x14ac:dyDescent="0.2">
      <c r="A136" s="2">
        <v>71</v>
      </c>
      <c r="B136" s="1" t="str">
        <f t="shared" si="6"/>
        <v>CR721S.IN1001</v>
      </c>
      <c r="C136" s="1" t="s">
        <v>94</v>
      </c>
      <c r="D136" s="1" t="s">
        <v>104</v>
      </c>
      <c r="E136" s="1">
        <v>45</v>
      </c>
      <c r="F136" s="1" t="s">
        <v>188</v>
      </c>
      <c r="G136" s="8" t="s">
        <v>169</v>
      </c>
      <c r="H136" s="2" t="str">
        <f t="shared" si="7"/>
        <v>b45</v>
      </c>
      <c r="I136" s="8" t="s">
        <v>169</v>
      </c>
      <c r="N136" s="1"/>
      <c r="O136" s="1"/>
      <c r="P136" s="1"/>
      <c r="Q136" s="8"/>
    </row>
    <row r="137" spans="1:17" x14ac:dyDescent="0.2">
      <c r="A137" s="2">
        <v>72</v>
      </c>
      <c r="B137" s="1" t="str">
        <f t="shared" si="6"/>
        <v>CR721S.IN1002</v>
      </c>
      <c r="C137" s="1" t="s">
        <v>94</v>
      </c>
      <c r="D137" s="1" t="s">
        <v>105</v>
      </c>
      <c r="E137" s="1">
        <v>46</v>
      </c>
      <c r="F137" s="1" t="s">
        <v>188</v>
      </c>
      <c r="G137" s="8" t="s">
        <v>169</v>
      </c>
      <c r="H137" s="2" t="str">
        <f t="shared" si="7"/>
        <v>b46</v>
      </c>
      <c r="I137" s="8" t="s">
        <v>169</v>
      </c>
      <c r="N137" s="1"/>
      <c r="O137" s="1"/>
      <c r="P137" s="1"/>
      <c r="Q137" s="8"/>
    </row>
    <row r="138" spans="1:17" x14ac:dyDescent="0.2">
      <c r="A138" s="2">
        <v>73</v>
      </c>
      <c r="B138" s="1" t="str">
        <f t="shared" si="6"/>
        <v>CR721S.IN1003</v>
      </c>
      <c r="C138" s="1" t="s">
        <v>94</v>
      </c>
      <c r="D138" s="1" t="s">
        <v>106</v>
      </c>
      <c r="E138" s="1">
        <v>47</v>
      </c>
      <c r="F138" s="1" t="s">
        <v>188</v>
      </c>
      <c r="G138" s="8" t="s">
        <v>169</v>
      </c>
      <c r="H138" s="2" t="str">
        <f t="shared" si="7"/>
        <v>b47</v>
      </c>
      <c r="I138" s="8" t="s">
        <v>169</v>
      </c>
      <c r="N138" s="1"/>
      <c r="O138" s="1"/>
      <c r="P138" s="1"/>
      <c r="Q138" s="8"/>
    </row>
    <row r="139" spans="1:17" x14ac:dyDescent="0.2">
      <c r="A139" s="2">
        <v>74</v>
      </c>
      <c r="B139" s="1" t="str">
        <f t="shared" si="6"/>
        <v>CR721S.IN1500</v>
      </c>
      <c r="C139" s="1" t="s">
        <v>94</v>
      </c>
      <c r="D139" s="1" t="s">
        <v>107</v>
      </c>
      <c r="E139" s="1">
        <v>59</v>
      </c>
      <c r="F139" s="1" t="s">
        <v>188</v>
      </c>
      <c r="G139" s="8" t="s">
        <v>169</v>
      </c>
      <c r="H139" s="2" t="str">
        <f t="shared" si="7"/>
        <v>b59</v>
      </c>
      <c r="I139" s="8" t="s">
        <v>169</v>
      </c>
      <c r="N139" s="1"/>
      <c r="O139" s="1"/>
      <c r="P139" s="1"/>
      <c r="Q139" s="8"/>
    </row>
    <row r="140" spans="1:17" x14ac:dyDescent="0.2">
      <c r="A140" s="2">
        <v>75</v>
      </c>
      <c r="B140" s="1" t="str">
        <f t="shared" si="6"/>
        <v>CR721S.IN1501</v>
      </c>
      <c r="C140" s="1" t="s">
        <v>94</v>
      </c>
      <c r="D140" s="1" t="s">
        <v>108</v>
      </c>
      <c r="E140" s="1">
        <v>60</v>
      </c>
      <c r="F140" s="1" t="s">
        <v>188</v>
      </c>
      <c r="G140" s="8" t="s">
        <v>169</v>
      </c>
      <c r="H140" s="2" t="str">
        <f t="shared" si="7"/>
        <v>b60</v>
      </c>
      <c r="I140" s="8" t="s">
        <v>169</v>
      </c>
      <c r="N140" s="1"/>
      <c r="O140" s="1"/>
      <c r="P140" s="1"/>
      <c r="Q140" s="8"/>
    </row>
    <row r="141" spans="1:17" x14ac:dyDescent="0.2">
      <c r="A141" s="2">
        <v>76</v>
      </c>
      <c r="B141" s="1" t="str">
        <f t="shared" si="6"/>
        <v>CR721S.IN1502</v>
      </c>
      <c r="C141" s="1" t="s">
        <v>94</v>
      </c>
      <c r="D141" s="1" t="s">
        <v>109</v>
      </c>
      <c r="E141" s="1">
        <v>61</v>
      </c>
      <c r="F141" s="1" t="s">
        <v>188</v>
      </c>
      <c r="G141" s="8" t="s">
        <v>169</v>
      </c>
      <c r="H141" s="2" t="str">
        <f t="shared" si="7"/>
        <v>b61</v>
      </c>
      <c r="I141" s="8" t="s">
        <v>169</v>
      </c>
      <c r="N141" s="1"/>
      <c r="O141" s="1"/>
      <c r="P141" s="1"/>
      <c r="Q141" s="8"/>
    </row>
    <row r="142" spans="1:17" x14ac:dyDescent="0.2">
      <c r="A142" s="2">
        <v>77</v>
      </c>
      <c r="B142" s="1" t="str">
        <f t="shared" si="6"/>
        <v>CR721S.IN1503</v>
      </c>
      <c r="C142" s="1" t="s">
        <v>94</v>
      </c>
      <c r="D142" s="1" t="s">
        <v>110</v>
      </c>
      <c r="E142" s="1">
        <v>62</v>
      </c>
      <c r="F142" s="1" t="s">
        <v>188</v>
      </c>
      <c r="G142" s="8" t="s">
        <v>169</v>
      </c>
      <c r="H142" s="2" t="str">
        <f t="shared" si="7"/>
        <v>b62</v>
      </c>
      <c r="I142" s="8" t="s">
        <v>169</v>
      </c>
      <c r="N142" s="1"/>
      <c r="O142" s="1"/>
      <c r="P142" s="1"/>
      <c r="Q142" s="8"/>
    </row>
    <row r="143" spans="1:17" x14ac:dyDescent="0.2">
      <c r="A143" s="2">
        <v>78</v>
      </c>
      <c r="B143" s="1" t="str">
        <f t="shared" si="6"/>
        <v>CR721S.IN1200</v>
      </c>
      <c r="C143" s="1" t="s">
        <v>94</v>
      </c>
      <c r="D143" s="1" t="s">
        <v>111</v>
      </c>
      <c r="E143" s="1">
        <v>10</v>
      </c>
      <c r="F143" s="1" t="s">
        <v>188</v>
      </c>
      <c r="G143" s="8" t="s">
        <v>189</v>
      </c>
      <c r="H143" s="2" t="str">
        <f t="shared" si="7"/>
        <v>b10</v>
      </c>
      <c r="I143" s="8" t="s">
        <v>189</v>
      </c>
      <c r="N143" s="1"/>
      <c r="O143" s="1"/>
      <c r="P143" s="1"/>
      <c r="Q143" s="8"/>
    </row>
    <row r="144" spans="1:17" x14ac:dyDescent="0.2">
      <c r="A144" s="2">
        <v>79</v>
      </c>
      <c r="B144" s="1" t="str">
        <f t="shared" si="6"/>
        <v>CR721S.IN1201</v>
      </c>
      <c r="C144" s="1" t="s">
        <v>94</v>
      </c>
      <c r="D144" s="1" t="s">
        <v>112</v>
      </c>
      <c r="E144" s="1">
        <v>11</v>
      </c>
      <c r="F144" s="1" t="s">
        <v>188</v>
      </c>
      <c r="G144" s="8" t="s">
        <v>189</v>
      </c>
      <c r="H144" s="2" t="str">
        <f t="shared" si="7"/>
        <v>b11</v>
      </c>
      <c r="I144" s="8" t="s">
        <v>189</v>
      </c>
      <c r="N144" s="1"/>
      <c r="O144" s="1"/>
      <c r="P144" s="1"/>
      <c r="Q144" s="8"/>
    </row>
    <row r="145" spans="1:17" x14ac:dyDescent="0.2">
      <c r="A145" s="2">
        <v>80</v>
      </c>
      <c r="B145" s="1" t="str">
        <f t="shared" si="6"/>
        <v>CR721S.IN1202</v>
      </c>
      <c r="C145" s="1" t="s">
        <v>94</v>
      </c>
      <c r="D145" s="1" t="s">
        <v>113</v>
      </c>
      <c r="E145" s="1">
        <v>12</v>
      </c>
      <c r="F145" s="1" t="s">
        <v>188</v>
      </c>
      <c r="G145" s="8" t="s">
        <v>189</v>
      </c>
      <c r="H145" s="2" t="str">
        <f t="shared" si="7"/>
        <v>b12</v>
      </c>
      <c r="I145" s="8" t="s">
        <v>189</v>
      </c>
      <c r="N145" s="1"/>
      <c r="O145" s="1"/>
      <c r="P145" s="1"/>
      <c r="Q145" s="8"/>
    </row>
    <row r="146" spans="1:17" x14ac:dyDescent="0.2">
      <c r="A146" s="2">
        <v>81</v>
      </c>
      <c r="B146" s="1" t="str">
        <f t="shared" si="6"/>
        <v>CR721S.IN1203</v>
      </c>
      <c r="C146" s="1" t="s">
        <v>94</v>
      </c>
      <c r="D146" s="1" t="s">
        <v>114</v>
      </c>
      <c r="E146" s="1">
        <v>13</v>
      </c>
      <c r="F146" s="1" t="s">
        <v>188</v>
      </c>
      <c r="G146" s="8" t="s">
        <v>189</v>
      </c>
      <c r="H146" s="2" t="str">
        <f t="shared" si="7"/>
        <v>b13</v>
      </c>
      <c r="I146" s="8" t="s">
        <v>189</v>
      </c>
      <c r="N146" s="1"/>
      <c r="O146" s="1"/>
      <c r="P146" s="1"/>
      <c r="Q146" s="8"/>
    </row>
    <row r="147" spans="1:17" x14ac:dyDescent="0.2">
      <c r="A147" s="2">
        <v>82</v>
      </c>
      <c r="B147" s="1" t="str">
        <f t="shared" si="6"/>
        <v>CR721S.IN1400</v>
      </c>
      <c r="C147" s="1" t="s">
        <v>94</v>
      </c>
      <c r="D147" s="1" t="s">
        <v>115</v>
      </c>
      <c r="E147" s="1">
        <v>29</v>
      </c>
      <c r="F147" s="1" t="s">
        <v>188</v>
      </c>
      <c r="G147" s="8" t="s">
        <v>189</v>
      </c>
      <c r="H147" s="2" t="str">
        <f t="shared" si="7"/>
        <v>b29</v>
      </c>
      <c r="I147" s="8" t="s">
        <v>189</v>
      </c>
      <c r="N147" s="1"/>
      <c r="O147" s="1"/>
      <c r="P147" s="1"/>
      <c r="Q147" s="8"/>
    </row>
    <row r="148" spans="1:17" x14ac:dyDescent="0.2">
      <c r="A148" s="2">
        <v>83</v>
      </c>
      <c r="B148" s="1" t="str">
        <f t="shared" si="6"/>
        <v>CR721S.IN1401</v>
      </c>
      <c r="C148" s="1" t="s">
        <v>94</v>
      </c>
      <c r="D148" s="1" t="s">
        <v>116</v>
      </c>
      <c r="E148" s="1">
        <v>30</v>
      </c>
      <c r="F148" s="1" t="s">
        <v>188</v>
      </c>
      <c r="G148" s="8" t="s">
        <v>189</v>
      </c>
      <c r="H148" s="2" t="str">
        <f t="shared" si="7"/>
        <v>b30</v>
      </c>
      <c r="I148" s="8" t="s">
        <v>189</v>
      </c>
      <c r="N148" s="1"/>
      <c r="O148" s="1"/>
      <c r="P148" s="1"/>
      <c r="Q148" s="8"/>
    </row>
    <row r="149" spans="1:17" x14ac:dyDescent="0.2">
      <c r="A149" s="2">
        <v>84</v>
      </c>
      <c r="B149" s="1" t="str">
        <f t="shared" si="6"/>
        <v>CR721S.IN1402</v>
      </c>
      <c r="C149" s="1" t="s">
        <v>94</v>
      </c>
      <c r="D149" s="1" t="s">
        <v>117</v>
      </c>
      <c r="E149" s="1">
        <v>31</v>
      </c>
      <c r="F149" s="1" t="s">
        <v>188</v>
      </c>
      <c r="G149" s="8" t="s">
        <v>189</v>
      </c>
      <c r="H149" s="2" t="str">
        <f t="shared" si="7"/>
        <v>b31</v>
      </c>
      <c r="I149" s="8" t="s">
        <v>189</v>
      </c>
      <c r="N149" s="1"/>
      <c r="O149" s="1"/>
      <c r="P149" s="1"/>
      <c r="Q149" s="8"/>
    </row>
    <row r="150" spans="1:17" x14ac:dyDescent="0.2">
      <c r="A150" s="2">
        <v>85</v>
      </c>
      <c r="B150" s="1" t="str">
        <f t="shared" si="6"/>
        <v>CR721S.IN1403</v>
      </c>
      <c r="C150" s="1" t="s">
        <v>94</v>
      </c>
      <c r="D150" s="1" t="s">
        <v>118</v>
      </c>
      <c r="E150" s="1">
        <v>32</v>
      </c>
      <c r="F150" s="1" t="s">
        <v>188</v>
      </c>
      <c r="G150" s="8" t="s">
        <v>189</v>
      </c>
      <c r="H150" s="2" t="str">
        <f t="shared" si="7"/>
        <v>b32</v>
      </c>
      <c r="I150" s="8" t="s">
        <v>189</v>
      </c>
      <c r="N150" s="1"/>
      <c r="O150" s="1"/>
      <c r="P150" s="1"/>
      <c r="Q150" s="8"/>
    </row>
    <row r="151" spans="1:17" x14ac:dyDescent="0.2">
      <c r="A151" s="2">
        <v>86</v>
      </c>
      <c r="B151" s="1" t="str">
        <f t="shared" si="6"/>
        <v>CR721S.IN1700</v>
      </c>
      <c r="C151" s="1" t="s">
        <v>94</v>
      </c>
      <c r="D151" s="1" t="s">
        <v>119</v>
      </c>
      <c r="E151" s="1">
        <v>40</v>
      </c>
      <c r="F151" s="1" t="s">
        <v>188</v>
      </c>
      <c r="G151" s="8" t="s">
        <v>189</v>
      </c>
      <c r="H151" s="2" t="str">
        <f t="shared" si="7"/>
        <v>b40</v>
      </c>
      <c r="I151" s="8" t="s">
        <v>189</v>
      </c>
      <c r="N151" s="1"/>
      <c r="O151" s="1"/>
      <c r="P151" s="1"/>
      <c r="Q151" s="8"/>
    </row>
    <row r="152" spans="1:17" x14ac:dyDescent="0.2">
      <c r="A152" s="2">
        <v>87</v>
      </c>
      <c r="B152" s="1" t="str">
        <f t="shared" si="6"/>
        <v>CR721S.IN1701</v>
      </c>
      <c r="C152" s="1" t="s">
        <v>94</v>
      </c>
      <c r="D152" s="1" t="s">
        <v>120</v>
      </c>
      <c r="E152" s="1">
        <v>41</v>
      </c>
      <c r="F152" s="1" t="s">
        <v>188</v>
      </c>
      <c r="G152" s="8" t="s">
        <v>189</v>
      </c>
      <c r="H152" s="2" t="str">
        <f t="shared" si="7"/>
        <v>b41</v>
      </c>
      <c r="I152" s="8" t="s">
        <v>189</v>
      </c>
      <c r="N152" s="1"/>
      <c r="O152" s="1"/>
      <c r="P152" s="1"/>
      <c r="Q152" s="8"/>
    </row>
    <row r="153" spans="1:17" x14ac:dyDescent="0.2">
      <c r="A153" s="2">
        <v>88</v>
      </c>
      <c r="B153" s="1" t="str">
        <f t="shared" si="6"/>
        <v>CR721S.IN1702</v>
      </c>
      <c r="C153" s="1" t="s">
        <v>94</v>
      </c>
      <c r="D153" s="1" t="s">
        <v>121</v>
      </c>
      <c r="E153" s="1">
        <v>42</v>
      </c>
      <c r="F153" s="1" t="s">
        <v>188</v>
      </c>
      <c r="G153" s="8" t="s">
        <v>189</v>
      </c>
      <c r="H153" s="2" t="str">
        <f t="shared" si="7"/>
        <v>b42</v>
      </c>
      <c r="I153" s="8" t="s">
        <v>189</v>
      </c>
      <c r="N153" s="1"/>
      <c r="O153" s="1"/>
      <c r="P153" s="1"/>
      <c r="Q153" s="8"/>
    </row>
    <row r="154" spans="1:17" x14ac:dyDescent="0.2">
      <c r="A154" s="2">
        <v>89</v>
      </c>
      <c r="B154" s="1" t="str">
        <f t="shared" si="6"/>
        <v>CR721S.IN1703</v>
      </c>
      <c r="C154" s="1" t="s">
        <v>94</v>
      </c>
      <c r="D154" s="1" t="s">
        <v>122</v>
      </c>
      <c r="E154" s="1">
        <v>43</v>
      </c>
      <c r="F154" s="1" t="s">
        <v>188</v>
      </c>
      <c r="G154" s="8" t="s">
        <v>189</v>
      </c>
      <c r="H154" s="2" t="str">
        <f t="shared" si="7"/>
        <v>b43</v>
      </c>
      <c r="I154" s="8" t="s">
        <v>189</v>
      </c>
      <c r="N154" s="1"/>
      <c r="O154" s="1"/>
      <c r="P154" s="1"/>
      <c r="Q154" s="8"/>
    </row>
    <row r="155" spans="1:17" x14ac:dyDescent="0.2">
      <c r="A155" s="2">
        <v>90</v>
      </c>
      <c r="B155" s="1" t="str">
        <f t="shared" si="6"/>
        <v>CR721S.IN1800</v>
      </c>
      <c r="C155" s="1" t="s">
        <v>94</v>
      </c>
      <c r="D155" s="1" t="s">
        <v>123</v>
      </c>
      <c r="E155" s="1">
        <v>55</v>
      </c>
      <c r="F155" s="1" t="s">
        <v>188</v>
      </c>
      <c r="G155" s="8" t="s">
        <v>189</v>
      </c>
      <c r="H155" s="2" t="str">
        <f t="shared" si="7"/>
        <v>b55</v>
      </c>
      <c r="I155" s="8" t="s">
        <v>189</v>
      </c>
      <c r="N155" s="1"/>
      <c r="O155" s="1"/>
      <c r="P155" s="1"/>
      <c r="Q155" s="8"/>
    </row>
    <row r="156" spans="1:17" x14ac:dyDescent="0.2">
      <c r="A156" s="2">
        <v>91</v>
      </c>
      <c r="B156" s="1" t="str">
        <f t="shared" si="6"/>
        <v>CR721S.IN1801</v>
      </c>
      <c r="C156" s="1" t="s">
        <v>94</v>
      </c>
      <c r="D156" s="1" t="s">
        <v>124</v>
      </c>
      <c r="E156" s="1">
        <v>56</v>
      </c>
      <c r="F156" s="1" t="s">
        <v>188</v>
      </c>
      <c r="G156" s="8" t="s">
        <v>189</v>
      </c>
      <c r="H156" s="2" t="str">
        <f t="shared" si="7"/>
        <v>b56</v>
      </c>
      <c r="I156" s="8" t="s">
        <v>189</v>
      </c>
      <c r="N156" s="1"/>
      <c r="O156" s="1"/>
      <c r="P156" s="1"/>
      <c r="Q156" s="8"/>
    </row>
    <row r="157" spans="1:17" x14ac:dyDescent="0.2">
      <c r="A157" s="2">
        <v>92</v>
      </c>
      <c r="B157" s="1" t="str">
        <f t="shared" si="6"/>
        <v>CR721S.IN1802</v>
      </c>
      <c r="C157" s="1" t="s">
        <v>94</v>
      </c>
      <c r="D157" s="1" t="s">
        <v>125</v>
      </c>
      <c r="E157" s="1">
        <v>57</v>
      </c>
      <c r="F157" s="1" t="s">
        <v>188</v>
      </c>
      <c r="G157" s="8" t="s">
        <v>189</v>
      </c>
      <c r="H157" s="2" t="str">
        <f t="shared" si="7"/>
        <v>b57</v>
      </c>
      <c r="I157" s="8" t="s">
        <v>189</v>
      </c>
      <c r="N157" s="1"/>
      <c r="O157" s="1"/>
      <c r="P157" s="1"/>
      <c r="Q157" s="8"/>
    </row>
    <row r="158" spans="1:17" x14ac:dyDescent="0.2">
      <c r="A158" s="2">
        <v>93</v>
      </c>
      <c r="B158" s="1" t="str">
        <f t="shared" si="6"/>
        <v>CR721S.IN1803</v>
      </c>
      <c r="C158" s="1" t="s">
        <v>94</v>
      </c>
      <c r="D158" s="1" t="s">
        <v>126</v>
      </c>
      <c r="E158" s="1">
        <v>58</v>
      </c>
      <c r="F158" s="1" t="s">
        <v>188</v>
      </c>
      <c r="G158" s="8" t="s">
        <v>189</v>
      </c>
      <c r="H158" s="2" t="str">
        <f t="shared" si="7"/>
        <v>b58</v>
      </c>
      <c r="I158" s="8" t="s">
        <v>189</v>
      </c>
      <c r="N158" s="1"/>
      <c r="O158" s="1"/>
      <c r="P158" s="1"/>
      <c r="Q158" s="8"/>
    </row>
    <row r="159" spans="1:17" x14ac:dyDescent="0.2">
      <c r="A159" s="2">
        <v>94</v>
      </c>
      <c r="B159" s="1" t="str">
        <f t="shared" si="6"/>
        <v>CR721S.IN1300</v>
      </c>
      <c r="C159" s="1" t="s">
        <v>94</v>
      </c>
      <c r="D159" s="1" t="s">
        <v>127</v>
      </c>
      <c r="E159" s="1">
        <v>25</v>
      </c>
      <c r="F159" s="1" t="s">
        <v>188</v>
      </c>
      <c r="G159" s="8" t="s">
        <v>190</v>
      </c>
      <c r="H159" s="2" t="str">
        <f t="shared" si="7"/>
        <v>b25</v>
      </c>
      <c r="I159" s="8" t="s">
        <v>190</v>
      </c>
    </row>
    <row r="160" spans="1:17" x14ac:dyDescent="0.2">
      <c r="A160" s="2">
        <v>95</v>
      </c>
      <c r="B160" s="1" t="str">
        <f t="shared" si="6"/>
        <v>CR721S.IN1301</v>
      </c>
      <c r="C160" s="1" t="s">
        <v>94</v>
      </c>
      <c r="D160" s="1" t="s">
        <v>128</v>
      </c>
      <c r="E160" s="1">
        <v>26</v>
      </c>
      <c r="F160" s="1" t="s">
        <v>188</v>
      </c>
      <c r="G160" s="8" t="s">
        <v>190</v>
      </c>
      <c r="H160" s="2" t="str">
        <f t="shared" si="7"/>
        <v>b26</v>
      </c>
      <c r="I160" s="8" t="s">
        <v>190</v>
      </c>
    </row>
    <row r="161" spans="1:9" x14ac:dyDescent="0.2">
      <c r="A161" s="2">
        <v>96</v>
      </c>
      <c r="B161" s="1" t="str">
        <f t="shared" si="6"/>
        <v>CR721S.IN1302</v>
      </c>
      <c r="C161" s="1" t="s">
        <v>94</v>
      </c>
      <c r="D161" s="1" t="s">
        <v>129</v>
      </c>
      <c r="E161" s="1">
        <v>27</v>
      </c>
      <c r="F161" s="1" t="s">
        <v>188</v>
      </c>
      <c r="G161" s="8" t="s">
        <v>190</v>
      </c>
      <c r="H161" s="2" t="str">
        <f t="shared" si="7"/>
        <v>b27</v>
      </c>
      <c r="I161" s="8" t="s">
        <v>190</v>
      </c>
    </row>
    <row r="162" spans="1:9" x14ac:dyDescent="0.2">
      <c r="A162" s="2">
        <v>97</v>
      </c>
      <c r="B162" s="1" t="str">
        <f t="shared" ref="B162" si="8">_xlfn.CONCAT(C162,".",D162)</f>
        <v>CR721S.IN1303</v>
      </c>
      <c r="C162" s="1" t="s">
        <v>94</v>
      </c>
      <c r="D162" s="1" t="s">
        <v>130</v>
      </c>
      <c r="E162" s="1">
        <v>28</v>
      </c>
      <c r="F162" s="1" t="s">
        <v>188</v>
      </c>
      <c r="G162" s="8" t="s">
        <v>190</v>
      </c>
      <c r="H162" s="2" t="str">
        <f t="shared" si="7"/>
        <v>b28</v>
      </c>
      <c r="I162" s="8" t="s">
        <v>190</v>
      </c>
    </row>
    <row r="163" spans="1:9" x14ac:dyDescent="0.2">
      <c r="A163" s="2">
        <v>98</v>
      </c>
      <c r="B163" s="1" t="str">
        <f t="shared" ref="B163:B190" si="9">_xlfn.CONCAT(C163,".",D163)</f>
        <v>CR721S.OUT0300</v>
      </c>
      <c r="C163" s="1" t="s">
        <v>94</v>
      </c>
      <c r="D163" s="1" t="s">
        <v>131</v>
      </c>
      <c r="E163" s="1">
        <v>16</v>
      </c>
      <c r="F163" s="1" t="s">
        <v>188</v>
      </c>
      <c r="G163" s="8" t="s">
        <v>172</v>
      </c>
      <c r="H163" s="2" t="str">
        <f t="shared" si="7"/>
        <v>b16</v>
      </c>
      <c r="I163" s="8" t="s">
        <v>173</v>
      </c>
    </row>
    <row r="164" spans="1:9" x14ac:dyDescent="0.2">
      <c r="A164" s="2">
        <v>99</v>
      </c>
      <c r="B164" s="1" t="str">
        <f t="shared" si="9"/>
        <v>CR721S.OUT0301</v>
      </c>
      <c r="C164" s="1" t="s">
        <v>94</v>
      </c>
      <c r="D164" s="1" t="s">
        <v>132</v>
      </c>
      <c r="E164" s="1">
        <v>17</v>
      </c>
      <c r="F164" s="1" t="s">
        <v>188</v>
      </c>
      <c r="G164" s="8" t="s">
        <v>174</v>
      </c>
      <c r="H164" s="2" t="str">
        <f t="shared" si="7"/>
        <v>b17</v>
      </c>
      <c r="I164" s="8" t="s">
        <v>173</v>
      </c>
    </row>
    <row r="165" spans="1:9" x14ac:dyDescent="0.2">
      <c r="A165" s="2">
        <v>100</v>
      </c>
      <c r="B165" s="1" t="str">
        <f t="shared" si="9"/>
        <v>CR721S.OUT0302</v>
      </c>
      <c r="C165" s="1" t="s">
        <v>94</v>
      </c>
      <c r="D165" s="1" t="s">
        <v>133</v>
      </c>
      <c r="E165" s="1">
        <v>18</v>
      </c>
      <c r="F165" s="1" t="s">
        <v>188</v>
      </c>
      <c r="G165" s="8" t="s">
        <v>172</v>
      </c>
      <c r="H165" s="2" t="str">
        <f t="shared" si="7"/>
        <v>b18</v>
      </c>
      <c r="I165" s="8" t="s">
        <v>173</v>
      </c>
    </row>
    <row r="166" spans="1:9" x14ac:dyDescent="0.2">
      <c r="A166" s="2">
        <v>101</v>
      </c>
      <c r="B166" s="1" t="str">
        <f t="shared" si="9"/>
        <v>CR721S.OUT0303</v>
      </c>
      <c r="C166" s="1" t="s">
        <v>94</v>
      </c>
      <c r="D166" s="1" t="s">
        <v>134</v>
      </c>
      <c r="E166" s="1">
        <v>19</v>
      </c>
      <c r="F166" s="1" t="s">
        <v>188</v>
      </c>
      <c r="G166" s="8" t="s">
        <v>174</v>
      </c>
      <c r="H166" s="2" t="str">
        <f t="shared" si="7"/>
        <v>b19</v>
      </c>
      <c r="I166" s="8" t="s">
        <v>173</v>
      </c>
    </row>
    <row r="167" spans="1:9" x14ac:dyDescent="0.2">
      <c r="A167" s="2">
        <v>102</v>
      </c>
      <c r="B167" s="1" t="str">
        <f t="shared" si="9"/>
        <v>CR721S.OUT0304</v>
      </c>
      <c r="C167" s="1" t="s">
        <v>94</v>
      </c>
      <c r="D167" s="1" t="s">
        <v>135</v>
      </c>
      <c r="E167" s="1">
        <v>20</v>
      </c>
      <c r="F167" s="1" t="s">
        <v>188</v>
      </c>
      <c r="G167" s="8" t="s">
        <v>172</v>
      </c>
      <c r="H167" s="2" t="str">
        <f t="shared" si="7"/>
        <v>b20</v>
      </c>
      <c r="I167" s="8" t="s">
        <v>173</v>
      </c>
    </row>
    <row r="168" spans="1:9" x14ac:dyDescent="0.2">
      <c r="A168" s="2">
        <v>103</v>
      </c>
      <c r="B168" s="1" t="str">
        <f t="shared" si="9"/>
        <v>CR721S.OUT0305</v>
      </c>
      <c r="C168" s="1" t="s">
        <v>94</v>
      </c>
      <c r="D168" s="1" t="s">
        <v>136</v>
      </c>
      <c r="E168" s="1">
        <v>21</v>
      </c>
      <c r="F168" s="1" t="s">
        <v>188</v>
      </c>
      <c r="G168" s="8" t="s">
        <v>174</v>
      </c>
      <c r="H168" s="2" t="str">
        <f t="shared" si="7"/>
        <v>b21</v>
      </c>
      <c r="I168" s="8" t="s">
        <v>173</v>
      </c>
    </row>
    <row r="169" spans="1:9" x14ac:dyDescent="0.2">
      <c r="A169" s="2">
        <v>104</v>
      </c>
      <c r="B169" s="1" t="str">
        <f t="shared" si="9"/>
        <v>CR721S.OUT0306</v>
      </c>
      <c r="C169" s="1" t="s">
        <v>94</v>
      </c>
      <c r="D169" s="1" t="s">
        <v>137</v>
      </c>
      <c r="E169" s="1">
        <v>22</v>
      </c>
      <c r="F169" s="1" t="s">
        <v>188</v>
      </c>
      <c r="G169" s="8" t="s">
        <v>175</v>
      </c>
      <c r="H169" s="2" t="str">
        <f t="shared" si="7"/>
        <v>b22</v>
      </c>
      <c r="I169" s="8" t="s">
        <v>176</v>
      </c>
    </row>
    <row r="170" spans="1:9" x14ac:dyDescent="0.2">
      <c r="A170" s="2">
        <v>105</v>
      </c>
      <c r="B170" s="1" t="str">
        <f t="shared" si="9"/>
        <v>CR721S.OUT0307</v>
      </c>
      <c r="C170" s="1" t="s">
        <v>94</v>
      </c>
      <c r="D170" s="1" t="s">
        <v>138</v>
      </c>
      <c r="E170" s="1">
        <v>23</v>
      </c>
      <c r="F170" s="1" t="s">
        <v>188</v>
      </c>
      <c r="G170" s="8" t="s">
        <v>175</v>
      </c>
      <c r="H170" s="2" t="str">
        <f t="shared" si="7"/>
        <v>b23</v>
      </c>
      <c r="I170" s="8" t="s">
        <v>176</v>
      </c>
    </row>
    <row r="171" spans="1:9" x14ac:dyDescent="0.2">
      <c r="A171" s="2">
        <v>106</v>
      </c>
      <c r="B171" s="1" t="str">
        <f t="shared" si="9"/>
        <v>CR721S.OUT0308</v>
      </c>
      <c r="C171" s="1" t="s">
        <v>94</v>
      </c>
      <c r="D171" s="1" t="s">
        <v>139</v>
      </c>
      <c r="E171" s="1">
        <v>24</v>
      </c>
      <c r="F171" s="1" t="s">
        <v>188</v>
      </c>
      <c r="G171" s="8" t="s">
        <v>177</v>
      </c>
      <c r="H171" s="2" t="str">
        <f t="shared" si="7"/>
        <v>b24</v>
      </c>
      <c r="I171" s="8" t="s">
        <v>176</v>
      </c>
    </row>
    <row r="172" spans="1:9" x14ac:dyDescent="0.2">
      <c r="A172" s="2">
        <v>107</v>
      </c>
      <c r="B172" s="1" t="str">
        <f t="shared" si="9"/>
        <v>CR721S.OUT0400</v>
      </c>
      <c r="C172" s="1" t="s">
        <v>94</v>
      </c>
      <c r="D172" s="1" t="s">
        <v>141</v>
      </c>
      <c r="E172" s="1">
        <v>63</v>
      </c>
      <c r="F172" s="1" t="s">
        <v>188</v>
      </c>
      <c r="G172" s="8" t="s">
        <v>172</v>
      </c>
      <c r="H172" s="2" t="str">
        <f t="shared" si="7"/>
        <v>b63</v>
      </c>
      <c r="I172" s="8" t="s">
        <v>173</v>
      </c>
    </row>
    <row r="173" spans="1:9" x14ac:dyDescent="0.2">
      <c r="A173" s="2">
        <v>108</v>
      </c>
      <c r="B173" s="1" t="str">
        <f t="shared" si="9"/>
        <v>CR721S.OUT0401</v>
      </c>
      <c r="C173" s="1" t="s">
        <v>94</v>
      </c>
      <c r="D173" s="1" t="s">
        <v>142</v>
      </c>
      <c r="E173" s="1">
        <v>64</v>
      </c>
      <c r="F173" s="1" t="s">
        <v>188</v>
      </c>
      <c r="G173" s="8" t="s">
        <v>174</v>
      </c>
      <c r="H173" s="2" t="str">
        <f t="shared" si="7"/>
        <v>b64</v>
      </c>
      <c r="I173" s="8" t="s">
        <v>173</v>
      </c>
    </row>
    <row r="174" spans="1:9" x14ac:dyDescent="0.2">
      <c r="A174" s="2">
        <v>109</v>
      </c>
      <c r="B174" s="1" t="str">
        <f t="shared" si="9"/>
        <v>CR721S.OUT0402</v>
      </c>
      <c r="C174" s="1" t="s">
        <v>94</v>
      </c>
      <c r="D174" s="1" t="s">
        <v>143</v>
      </c>
      <c r="E174" s="1">
        <v>65</v>
      </c>
      <c r="F174" s="1" t="s">
        <v>188</v>
      </c>
      <c r="G174" s="8" t="s">
        <v>172</v>
      </c>
      <c r="H174" s="2" t="str">
        <f t="shared" si="7"/>
        <v>b65</v>
      </c>
      <c r="I174" s="8" t="s">
        <v>173</v>
      </c>
    </row>
    <row r="175" spans="1:9" x14ac:dyDescent="0.2">
      <c r="A175" s="2">
        <v>110</v>
      </c>
      <c r="B175" s="1" t="str">
        <f t="shared" si="9"/>
        <v>CR721S.OUT0403</v>
      </c>
      <c r="C175" s="1" t="s">
        <v>94</v>
      </c>
      <c r="D175" s="1" t="s">
        <v>144</v>
      </c>
      <c r="E175" s="1">
        <v>66</v>
      </c>
      <c r="F175" s="1" t="s">
        <v>188</v>
      </c>
      <c r="G175" s="8" t="s">
        <v>174</v>
      </c>
      <c r="H175" s="2" t="str">
        <f t="shared" si="7"/>
        <v>b66</v>
      </c>
      <c r="I175" s="8" t="s">
        <v>173</v>
      </c>
    </row>
    <row r="176" spans="1:9" x14ac:dyDescent="0.2">
      <c r="A176" s="2">
        <v>111</v>
      </c>
      <c r="B176" s="1" t="str">
        <f t="shared" si="9"/>
        <v>CR721S.OUT0404</v>
      </c>
      <c r="C176" s="1" t="s">
        <v>94</v>
      </c>
      <c r="D176" s="1" t="s">
        <v>145</v>
      </c>
      <c r="E176" s="1">
        <v>67</v>
      </c>
      <c r="F176" s="1" t="s">
        <v>188</v>
      </c>
      <c r="G176" s="8" t="s">
        <v>172</v>
      </c>
      <c r="H176" s="2" t="str">
        <f t="shared" si="7"/>
        <v>b67</v>
      </c>
      <c r="I176" s="8" t="s">
        <v>173</v>
      </c>
    </row>
    <row r="177" spans="1:9" x14ac:dyDescent="0.2">
      <c r="A177" s="2">
        <v>112</v>
      </c>
      <c r="B177" s="1" t="str">
        <f t="shared" si="9"/>
        <v>CR721S.OUT0405</v>
      </c>
      <c r="C177" s="1" t="s">
        <v>94</v>
      </c>
      <c r="D177" s="1" t="s">
        <v>146</v>
      </c>
      <c r="E177" s="1">
        <v>68</v>
      </c>
      <c r="F177" s="1" t="s">
        <v>188</v>
      </c>
      <c r="G177" s="8" t="s">
        <v>174</v>
      </c>
      <c r="H177" s="2" t="str">
        <f t="shared" si="7"/>
        <v>b68</v>
      </c>
      <c r="I177" s="8" t="s">
        <v>173</v>
      </c>
    </row>
    <row r="178" spans="1:9" x14ac:dyDescent="0.2">
      <c r="A178" s="2">
        <v>113</v>
      </c>
      <c r="B178" s="1" t="str">
        <f t="shared" si="9"/>
        <v>CR721S.OUT0406</v>
      </c>
      <c r="C178" s="1" t="s">
        <v>94</v>
      </c>
      <c r="D178" s="1" t="s">
        <v>147</v>
      </c>
      <c r="E178" s="1">
        <v>69</v>
      </c>
      <c r="F178" s="1" t="s">
        <v>188</v>
      </c>
      <c r="G178" s="8" t="s">
        <v>175</v>
      </c>
      <c r="H178" s="2" t="str">
        <f t="shared" si="7"/>
        <v>b69</v>
      </c>
      <c r="I178" s="8" t="s">
        <v>176</v>
      </c>
    </row>
    <row r="179" spans="1:9" x14ac:dyDescent="0.2">
      <c r="A179" s="2">
        <v>114</v>
      </c>
      <c r="B179" s="1" t="str">
        <f t="shared" si="9"/>
        <v>CR721S.OUT0407</v>
      </c>
      <c r="C179" s="1" t="s">
        <v>94</v>
      </c>
      <c r="D179" s="1" t="s">
        <v>148</v>
      </c>
      <c r="E179" s="1">
        <v>70</v>
      </c>
      <c r="F179" s="1" t="s">
        <v>188</v>
      </c>
      <c r="G179" s="8" t="s">
        <v>175</v>
      </c>
      <c r="H179" s="2" t="str">
        <f t="shared" si="7"/>
        <v>b70</v>
      </c>
      <c r="I179" s="8" t="s">
        <v>176</v>
      </c>
    </row>
    <row r="180" spans="1:9" x14ac:dyDescent="0.2">
      <c r="A180" s="2">
        <v>115</v>
      </c>
      <c r="B180" s="1" t="str">
        <f t="shared" si="9"/>
        <v>CR721S.OUT0408</v>
      </c>
      <c r="C180" s="1" t="s">
        <v>94</v>
      </c>
      <c r="D180" s="1" t="s">
        <v>149</v>
      </c>
      <c r="E180" s="1">
        <v>71</v>
      </c>
      <c r="F180" s="1" t="s">
        <v>188</v>
      </c>
      <c r="G180" s="8" t="s">
        <v>177</v>
      </c>
      <c r="H180" s="2" t="str">
        <f t="shared" si="7"/>
        <v>b71</v>
      </c>
      <c r="I180" s="8" t="s">
        <v>176</v>
      </c>
    </row>
    <row r="181" spans="1:9" x14ac:dyDescent="0.2">
      <c r="A181" s="2">
        <v>116</v>
      </c>
      <c r="B181" s="1" t="str">
        <f t="shared" si="9"/>
        <v>CR721S.OUT0500</v>
      </c>
      <c r="C181" s="1" t="s">
        <v>94</v>
      </c>
      <c r="D181" s="1" t="s">
        <v>151</v>
      </c>
      <c r="E181" s="1">
        <v>73</v>
      </c>
      <c r="F181" s="1" t="s">
        <v>188</v>
      </c>
      <c r="G181" s="8" t="s">
        <v>172</v>
      </c>
      <c r="H181" s="2" t="str">
        <f t="shared" si="7"/>
        <v>b73</v>
      </c>
      <c r="I181" s="8" t="s">
        <v>173</v>
      </c>
    </row>
    <row r="182" spans="1:9" x14ac:dyDescent="0.2">
      <c r="A182" s="2">
        <v>117</v>
      </c>
      <c r="B182" s="1" t="str">
        <f t="shared" si="9"/>
        <v>CR721S.OUT0501</v>
      </c>
      <c r="C182" s="1" t="s">
        <v>94</v>
      </c>
      <c r="D182" s="1" t="s">
        <v>152</v>
      </c>
      <c r="E182" s="1">
        <v>74</v>
      </c>
      <c r="F182" s="1" t="s">
        <v>188</v>
      </c>
      <c r="G182" s="8" t="s">
        <v>174</v>
      </c>
      <c r="H182" s="2" t="str">
        <f t="shared" si="7"/>
        <v>b74</v>
      </c>
      <c r="I182" s="8" t="s">
        <v>173</v>
      </c>
    </row>
    <row r="183" spans="1:9" x14ac:dyDescent="0.2">
      <c r="A183" s="2">
        <v>118</v>
      </c>
      <c r="B183" s="1" t="str">
        <f t="shared" si="9"/>
        <v>CR721S.OUT0502</v>
      </c>
      <c r="C183" s="1" t="s">
        <v>94</v>
      </c>
      <c r="D183" s="1" t="s">
        <v>153</v>
      </c>
      <c r="E183" s="1">
        <v>75</v>
      </c>
      <c r="F183" s="1" t="s">
        <v>188</v>
      </c>
      <c r="G183" s="8" t="s">
        <v>172</v>
      </c>
      <c r="H183" s="2" t="str">
        <f t="shared" si="7"/>
        <v>b75</v>
      </c>
      <c r="I183" s="8" t="s">
        <v>173</v>
      </c>
    </row>
    <row r="184" spans="1:9" x14ac:dyDescent="0.2">
      <c r="A184" s="2">
        <v>119</v>
      </c>
      <c r="B184" s="1" t="str">
        <f t="shared" si="9"/>
        <v>CR721S.OUT0503</v>
      </c>
      <c r="C184" s="1" t="s">
        <v>94</v>
      </c>
      <c r="D184" s="1" t="s">
        <v>154</v>
      </c>
      <c r="E184" s="1">
        <v>76</v>
      </c>
      <c r="F184" s="1" t="s">
        <v>188</v>
      </c>
      <c r="G184" s="8" t="s">
        <v>174</v>
      </c>
      <c r="H184" s="2" t="str">
        <f t="shared" si="7"/>
        <v>b76</v>
      </c>
      <c r="I184" s="8" t="s">
        <v>173</v>
      </c>
    </row>
    <row r="185" spans="1:9" x14ac:dyDescent="0.2">
      <c r="A185" s="2">
        <v>120</v>
      </c>
      <c r="B185" s="1" t="str">
        <f t="shared" si="9"/>
        <v>CR721S.OUT0504</v>
      </c>
      <c r="C185" s="1" t="s">
        <v>94</v>
      </c>
      <c r="D185" s="1" t="s">
        <v>155</v>
      </c>
      <c r="E185" s="1">
        <v>77</v>
      </c>
      <c r="F185" s="1" t="s">
        <v>188</v>
      </c>
      <c r="G185" s="8" t="s">
        <v>172</v>
      </c>
      <c r="H185" s="2" t="str">
        <f t="shared" si="7"/>
        <v>b77</v>
      </c>
      <c r="I185" s="8" t="s">
        <v>173</v>
      </c>
    </row>
    <row r="186" spans="1:9" x14ac:dyDescent="0.2">
      <c r="A186" s="2">
        <v>121</v>
      </c>
      <c r="B186" s="1" t="str">
        <f t="shared" si="9"/>
        <v>CR721S.OUT0505</v>
      </c>
      <c r="C186" s="1" t="s">
        <v>94</v>
      </c>
      <c r="D186" s="1" t="s">
        <v>156</v>
      </c>
      <c r="E186" s="1">
        <v>78</v>
      </c>
      <c r="F186" s="1" t="s">
        <v>188</v>
      </c>
      <c r="G186" s="8" t="s">
        <v>174</v>
      </c>
      <c r="H186" s="2" t="str">
        <f t="shared" si="7"/>
        <v>b78</v>
      </c>
      <c r="I186" s="8" t="s">
        <v>173</v>
      </c>
    </row>
    <row r="187" spans="1:9" x14ac:dyDescent="0.2">
      <c r="A187" s="2">
        <v>122</v>
      </c>
      <c r="B187" s="1" t="str">
        <f t="shared" si="9"/>
        <v>CR721S.OUT0506</v>
      </c>
      <c r="C187" s="1" t="s">
        <v>94</v>
      </c>
      <c r="D187" s="1" t="s">
        <v>157</v>
      </c>
      <c r="E187" s="1">
        <v>79</v>
      </c>
      <c r="F187" s="1" t="s">
        <v>188</v>
      </c>
      <c r="G187" s="8" t="s">
        <v>175</v>
      </c>
      <c r="H187" s="2" t="str">
        <f t="shared" si="7"/>
        <v>b79</v>
      </c>
      <c r="I187" s="8" t="s">
        <v>176</v>
      </c>
    </row>
    <row r="188" spans="1:9" x14ac:dyDescent="0.2">
      <c r="A188" s="2">
        <v>123</v>
      </c>
      <c r="B188" s="1" t="str">
        <f t="shared" si="9"/>
        <v>CR721S.OUT0507</v>
      </c>
      <c r="C188" s="1" t="s">
        <v>94</v>
      </c>
      <c r="D188" s="1" t="s">
        <v>158</v>
      </c>
      <c r="E188" s="1">
        <v>80</v>
      </c>
      <c r="F188" s="1" t="s">
        <v>188</v>
      </c>
      <c r="G188" s="8" t="s">
        <v>175</v>
      </c>
      <c r="H188" s="2" t="str">
        <f t="shared" si="7"/>
        <v>b80</v>
      </c>
      <c r="I188" s="8" t="s">
        <v>176</v>
      </c>
    </row>
    <row r="189" spans="1:9" x14ac:dyDescent="0.2">
      <c r="A189" s="2">
        <v>124</v>
      </c>
      <c r="B189" s="1" t="str">
        <f t="shared" si="9"/>
        <v>CR721S.OUT0508</v>
      </c>
      <c r="C189" s="1" t="s">
        <v>94</v>
      </c>
      <c r="D189" s="1" t="s">
        <v>159</v>
      </c>
      <c r="E189" s="1">
        <v>81</v>
      </c>
      <c r="F189" s="1" t="s">
        <v>188</v>
      </c>
      <c r="G189" s="8" t="s">
        <v>177</v>
      </c>
      <c r="H189" s="2" t="str">
        <f t="shared" si="7"/>
        <v>b81</v>
      </c>
      <c r="I189" s="8" t="s">
        <v>176</v>
      </c>
    </row>
    <row r="190" spans="1:9" x14ac:dyDescent="0.2">
      <c r="A190" s="2">
        <v>125</v>
      </c>
      <c r="B190" s="1" t="str">
        <f t="shared" si="9"/>
        <v>CR721S.OUT3002</v>
      </c>
      <c r="C190" s="1" t="s">
        <v>94</v>
      </c>
      <c r="D190" s="1" t="s">
        <v>161</v>
      </c>
      <c r="E190" s="1">
        <v>51</v>
      </c>
      <c r="F190" s="1" t="s">
        <v>188</v>
      </c>
      <c r="G190" s="8" t="s">
        <v>180</v>
      </c>
      <c r="H190" s="2" t="str">
        <f t="shared" si="7"/>
        <v>b51</v>
      </c>
      <c r="I190" s="8" t="s">
        <v>180</v>
      </c>
    </row>
    <row r="191" spans="1:9" x14ac:dyDescent="0.2">
      <c r="A191" s="2">
        <v>126</v>
      </c>
      <c r="B191" s="1" t="str">
        <f t="shared" ref="B191:B196" si="10">_xlfn.CONCAT(C191,".",D191)</f>
        <v>CR721S.GROUP0</v>
      </c>
      <c r="C191" s="1" t="s">
        <v>94</v>
      </c>
      <c r="D191" s="1" t="s">
        <v>67</v>
      </c>
      <c r="E191" s="1">
        <v>4</v>
      </c>
      <c r="F191" s="1" t="s">
        <v>167</v>
      </c>
      <c r="G191" s="8" t="s">
        <v>182</v>
      </c>
      <c r="H191" s="2" t="str">
        <f t="shared" si="7"/>
        <v>a4</v>
      </c>
      <c r="I191" s="8" t="s">
        <v>183</v>
      </c>
    </row>
    <row r="192" spans="1:9" x14ac:dyDescent="0.2">
      <c r="A192" s="2">
        <v>127</v>
      </c>
      <c r="B192" s="1" t="str">
        <f t="shared" si="10"/>
        <v>CR721S.GROUP1</v>
      </c>
      <c r="C192" s="1" t="s">
        <v>94</v>
      </c>
      <c r="D192" s="1" t="s">
        <v>79</v>
      </c>
      <c r="E192" s="1">
        <v>3</v>
      </c>
      <c r="F192" s="1" t="s">
        <v>167</v>
      </c>
      <c r="G192" s="8" t="s">
        <v>184</v>
      </c>
      <c r="H192" s="2" t="str">
        <f t="shared" si="7"/>
        <v>a3</v>
      </c>
      <c r="I192" s="8" t="s">
        <v>185</v>
      </c>
    </row>
    <row r="193" spans="1:9" x14ac:dyDescent="0.2">
      <c r="A193" s="2">
        <v>128</v>
      </c>
      <c r="B193" s="1" t="str">
        <f t="shared" si="10"/>
        <v>CR721S.GROUP2</v>
      </c>
      <c r="C193" s="1" t="s">
        <v>94</v>
      </c>
      <c r="D193" s="1" t="s">
        <v>89</v>
      </c>
      <c r="E193" s="1">
        <v>1</v>
      </c>
      <c r="F193" s="1" t="s">
        <v>167</v>
      </c>
      <c r="G193" s="8" t="s">
        <v>186</v>
      </c>
      <c r="H193" s="2" t="str">
        <f t="shared" si="7"/>
        <v>a1</v>
      </c>
      <c r="I193" s="8" t="s">
        <v>187</v>
      </c>
    </row>
    <row r="194" spans="1:9" x14ac:dyDescent="0.2">
      <c r="A194" s="2">
        <v>129</v>
      </c>
      <c r="B194" s="1" t="str">
        <f t="shared" si="10"/>
        <v>CR721S.GROUP3</v>
      </c>
      <c r="C194" s="1" t="s">
        <v>94</v>
      </c>
      <c r="D194" s="1" t="s">
        <v>140</v>
      </c>
      <c r="E194" s="1">
        <v>4</v>
      </c>
      <c r="F194" s="1" t="s">
        <v>188</v>
      </c>
      <c r="G194" s="8" t="s">
        <v>191</v>
      </c>
      <c r="H194" s="2" t="str">
        <f t="shared" si="7"/>
        <v>b4</v>
      </c>
      <c r="I194" s="8" t="s">
        <v>192</v>
      </c>
    </row>
    <row r="195" spans="1:9" x14ac:dyDescent="0.2">
      <c r="A195" s="2">
        <v>130</v>
      </c>
      <c r="B195" s="1" t="str">
        <f t="shared" si="10"/>
        <v>CR721S.GROUP4</v>
      </c>
      <c r="C195" s="1" t="s">
        <v>94</v>
      </c>
      <c r="D195" s="1" t="s">
        <v>150</v>
      </c>
      <c r="E195" s="1">
        <v>3</v>
      </c>
      <c r="F195" s="1" t="s">
        <v>188</v>
      </c>
      <c r="G195" s="8" t="s">
        <v>193</v>
      </c>
      <c r="H195" s="2" t="str">
        <f t="shared" ref="H195:H196" si="11">_xlfn.CONCAT(LOWER(F195),E195)</f>
        <v>b3</v>
      </c>
      <c r="I195" s="8" t="s">
        <v>194</v>
      </c>
    </row>
    <row r="196" spans="1:9" x14ac:dyDescent="0.2">
      <c r="A196" s="2">
        <v>131</v>
      </c>
      <c r="B196" s="1" t="str">
        <f t="shared" si="10"/>
        <v>CR721S.GROUP5</v>
      </c>
      <c r="C196" s="1" t="s">
        <v>94</v>
      </c>
      <c r="D196" s="1" t="s">
        <v>160</v>
      </c>
      <c r="E196" s="1">
        <v>1</v>
      </c>
      <c r="F196" s="1" t="s">
        <v>188</v>
      </c>
      <c r="G196" s="8" t="s">
        <v>195</v>
      </c>
      <c r="H196" s="2" t="str">
        <f t="shared" si="11"/>
        <v>b1</v>
      </c>
      <c r="I196" s="8" t="s">
        <v>196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6A96C-314C-4D0F-A31C-2D0C36E8E519}">
  <dimension ref="A1:I59"/>
  <sheetViews>
    <sheetView topLeftCell="A42" workbookViewId="0">
      <selection activeCell="B4" sqref="B4"/>
    </sheetView>
  </sheetViews>
  <sheetFormatPr defaultRowHeight="15" x14ac:dyDescent="0.25"/>
  <cols>
    <col min="2" max="2" width="66.5703125" customWidth="1"/>
    <col min="3" max="3" width="52.7109375" customWidth="1"/>
    <col min="4" max="4" width="55.28515625" customWidth="1"/>
    <col min="5" max="5" width="18.85546875" style="26" customWidth="1"/>
    <col min="6" max="6" width="16.28515625" bestFit="1" customWidth="1"/>
    <col min="7" max="7" width="9.5703125" customWidth="1"/>
    <col min="8" max="8" width="146.140625" bestFit="1" customWidth="1"/>
    <col min="9" max="9" width="68.42578125" bestFit="1" customWidth="1"/>
  </cols>
  <sheetData>
    <row r="1" spans="1:9" s="27" customFormat="1" ht="18.75" x14ac:dyDescent="0.3">
      <c r="B1" s="27" t="s">
        <v>350</v>
      </c>
      <c r="C1" s="27" t="s">
        <v>354</v>
      </c>
      <c r="D1" s="27" t="s">
        <v>351</v>
      </c>
      <c r="E1" s="28"/>
      <c r="F1" s="27" t="s">
        <v>352</v>
      </c>
      <c r="G1" s="27" t="s">
        <v>353</v>
      </c>
      <c r="H1" s="27" t="s">
        <v>348</v>
      </c>
    </row>
    <row r="2" spans="1:9" x14ac:dyDescent="0.25">
      <c r="A2">
        <v>101</v>
      </c>
      <c r="B2" t="s">
        <v>198</v>
      </c>
      <c r="C2" t="str">
        <f>SUBSTITUTE(SUBSTITUTE(B2,"GVL_Alarms.",""),".","_")</f>
        <v>EMERGENCY_STOP_COMMON</v>
      </c>
      <c r="D2" t="s">
        <v>199</v>
      </c>
      <c r="E2" s="26">
        <f>LEN(D2)</f>
        <v>22</v>
      </c>
      <c r="F2" t="s">
        <v>31</v>
      </c>
      <c r="G2" t="s">
        <v>200</v>
      </c>
      <c r="H2" t="str">
        <f>_xlfn.CONCAT(C2,"(Bit_Input:=",B2,",ID:=",A2,",Add_Info:=","'');")</f>
        <v>EMERGENCY_STOP_COMMON(Bit_Input:=GVL_Alarms.EMERGENCY_STOP_COMMON,ID:=101,Add_Info:='');</v>
      </c>
      <c r="I2" t="str">
        <f>_xlfn.CONCAT(C2,": MGSE_AlarmBit;")</f>
        <v>EMERGENCY_STOP_COMMON: MGSE_AlarmBit;</v>
      </c>
    </row>
    <row r="3" spans="1:9" x14ac:dyDescent="0.25">
      <c r="A3">
        <v>102</v>
      </c>
      <c r="B3" t="s">
        <v>201</v>
      </c>
      <c r="C3" t="str">
        <f t="shared" ref="C3:C59" si="0">SUBSTITUTE(SUBSTITUTE(B3,"GVL_Alarms.",""),".","_")</f>
        <v>EMERGENCY_STOP_DRIVER</v>
      </c>
      <c r="D3" t="s">
        <v>202</v>
      </c>
      <c r="E3" s="26">
        <f t="shared" ref="E3:E59" si="1">LEN(D3)</f>
        <v>28</v>
      </c>
      <c r="F3" t="s">
        <v>31</v>
      </c>
      <c r="G3" t="s">
        <v>200</v>
      </c>
      <c r="H3" t="str">
        <f t="shared" ref="H3:H59" si="2">_xlfn.CONCAT(C3,"(Bit_Input:=",B3,",ID:=",A3,",Add_Info:=","'');")</f>
        <v>EMERGENCY_STOP_DRIVER(Bit_Input:=GVL_Alarms.EMERGENCY_STOP_DRIVER,ID:=102,Add_Info:='');</v>
      </c>
      <c r="I3" t="str">
        <f t="shared" ref="I3:I59" si="3">_xlfn.CONCAT(C3,": MGSE_AlarmBit;")</f>
        <v>EMERGENCY_STOP_DRIVER: MGSE_AlarmBit;</v>
      </c>
    </row>
    <row r="4" spans="1:9" x14ac:dyDescent="0.25">
      <c r="A4">
        <v>103</v>
      </c>
      <c r="B4" t="s">
        <v>203</v>
      </c>
      <c r="C4" t="str">
        <f t="shared" si="0"/>
        <v>EMERGENCY_STOP_CHASSIS_LEFT</v>
      </c>
      <c r="D4" t="s">
        <v>204</v>
      </c>
      <c r="E4" s="26">
        <f t="shared" si="1"/>
        <v>34</v>
      </c>
      <c r="F4" t="s">
        <v>31</v>
      </c>
      <c r="G4" t="s">
        <v>200</v>
      </c>
      <c r="H4" t="str">
        <f t="shared" si="2"/>
        <v>EMERGENCY_STOP_CHASSIS_LEFT(Bit_Input:=GVL_Alarms.EMERGENCY_STOP_CHASSIS_LEFT,ID:=103,Add_Info:='');</v>
      </c>
      <c r="I4" t="str">
        <f t="shared" si="3"/>
        <v>EMERGENCY_STOP_CHASSIS_LEFT: MGSE_AlarmBit;</v>
      </c>
    </row>
    <row r="5" spans="1:9" x14ac:dyDescent="0.25">
      <c r="A5">
        <v>104</v>
      </c>
      <c r="B5" t="s">
        <v>205</v>
      </c>
      <c r="C5" t="str">
        <f t="shared" si="0"/>
        <v>EMERGENCY_STOP_CHASSIS_RIGHT</v>
      </c>
      <c r="D5" t="s">
        <v>206</v>
      </c>
      <c r="E5" s="26">
        <f t="shared" si="1"/>
        <v>33</v>
      </c>
      <c r="F5" t="s">
        <v>31</v>
      </c>
      <c r="G5" t="s">
        <v>200</v>
      </c>
      <c r="H5" t="str">
        <f t="shared" si="2"/>
        <v>EMERGENCY_STOP_CHASSIS_RIGHT(Bit_Input:=GVL_Alarms.EMERGENCY_STOP_CHASSIS_RIGHT,ID:=104,Add_Info:='');</v>
      </c>
      <c r="I5" t="str">
        <f t="shared" si="3"/>
        <v>EMERGENCY_STOP_CHASSIS_RIGHT: MGSE_AlarmBit;</v>
      </c>
    </row>
    <row r="6" spans="1:9" x14ac:dyDescent="0.25">
      <c r="A6">
        <v>105</v>
      </c>
      <c r="B6" t="s">
        <v>207</v>
      </c>
      <c r="C6" t="str">
        <f t="shared" si="0"/>
        <v>EMERGENCY_STOP_CABIN</v>
      </c>
      <c r="D6" t="s">
        <v>208</v>
      </c>
      <c r="E6" s="26">
        <f t="shared" si="1"/>
        <v>27</v>
      </c>
      <c r="F6" t="s">
        <v>31</v>
      </c>
      <c r="G6" t="s">
        <v>200</v>
      </c>
      <c r="H6" t="str">
        <f t="shared" si="2"/>
        <v>EMERGENCY_STOP_CABIN(Bit_Input:=GVL_Alarms.EMERGENCY_STOP_CABIN,ID:=105,Add_Info:='');</v>
      </c>
      <c r="I6" t="str">
        <f t="shared" si="3"/>
        <v>EMERGENCY_STOP_CABIN: MGSE_AlarmBit;</v>
      </c>
    </row>
    <row r="7" spans="1:9" x14ac:dyDescent="0.25">
      <c r="A7">
        <v>106</v>
      </c>
      <c r="B7" t="s">
        <v>209</v>
      </c>
      <c r="C7" t="str">
        <f t="shared" si="0"/>
        <v>EMERGENCY_STOP_REAR</v>
      </c>
      <c r="D7" t="s">
        <v>210</v>
      </c>
      <c r="E7" s="26">
        <f t="shared" si="1"/>
        <v>26</v>
      </c>
      <c r="F7" t="s">
        <v>31</v>
      </c>
      <c r="G7" t="s">
        <v>200</v>
      </c>
      <c r="H7" t="str">
        <f t="shared" si="2"/>
        <v>EMERGENCY_STOP_REAR(Bit_Input:=GVL_Alarms.EMERGENCY_STOP_REAR,ID:=106,Add_Info:='');</v>
      </c>
      <c r="I7" t="str">
        <f t="shared" si="3"/>
        <v>EMERGENCY_STOP_REAR: MGSE_AlarmBit;</v>
      </c>
    </row>
    <row r="8" spans="1:9" x14ac:dyDescent="0.25">
      <c r="A8">
        <v>107</v>
      </c>
      <c r="B8" t="s">
        <v>211</v>
      </c>
      <c r="C8" t="str">
        <f t="shared" si="0"/>
        <v>EMERGENCY_STOP_Platform</v>
      </c>
      <c r="D8" t="s">
        <v>212</v>
      </c>
      <c r="E8" s="26">
        <f t="shared" si="1"/>
        <v>30</v>
      </c>
      <c r="F8" t="s">
        <v>31</v>
      </c>
      <c r="G8" t="s">
        <v>200</v>
      </c>
      <c r="H8" t="str">
        <f t="shared" si="2"/>
        <v>EMERGENCY_STOP_Platform(Bit_Input:=GVL_Alarms.EMERGENCY_STOP_Platform,ID:=107,Add_Info:='');</v>
      </c>
      <c r="I8" t="str">
        <f t="shared" si="3"/>
        <v>EMERGENCY_STOP_Platform: MGSE_AlarmBit;</v>
      </c>
    </row>
    <row r="9" spans="1:9" x14ac:dyDescent="0.25">
      <c r="A9">
        <v>108</v>
      </c>
      <c r="B9" t="s">
        <v>213</v>
      </c>
      <c r="C9" t="str">
        <f t="shared" si="0"/>
        <v>ETHERNET_PLC_COMMON_FAILURE</v>
      </c>
      <c r="D9" t="s">
        <v>214</v>
      </c>
      <c r="E9" s="26">
        <f t="shared" si="1"/>
        <v>23</v>
      </c>
      <c r="F9" t="s">
        <v>31</v>
      </c>
      <c r="G9" t="s">
        <v>200</v>
      </c>
      <c r="H9" t="str">
        <f t="shared" si="2"/>
        <v>ETHERNET_PLC_COMMON_FAILURE(Bit_Input:=GVL_Alarms.ETHERNET_PLC_COMMON_FAILURE,ID:=108,Add_Info:='');</v>
      </c>
      <c r="I9" t="str">
        <f t="shared" si="3"/>
        <v>ETHERNET_PLC_COMMON_FAILURE: MGSE_AlarmBit;</v>
      </c>
    </row>
    <row r="10" spans="1:9" x14ac:dyDescent="0.25">
      <c r="A10">
        <v>109</v>
      </c>
      <c r="B10" t="s">
        <v>215</v>
      </c>
      <c r="C10" t="str">
        <f t="shared" si="0"/>
        <v>ETHERNET_DICP_PLC_MISSING</v>
      </c>
      <c r="D10" t="s">
        <v>216</v>
      </c>
      <c r="E10" s="26">
        <f t="shared" si="1"/>
        <v>33</v>
      </c>
      <c r="F10" t="s">
        <v>31</v>
      </c>
      <c r="G10" t="s">
        <v>200</v>
      </c>
      <c r="H10" t="str">
        <f t="shared" si="2"/>
        <v>ETHERNET_DICP_PLC_MISSING(Bit_Input:=GVL_Alarms.ETHERNET_DICP_PLC_MISSING,ID:=109,Add_Info:='');</v>
      </c>
      <c r="I10" t="str">
        <f t="shared" si="3"/>
        <v>ETHERNET_DICP_PLC_MISSING: MGSE_AlarmBit;</v>
      </c>
    </row>
    <row r="11" spans="1:9" x14ac:dyDescent="0.25">
      <c r="A11">
        <v>110</v>
      </c>
      <c r="B11" t="s">
        <v>217</v>
      </c>
      <c r="C11" t="str">
        <f t="shared" si="0"/>
        <v>ETHERNET_CHASSIS_PLC_MISSING</v>
      </c>
      <c r="D11" t="s">
        <v>218</v>
      </c>
      <c r="E11" s="26">
        <f t="shared" si="1"/>
        <v>36</v>
      </c>
      <c r="F11" t="s">
        <v>31</v>
      </c>
      <c r="G11" t="s">
        <v>200</v>
      </c>
      <c r="H11" t="str">
        <f t="shared" si="2"/>
        <v>ETHERNET_CHASSIS_PLC_MISSING(Bit_Input:=GVL_Alarms.ETHERNET_CHASSIS_PLC_MISSING,ID:=110,Add_Info:='');</v>
      </c>
      <c r="I11" t="str">
        <f t="shared" si="3"/>
        <v>ETHERNET_CHASSIS_PLC_MISSING: MGSE_AlarmBit;</v>
      </c>
    </row>
    <row r="12" spans="1:9" x14ac:dyDescent="0.25">
      <c r="A12">
        <v>111</v>
      </c>
      <c r="B12" t="s">
        <v>219</v>
      </c>
      <c r="C12" t="str">
        <f t="shared" si="0"/>
        <v>ETHERNET_CABIN_PLC_MISSING</v>
      </c>
      <c r="D12" t="s">
        <v>220</v>
      </c>
      <c r="E12" s="26">
        <f t="shared" si="1"/>
        <v>34</v>
      </c>
      <c r="F12" t="s">
        <v>31</v>
      </c>
      <c r="G12" t="s">
        <v>200</v>
      </c>
      <c r="H12" t="str">
        <f t="shared" si="2"/>
        <v>ETHERNET_CABIN_PLC_MISSING(Bit_Input:=GVL_Alarms.ETHERNET_CABIN_PLC_MISSING,ID:=111,Add_Info:='');</v>
      </c>
      <c r="I12" t="str">
        <f t="shared" si="3"/>
        <v>ETHERNET_CABIN_PLC_MISSING: MGSE_AlarmBit;</v>
      </c>
    </row>
    <row r="13" spans="1:9" x14ac:dyDescent="0.25">
      <c r="A13">
        <v>200</v>
      </c>
      <c r="B13" t="s">
        <v>221</v>
      </c>
      <c r="C13" t="str">
        <f t="shared" si="0"/>
        <v>Mains_Pump_Failed_To_RUN</v>
      </c>
      <c r="D13" t="s">
        <v>222</v>
      </c>
      <c r="E13" s="26">
        <f t="shared" si="1"/>
        <v>23</v>
      </c>
      <c r="F13" t="s">
        <v>223</v>
      </c>
      <c r="G13" t="s">
        <v>200</v>
      </c>
      <c r="H13" t="str">
        <f t="shared" si="2"/>
        <v>Mains_Pump_Failed_To_RUN(Bit_Input:=GVL_Alarms.Mains_Pump_Failed_To_RUN,ID:=200,Add_Info:='');</v>
      </c>
      <c r="I13" t="str">
        <f t="shared" si="3"/>
        <v>Mains_Pump_Failed_To_RUN: MGSE_AlarmBit;</v>
      </c>
    </row>
    <row r="14" spans="1:9" x14ac:dyDescent="0.25">
      <c r="A14">
        <v>201</v>
      </c>
      <c r="B14" t="s">
        <v>224</v>
      </c>
      <c r="C14" t="str">
        <f t="shared" si="0"/>
        <v>Leuze_Sensors_Lockout_Mode</v>
      </c>
      <c r="D14" t="s">
        <v>225</v>
      </c>
      <c r="E14" s="26">
        <f t="shared" si="1"/>
        <v>36</v>
      </c>
      <c r="F14" t="s">
        <v>23</v>
      </c>
      <c r="G14" t="s">
        <v>200</v>
      </c>
      <c r="H14" t="str">
        <f t="shared" si="2"/>
        <v>Leuze_Sensors_Lockout_Mode(Bit_Input:=GVL_Alarms.Leuze_Sensors_Lockout_Mode,ID:=201,Add_Info:='');</v>
      </c>
      <c r="I14" t="str">
        <f t="shared" si="3"/>
        <v>Leuze_Sensors_Lockout_Mode: MGSE_AlarmBit;</v>
      </c>
    </row>
    <row r="15" spans="1:9" x14ac:dyDescent="0.25">
      <c r="A15">
        <v>202</v>
      </c>
      <c r="B15" t="s">
        <v>321</v>
      </c>
      <c r="C15" t="str">
        <f t="shared" si="0"/>
        <v>JacksLostPressure</v>
      </c>
      <c r="D15" t="s">
        <v>323</v>
      </c>
      <c r="E15" s="26">
        <f t="shared" si="1"/>
        <v>19</v>
      </c>
      <c r="F15" t="s">
        <v>197</v>
      </c>
      <c r="G15" t="s">
        <v>200</v>
      </c>
      <c r="H15" t="str">
        <f t="shared" si="2"/>
        <v>JacksLostPressure(Bit_Input:=GVL_Alarms.JacksLostPressure,ID:=202,Add_Info:='');</v>
      </c>
      <c r="I15" t="str">
        <f t="shared" si="3"/>
        <v>JacksLostPressure: MGSE_AlarmBit;</v>
      </c>
    </row>
    <row r="16" spans="1:9" x14ac:dyDescent="0.25">
      <c r="A16">
        <v>203</v>
      </c>
      <c r="B16" t="s">
        <v>226</v>
      </c>
      <c r="C16" t="str">
        <f t="shared" si="0"/>
        <v>Safety_Edge_Lockout_Mode</v>
      </c>
      <c r="D16" t="s">
        <v>227</v>
      </c>
      <c r="E16" s="26">
        <f t="shared" si="1"/>
        <v>24</v>
      </c>
      <c r="F16" t="s">
        <v>197</v>
      </c>
      <c r="G16" t="s">
        <v>200</v>
      </c>
      <c r="H16" t="str">
        <f t="shared" si="2"/>
        <v>Safety_Edge_Lockout_Mode(Bit_Input:=GVL_Alarms.Safety_Edge_Lockout_Mode,ID:=203,Add_Info:='');</v>
      </c>
      <c r="I16" t="str">
        <f t="shared" si="3"/>
        <v>Safety_Edge_Lockout_Mode: MGSE_AlarmBit;</v>
      </c>
    </row>
    <row r="17" spans="1:9" x14ac:dyDescent="0.25">
      <c r="A17">
        <v>204</v>
      </c>
      <c r="B17" t="s">
        <v>322</v>
      </c>
      <c r="C17" t="str">
        <f t="shared" si="0"/>
        <v>CAS_3DSENSOR_OFFLINE</v>
      </c>
      <c r="D17" t="s">
        <v>228</v>
      </c>
      <c r="E17" s="26">
        <f t="shared" si="1"/>
        <v>20</v>
      </c>
      <c r="F17" t="s">
        <v>23</v>
      </c>
      <c r="G17" t="s">
        <v>200</v>
      </c>
      <c r="H17" t="str">
        <f t="shared" si="2"/>
        <v>CAS_3DSENSOR_OFFLINE(Bit_Input:=GVL_Alarms.CAS_3DSENSOR_OFFLINE,ID:=204,Add_Info:='');</v>
      </c>
      <c r="I17" t="str">
        <f t="shared" si="3"/>
        <v>CAS_3DSENSOR_OFFLINE: MGSE_AlarmBit;</v>
      </c>
    </row>
    <row r="18" spans="1:9" x14ac:dyDescent="0.25">
      <c r="A18">
        <v>300</v>
      </c>
      <c r="B18" t="s">
        <v>229</v>
      </c>
      <c r="C18" t="str">
        <f t="shared" si="0"/>
        <v>STUCK_ON_PU_BITS_CAS_Reset_Button</v>
      </c>
      <c r="D18" t="s">
        <v>230</v>
      </c>
      <c r="E18" s="26">
        <f t="shared" si="1"/>
        <v>41</v>
      </c>
      <c r="F18" t="s">
        <v>231</v>
      </c>
      <c r="G18" t="s">
        <v>200</v>
      </c>
      <c r="H18" t="str">
        <f t="shared" si="2"/>
        <v>STUCK_ON_PU_BITS_CAS_Reset_Button(Bit_Input:=GVL_Alarms.STUCK_ON_PU.BITS.CAS_Reset_Button,ID:=300,Add_Info:='');</v>
      </c>
      <c r="I18" t="str">
        <f t="shared" si="3"/>
        <v>STUCK_ON_PU_BITS_CAS_Reset_Button: MGSE_AlarmBit;</v>
      </c>
    </row>
    <row r="19" spans="1:9" x14ac:dyDescent="0.25">
      <c r="A19">
        <v>301</v>
      </c>
      <c r="B19" t="s">
        <v>232</v>
      </c>
      <c r="C19" t="str">
        <f t="shared" si="0"/>
        <v>STUCK_ON_PU_BITS_Chassis_Deadman_Button</v>
      </c>
      <c r="D19" t="s">
        <v>233</v>
      </c>
      <c r="E19" s="26">
        <f t="shared" si="1"/>
        <v>47</v>
      </c>
      <c r="F19" t="s">
        <v>231</v>
      </c>
      <c r="G19" t="s">
        <v>200</v>
      </c>
      <c r="H19" t="str">
        <f t="shared" si="2"/>
        <v>STUCK_ON_PU_BITS_Chassis_Deadman_Button(Bit_Input:=GVL_Alarms.STUCK_ON_PU.BITS.Chassis_Deadman_Button,ID:=301,Add_Info:='');</v>
      </c>
      <c r="I19" t="str">
        <f t="shared" si="3"/>
        <v>STUCK_ON_PU_BITS_Chassis_Deadman_Button: MGSE_AlarmBit;</v>
      </c>
    </row>
    <row r="20" spans="1:9" x14ac:dyDescent="0.25">
      <c r="A20">
        <v>302</v>
      </c>
      <c r="B20" t="s">
        <v>234</v>
      </c>
      <c r="C20" t="str">
        <f t="shared" si="0"/>
        <v>STUCK_ON_PU_BITS_Chassis_Cabin_Raise_Button</v>
      </c>
      <c r="D20" t="s">
        <v>235</v>
      </c>
      <c r="E20" s="26">
        <f t="shared" si="1"/>
        <v>51</v>
      </c>
      <c r="F20" t="s">
        <v>231</v>
      </c>
      <c r="G20" t="s">
        <v>200</v>
      </c>
      <c r="H20" t="str">
        <f t="shared" si="2"/>
        <v>STUCK_ON_PU_BITS_Chassis_Cabin_Raise_Button(Bit_Input:=GVL_Alarms.STUCK_ON_PU.BITS.Chassis_Cabin_Raise_Button,ID:=302,Add_Info:='');</v>
      </c>
      <c r="I20" t="str">
        <f t="shared" si="3"/>
        <v>STUCK_ON_PU_BITS_Chassis_Cabin_Raise_Button: MGSE_AlarmBit;</v>
      </c>
    </row>
    <row r="21" spans="1:9" x14ac:dyDescent="0.25">
      <c r="A21">
        <v>303</v>
      </c>
      <c r="B21" t="s">
        <v>236</v>
      </c>
      <c r="C21" t="str">
        <f t="shared" si="0"/>
        <v>STUCK_ON_PU_BITS_Chassis_Cabin_Lower_Button</v>
      </c>
      <c r="D21" t="s">
        <v>237</v>
      </c>
      <c r="E21" s="26">
        <f t="shared" si="1"/>
        <v>51</v>
      </c>
      <c r="F21" t="s">
        <v>231</v>
      </c>
      <c r="G21" t="s">
        <v>200</v>
      </c>
      <c r="H21" t="str">
        <f t="shared" si="2"/>
        <v>STUCK_ON_PU_BITS_Chassis_Cabin_Lower_Button(Bit_Input:=GVL_Alarms.STUCK_ON_PU.BITS.Chassis_Cabin_Lower_Button,ID:=303,Add_Info:='');</v>
      </c>
      <c r="I21" t="str">
        <f t="shared" si="3"/>
        <v>STUCK_ON_PU_BITS_Chassis_Cabin_Lower_Button: MGSE_AlarmBit;</v>
      </c>
    </row>
    <row r="22" spans="1:9" x14ac:dyDescent="0.25">
      <c r="A22">
        <v>304</v>
      </c>
      <c r="B22" t="s">
        <v>238</v>
      </c>
      <c r="C22" t="str">
        <f t="shared" si="0"/>
        <v>STUCK_ON_PU_BITS_Chassis_Jacklegs_Raise_Button</v>
      </c>
      <c r="D22" t="s">
        <v>239</v>
      </c>
      <c r="E22" s="26">
        <f t="shared" si="1"/>
        <v>54</v>
      </c>
      <c r="F22" t="s">
        <v>231</v>
      </c>
      <c r="G22" t="s">
        <v>200</v>
      </c>
      <c r="H22" t="str">
        <f t="shared" si="2"/>
        <v>STUCK_ON_PU_BITS_Chassis_Jacklegs_Raise_Button(Bit_Input:=GVL_Alarms.STUCK_ON_PU.BITS.Chassis_Jacklegs_Raise_Button,ID:=304,Add_Info:='');</v>
      </c>
      <c r="I22" t="str">
        <f t="shared" si="3"/>
        <v>STUCK_ON_PU_BITS_Chassis_Jacklegs_Raise_Button: MGSE_AlarmBit;</v>
      </c>
    </row>
    <row r="23" spans="1:9" x14ac:dyDescent="0.25">
      <c r="A23">
        <v>305</v>
      </c>
      <c r="B23" t="s">
        <v>240</v>
      </c>
      <c r="C23" t="str">
        <f t="shared" si="0"/>
        <v>STUCK_ON_PU_BITS_Chassis_Jacklegs_Lower_Button</v>
      </c>
      <c r="D23" t="s">
        <v>241</v>
      </c>
      <c r="E23" s="26">
        <f t="shared" si="1"/>
        <v>54</v>
      </c>
      <c r="F23" t="s">
        <v>231</v>
      </c>
      <c r="G23" t="s">
        <v>200</v>
      </c>
      <c r="H23" t="str">
        <f t="shared" si="2"/>
        <v>STUCK_ON_PU_BITS_Chassis_Jacklegs_Lower_Button(Bit_Input:=GVL_Alarms.STUCK_ON_PU.BITS.Chassis_Jacklegs_Lower_Button,ID:=305,Add_Info:='');</v>
      </c>
      <c r="I23" t="str">
        <f t="shared" si="3"/>
        <v>STUCK_ON_PU_BITS_Chassis_Jacklegs_Lower_Button: MGSE_AlarmBit;</v>
      </c>
    </row>
    <row r="24" spans="1:9" x14ac:dyDescent="0.25">
      <c r="A24">
        <v>306</v>
      </c>
      <c r="B24" t="s">
        <v>242</v>
      </c>
      <c r="C24" t="str">
        <f t="shared" si="0"/>
        <v>STUCK_ON_PU_BITS_Chassis_Engine_Restart_Button</v>
      </c>
      <c r="D24" t="s">
        <v>243</v>
      </c>
      <c r="E24" s="26">
        <f t="shared" si="1"/>
        <v>54</v>
      </c>
      <c r="F24" t="s">
        <v>231</v>
      </c>
      <c r="G24" t="s">
        <v>200</v>
      </c>
      <c r="H24" t="str">
        <f t="shared" si="2"/>
        <v>STUCK_ON_PU_BITS_Chassis_Engine_Restart_Button(Bit_Input:=GVL_Alarms.STUCK_ON_PU.BITS.Chassis_Engine_Restart_Button,ID:=306,Add_Info:='');</v>
      </c>
      <c r="I24" t="str">
        <f t="shared" si="3"/>
        <v>STUCK_ON_PU_BITS_Chassis_Engine_Restart_Button: MGSE_AlarmBit;</v>
      </c>
    </row>
    <row r="25" spans="1:9" x14ac:dyDescent="0.25">
      <c r="A25">
        <v>307</v>
      </c>
      <c r="B25" t="s">
        <v>244</v>
      </c>
      <c r="C25" t="str">
        <f t="shared" si="0"/>
        <v>STUCK_ON_PU_BITS_Chassis_DC_Pump_Button</v>
      </c>
      <c r="D25" t="s">
        <v>245</v>
      </c>
      <c r="E25" s="26">
        <f t="shared" si="1"/>
        <v>47</v>
      </c>
      <c r="F25" t="s">
        <v>231</v>
      </c>
      <c r="G25" t="s">
        <v>200</v>
      </c>
      <c r="H25" t="str">
        <f t="shared" si="2"/>
        <v>STUCK_ON_PU_BITS_Chassis_DC_Pump_Button(Bit_Input:=GVL_Alarms.STUCK_ON_PU.BITS.Chassis_DC_Pump_Button,ID:=307,Add_Info:='');</v>
      </c>
      <c r="I25" t="str">
        <f t="shared" si="3"/>
        <v>STUCK_ON_PU_BITS_Chassis_DC_Pump_Button: MGSE_AlarmBit;</v>
      </c>
    </row>
    <row r="26" spans="1:9" x14ac:dyDescent="0.25">
      <c r="A26">
        <v>308</v>
      </c>
      <c r="B26" t="s">
        <v>246</v>
      </c>
      <c r="C26" t="str">
        <f t="shared" si="0"/>
        <v>STUCK_ON_PU_BITS_Chassis_Platform_Tilt_Left_Button</v>
      </c>
      <c r="D26" t="s">
        <v>247</v>
      </c>
      <c r="E26" s="26">
        <f t="shared" si="1"/>
        <v>58</v>
      </c>
      <c r="F26" t="s">
        <v>231</v>
      </c>
      <c r="G26" t="s">
        <v>200</v>
      </c>
      <c r="H26" t="str">
        <f t="shared" si="2"/>
        <v>STUCK_ON_PU_BITS_Chassis_Platform_Tilt_Left_Button(Bit_Input:=GVL_Alarms.STUCK_ON_PU.BITS.Chassis_Platform_Tilt_Left_Button,ID:=308,Add_Info:='');</v>
      </c>
      <c r="I26" t="str">
        <f t="shared" si="3"/>
        <v>STUCK_ON_PU_BITS_Chassis_Platform_Tilt_Left_Button: MGSE_AlarmBit;</v>
      </c>
    </row>
    <row r="27" spans="1:9" x14ac:dyDescent="0.25">
      <c r="A27">
        <v>309</v>
      </c>
      <c r="B27" t="s">
        <v>248</v>
      </c>
      <c r="C27" t="str">
        <f t="shared" si="0"/>
        <v>STUCK_ON_PU_BITS_Chassis_Platform_Tilt_Right_Button</v>
      </c>
      <c r="D27" t="s">
        <v>249</v>
      </c>
      <c r="E27" s="26">
        <f t="shared" si="1"/>
        <v>59</v>
      </c>
      <c r="F27" t="s">
        <v>231</v>
      </c>
      <c r="G27" t="s">
        <v>200</v>
      </c>
      <c r="H27" t="str">
        <f t="shared" si="2"/>
        <v>STUCK_ON_PU_BITS_Chassis_Platform_Tilt_Right_Button(Bit_Input:=GVL_Alarms.STUCK_ON_PU.BITS.Chassis_Platform_Tilt_Right_Button,ID:=309,Add_Info:='');</v>
      </c>
      <c r="I27" t="str">
        <f t="shared" si="3"/>
        <v>STUCK_ON_PU_BITS_Chassis_Platform_Tilt_Right_Button: MGSE_AlarmBit;</v>
      </c>
    </row>
    <row r="28" spans="1:9" x14ac:dyDescent="0.25">
      <c r="A28">
        <v>310</v>
      </c>
      <c r="B28" t="s">
        <v>250</v>
      </c>
      <c r="C28" t="str">
        <f t="shared" si="0"/>
        <v>STUCK_ON_PU_BITS_Cabin_Deadman_Button</v>
      </c>
      <c r="D28" t="s">
        <v>251</v>
      </c>
      <c r="E28" s="26">
        <f t="shared" si="1"/>
        <v>45</v>
      </c>
      <c r="F28" t="s">
        <v>231</v>
      </c>
      <c r="G28" t="s">
        <v>200</v>
      </c>
      <c r="H28" t="str">
        <f t="shared" si="2"/>
        <v>STUCK_ON_PU_BITS_Cabin_Deadman_Button(Bit_Input:=GVL_Alarms.STUCK_ON_PU.BITS.Cabin_Deadman_Button,ID:=310,Add_Info:='');</v>
      </c>
      <c r="I28" t="str">
        <f t="shared" si="3"/>
        <v>STUCK_ON_PU_BITS_Cabin_Deadman_Button: MGSE_AlarmBit;</v>
      </c>
    </row>
    <row r="29" spans="1:9" x14ac:dyDescent="0.25">
      <c r="A29">
        <v>311</v>
      </c>
      <c r="B29" t="s">
        <v>252</v>
      </c>
      <c r="C29" t="str">
        <f t="shared" si="0"/>
        <v>STUCK_ON_PU_BITS_Rear_Door_Raise_Button</v>
      </c>
      <c r="D29" t="s">
        <v>253</v>
      </c>
      <c r="E29" s="26">
        <f t="shared" si="1"/>
        <v>47</v>
      </c>
      <c r="F29" t="s">
        <v>231</v>
      </c>
      <c r="G29" t="s">
        <v>200</v>
      </c>
      <c r="H29" t="str">
        <f t="shared" si="2"/>
        <v>STUCK_ON_PU_BITS_Rear_Door_Raise_Button(Bit_Input:=GVL_Alarms.STUCK_ON_PU.BITS.Rear_Door_Raise_Button,ID:=311,Add_Info:='');</v>
      </c>
      <c r="I29" t="str">
        <f t="shared" si="3"/>
        <v>STUCK_ON_PU_BITS_Rear_Door_Raise_Button: MGSE_AlarmBit;</v>
      </c>
    </row>
    <row r="30" spans="1:9" x14ac:dyDescent="0.25">
      <c r="A30">
        <v>312</v>
      </c>
      <c r="B30" t="s">
        <v>254</v>
      </c>
      <c r="C30" t="str">
        <f t="shared" si="0"/>
        <v>STUCK_ON_PU_BITS_Rear_Door_Lower_Button</v>
      </c>
      <c r="D30" t="s">
        <v>255</v>
      </c>
      <c r="E30" s="26">
        <f t="shared" si="1"/>
        <v>47</v>
      </c>
      <c r="F30" t="s">
        <v>231</v>
      </c>
      <c r="G30" t="s">
        <v>200</v>
      </c>
      <c r="H30" t="str">
        <f t="shared" si="2"/>
        <v>STUCK_ON_PU_BITS_Rear_Door_Lower_Button(Bit_Input:=GVL_Alarms.STUCK_ON_PU.BITS.Rear_Door_Lower_Button,ID:=312,Add_Info:='');</v>
      </c>
      <c r="I30" t="str">
        <f t="shared" si="3"/>
        <v>STUCK_ON_PU_BITS_Rear_Door_Lower_Button: MGSE_AlarmBit;</v>
      </c>
    </row>
    <row r="31" spans="1:9" x14ac:dyDescent="0.25">
      <c r="A31">
        <v>313</v>
      </c>
      <c r="B31" t="s">
        <v>256</v>
      </c>
      <c r="C31" t="str">
        <f t="shared" si="0"/>
        <v>STUCK_ON_PU_BITS_Front_Door_Raise_Button</v>
      </c>
      <c r="D31" t="s">
        <v>257</v>
      </c>
      <c r="E31" s="26">
        <f t="shared" si="1"/>
        <v>48</v>
      </c>
      <c r="F31" t="s">
        <v>231</v>
      </c>
      <c r="G31" t="s">
        <v>200</v>
      </c>
      <c r="H31" t="str">
        <f t="shared" si="2"/>
        <v>STUCK_ON_PU_BITS_Front_Door_Raise_Button(Bit_Input:=GVL_Alarms.STUCK_ON_PU.BITS.Front_Door_Raise_Button,ID:=313,Add_Info:='');</v>
      </c>
      <c r="I31" t="str">
        <f t="shared" si="3"/>
        <v>STUCK_ON_PU_BITS_Front_Door_Raise_Button: MGSE_AlarmBit;</v>
      </c>
    </row>
    <row r="32" spans="1:9" x14ac:dyDescent="0.25">
      <c r="A32">
        <v>314</v>
      </c>
      <c r="B32" t="s">
        <v>258</v>
      </c>
      <c r="C32" t="str">
        <f t="shared" si="0"/>
        <v>STUCK_ON_PU_BITS_Front_Door_Lower_Button</v>
      </c>
      <c r="D32" t="s">
        <v>259</v>
      </c>
      <c r="E32" s="26">
        <f t="shared" si="1"/>
        <v>48</v>
      </c>
      <c r="F32" t="s">
        <v>231</v>
      </c>
      <c r="G32" t="s">
        <v>200</v>
      </c>
      <c r="H32" t="str">
        <f t="shared" si="2"/>
        <v>STUCK_ON_PU_BITS_Front_Door_Lower_Button(Bit_Input:=GVL_Alarms.STUCK_ON_PU.BITS.Front_Door_Lower_Button,ID:=314,Add_Info:='');</v>
      </c>
      <c r="I32" t="str">
        <f t="shared" si="3"/>
        <v>STUCK_ON_PU_BITS_Front_Door_Lower_Button: MGSE_AlarmBit;</v>
      </c>
    </row>
    <row r="33" spans="1:9" x14ac:dyDescent="0.25">
      <c r="A33">
        <v>315</v>
      </c>
      <c r="B33" t="s">
        <v>260</v>
      </c>
      <c r="C33" t="str">
        <f t="shared" si="0"/>
        <v>STUCK_ON_PU_BITS_Platform_Extend_Button</v>
      </c>
      <c r="D33" t="s">
        <v>261</v>
      </c>
      <c r="E33" s="26">
        <f t="shared" si="1"/>
        <v>47</v>
      </c>
      <c r="F33" t="s">
        <v>231</v>
      </c>
      <c r="G33" t="s">
        <v>200</v>
      </c>
      <c r="H33" t="str">
        <f t="shared" si="2"/>
        <v>STUCK_ON_PU_BITS_Platform_Extend_Button(Bit_Input:=GVL_Alarms.STUCK_ON_PU.BITS.Platform_Extend_Button,ID:=315,Add_Info:='');</v>
      </c>
      <c r="I33" t="str">
        <f t="shared" si="3"/>
        <v>STUCK_ON_PU_BITS_Platform_Extend_Button: MGSE_AlarmBit;</v>
      </c>
    </row>
    <row r="34" spans="1:9" x14ac:dyDescent="0.25">
      <c r="A34">
        <v>316</v>
      </c>
      <c r="B34" t="s">
        <v>262</v>
      </c>
      <c r="C34" t="str">
        <f t="shared" si="0"/>
        <v>STUCK_ON_PU_BITS_Platform_Retract_Button</v>
      </c>
      <c r="D34" t="s">
        <v>263</v>
      </c>
      <c r="E34" s="26">
        <f t="shared" si="1"/>
        <v>48</v>
      </c>
      <c r="F34" t="s">
        <v>231</v>
      </c>
      <c r="G34" t="s">
        <v>200</v>
      </c>
      <c r="H34" t="str">
        <f t="shared" si="2"/>
        <v>STUCK_ON_PU_BITS_Platform_Retract_Button(Bit_Input:=GVL_Alarms.STUCK_ON_PU.BITS.Platform_Retract_Button,ID:=316,Add_Info:='');</v>
      </c>
      <c r="I34" t="str">
        <f t="shared" si="3"/>
        <v>STUCK_ON_PU_BITS_Platform_Retract_Button: MGSE_AlarmBit;</v>
      </c>
    </row>
    <row r="35" spans="1:9" x14ac:dyDescent="0.25">
      <c r="A35">
        <v>317</v>
      </c>
      <c r="B35" t="s">
        <v>264</v>
      </c>
      <c r="C35" t="str">
        <f t="shared" si="0"/>
        <v>STUCK_ON_PU_BITS_Platform_Engine_Restart_Button</v>
      </c>
      <c r="D35" t="s">
        <v>265</v>
      </c>
      <c r="E35" s="26">
        <f t="shared" si="1"/>
        <v>55</v>
      </c>
      <c r="F35" t="s">
        <v>231</v>
      </c>
      <c r="G35" t="s">
        <v>200</v>
      </c>
      <c r="H35" t="str">
        <f t="shared" si="2"/>
        <v>STUCK_ON_PU_BITS_Platform_Engine_Restart_Button(Bit_Input:=GVL_Alarms.STUCK_ON_PU.BITS.Platform_Engine_Restart_Button,ID:=317,Add_Info:='');</v>
      </c>
      <c r="I35" t="str">
        <f t="shared" si="3"/>
        <v>STUCK_ON_PU_BITS_Platform_Engine_Restart_Button: MGSE_AlarmBit;</v>
      </c>
    </row>
    <row r="36" spans="1:9" x14ac:dyDescent="0.25">
      <c r="A36">
        <v>318</v>
      </c>
      <c r="B36" t="s">
        <v>266</v>
      </c>
      <c r="C36" t="str">
        <f t="shared" si="0"/>
        <v>STUCK_ON_PU_BITS_Cabin_Local_Raise_Button</v>
      </c>
      <c r="D36" t="s">
        <v>267</v>
      </c>
      <c r="E36" s="26">
        <f t="shared" si="1"/>
        <v>49</v>
      </c>
      <c r="F36" t="s">
        <v>231</v>
      </c>
      <c r="G36" t="s">
        <v>200</v>
      </c>
      <c r="H36" t="str">
        <f t="shared" si="2"/>
        <v>STUCK_ON_PU_BITS_Cabin_Local_Raise_Button(Bit_Input:=GVL_Alarms.STUCK_ON_PU.BITS.Cabin_Local_Raise_Button,ID:=318,Add_Info:='');</v>
      </c>
      <c r="I36" t="str">
        <f t="shared" si="3"/>
        <v>STUCK_ON_PU_BITS_Cabin_Local_Raise_Button: MGSE_AlarmBit;</v>
      </c>
    </row>
    <row r="37" spans="1:9" x14ac:dyDescent="0.25">
      <c r="A37">
        <v>319</v>
      </c>
      <c r="B37" t="s">
        <v>268</v>
      </c>
      <c r="C37" t="str">
        <f t="shared" si="0"/>
        <v>STUCK_ON_PU_BITS_Cabin_Local_Lower_Button</v>
      </c>
      <c r="D37" t="s">
        <v>269</v>
      </c>
      <c r="E37" s="26">
        <f t="shared" si="1"/>
        <v>49</v>
      </c>
      <c r="F37" t="s">
        <v>231</v>
      </c>
      <c r="G37" t="s">
        <v>200</v>
      </c>
      <c r="H37" t="str">
        <f t="shared" si="2"/>
        <v>STUCK_ON_PU_BITS_Cabin_Local_Lower_Button(Bit_Input:=GVL_Alarms.STUCK_ON_PU.BITS.Cabin_Local_Lower_Button,ID:=319,Add_Info:='');</v>
      </c>
      <c r="I37" t="str">
        <f t="shared" si="3"/>
        <v>STUCK_ON_PU_BITS_Cabin_Local_Lower_Button: MGSE_AlarmBit;</v>
      </c>
    </row>
    <row r="38" spans="1:9" x14ac:dyDescent="0.25">
      <c r="A38">
        <v>320</v>
      </c>
      <c r="B38" t="s">
        <v>270</v>
      </c>
      <c r="C38" t="str">
        <f t="shared" si="0"/>
        <v>STUCK_ON_PU_BITS_Platform_Jacklegs_Lower_Button</v>
      </c>
      <c r="D38" t="s">
        <v>271</v>
      </c>
      <c r="E38" s="26">
        <f t="shared" si="1"/>
        <v>55</v>
      </c>
      <c r="F38" t="s">
        <v>231</v>
      </c>
      <c r="G38" t="s">
        <v>200</v>
      </c>
      <c r="H38" t="str">
        <f t="shared" si="2"/>
        <v>STUCK_ON_PU_BITS_Platform_Jacklegs_Lower_Button(Bit_Input:=GVL_Alarms.STUCK_ON_PU.BITS.Platform_Jacklegs_Lower_Button,ID:=320,Add_Info:='');</v>
      </c>
      <c r="I38" t="str">
        <f t="shared" si="3"/>
        <v>STUCK_ON_PU_BITS_Platform_Jacklegs_Lower_Button: MGSE_AlarmBit;</v>
      </c>
    </row>
    <row r="39" spans="1:9" x14ac:dyDescent="0.25">
      <c r="A39">
        <v>321</v>
      </c>
      <c r="B39" t="s">
        <v>272</v>
      </c>
      <c r="C39" t="str">
        <f t="shared" si="0"/>
        <v>STUCK_ON_PU_BITS_Bellows_Extend_Button</v>
      </c>
      <c r="D39" t="s">
        <v>273</v>
      </c>
      <c r="E39" s="26">
        <f t="shared" si="1"/>
        <v>46</v>
      </c>
      <c r="F39" t="s">
        <v>231</v>
      </c>
      <c r="G39" t="s">
        <v>200</v>
      </c>
      <c r="H39" t="str">
        <f t="shared" si="2"/>
        <v>STUCK_ON_PU_BITS_Bellows_Extend_Button(Bit_Input:=GVL_Alarms.STUCK_ON_PU.BITS.Bellows_Extend_Button,ID:=321,Add_Info:='');</v>
      </c>
      <c r="I39" t="str">
        <f t="shared" si="3"/>
        <v>STUCK_ON_PU_BITS_Bellows_Extend_Button: MGSE_AlarmBit;</v>
      </c>
    </row>
    <row r="40" spans="1:9" x14ac:dyDescent="0.25">
      <c r="A40">
        <v>322</v>
      </c>
      <c r="B40" t="s">
        <v>274</v>
      </c>
      <c r="C40" t="str">
        <f t="shared" si="0"/>
        <v>STUCK_ON_PU_BITS_Bellows_Retract_Button</v>
      </c>
      <c r="D40" t="s">
        <v>275</v>
      </c>
      <c r="E40" s="26">
        <f t="shared" si="1"/>
        <v>47</v>
      </c>
      <c r="F40" t="s">
        <v>231</v>
      </c>
      <c r="G40" t="s">
        <v>200</v>
      </c>
      <c r="H40" t="str">
        <f t="shared" si="2"/>
        <v>STUCK_ON_PU_BITS_Bellows_Retract_Button(Bit_Input:=GVL_Alarms.STUCK_ON_PU.BITS.Bellows_Retract_Button,ID:=322,Add_Info:='');</v>
      </c>
      <c r="I40" t="str">
        <f t="shared" si="3"/>
        <v>STUCK_ON_PU_BITS_Bellows_Retract_Button: MGSE_AlarmBit;</v>
      </c>
    </row>
    <row r="41" spans="1:9" x14ac:dyDescent="0.25">
      <c r="A41">
        <v>323</v>
      </c>
      <c r="B41" t="s">
        <v>276</v>
      </c>
      <c r="C41" t="str">
        <f t="shared" si="0"/>
        <v>STUCK_ON_PU_BITS_Platform_Deadman_Button</v>
      </c>
      <c r="D41" t="s">
        <v>277</v>
      </c>
      <c r="E41" s="26">
        <f t="shared" si="1"/>
        <v>48</v>
      </c>
      <c r="F41" t="s">
        <v>231</v>
      </c>
      <c r="G41" t="s">
        <v>200</v>
      </c>
      <c r="H41" t="str">
        <f t="shared" si="2"/>
        <v>STUCK_ON_PU_BITS_Platform_Deadman_Button(Bit_Input:=GVL_Alarms.STUCK_ON_PU.BITS.Platform_Deadman_Button,ID:=323,Add_Info:='');</v>
      </c>
      <c r="I41" t="str">
        <f t="shared" si="3"/>
        <v>STUCK_ON_PU_BITS_Platform_Deadman_Button: MGSE_AlarmBit;</v>
      </c>
    </row>
    <row r="42" spans="1:9" x14ac:dyDescent="0.25">
      <c r="A42">
        <v>324</v>
      </c>
      <c r="B42" t="s">
        <v>278</v>
      </c>
      <c r="C42" t="str">
        <f t="shared" si="0"/>
        <v>STUCK_ON_PU_BITS_Platform_DC_Pump_Button</v>
      </c>
      <c r="D42" t="s">
        <v>279</v>
      </c>
      <c r="E42" s="26">
        <f t="shared" si="1"/>
        <v>48</v>
      </c>
      <c r="F42" t="s">
        <v>231</v>
      </c>
      <c r="G42" t="s">
        <v>200</v>
      </c>
      <c r="H42" t="str">
        <f t="shared" si="2"/>
        <v>STUCK_ON_PU_BITS_Platform_DC_Pump_Button(Bit_Input:=GVL_Alarms.STUCK_ON_PU.BITS.Platform_DC_Pump_Button,ID:=324,Add_Info:='');</v>
      </c>
      <c r="I42" t="str">
        <f t="shared" si="3"/>
        <v>STUCK_ON_PU_BITS_Platform_DC_Pump_Button: MGSE_AlarmBit;</v>
      </c>
    </row>
    <row r="43" spans="1:9" x14ac:dyDescent="0.25">
      <c r="A43">
        <v>325</v>
      </c>
      <c r="B43" t="s">
        <v>280</v>
      </c>
      <c r="C43" t="str">
        <f t="shared" si="0"/>
        <v>STUCK_ON_PU_BITS_Rear_Deadman_Button</v>
      </c>
      <c r="D43" t="s">
        <v>281</v>
      </c>
      <c r="E43" s="26">
        <f t="shared" si="1"/>
        <v>44</v>
      </c>
      <c r="F43" t="s">
        <v>231</v>
      </c>
      <c r="G43" t="s">
        <v>200</v>
      </c>
      <c r="H43" t="str">
        <f t="shared" si="2"/>
        <v>STUCK_ON_PU_BITS_Rear_Deadman_Button(Bit_Input:=GVL_Alarms.STUCK_ON_PU.BITS.Rear_Deadman_Button,ID:=325,Add_Info:='');</v>
      </c>
      <c r="I43" t="str">
        <f t="shared" si="3"/>
        <v>STUCK_ON_PU_BITS_Rear_Deadman_Button: MGSE_AlarmBit;</v>
      </c>
    </row>
    <row r="44" spans="1:9" x14ac:dyDescent="0.25">
      <c r="A44">
        <v>326</v>
      </c>
      <c r="B44" t="s">
        <v>282</v>
      </c>
      <c r="C44" t="str">
        <f t="shared" si="0"/>
        <v>ETHERNET_DICP_PLC_ERROR_LT</v>
      </c>
      <c r="D44" t="s">
        <v>283</v>
      </c>
      <c r="E44" s="26">
        <f t="shared" si="1"/>
        <v>26</v>
      </c>
      <c r="F44" t="s">
        <v>231</v>
      </c>
      <c r="G44" t="s">
        <v>200</v>
      </c>
      <c r="H44" t="str">
        <f t="shared" si="2"/>
        <v>ETHERNET_DICP_PLC_ERROR_LT(Bit_Input:=GVL_Alarms.ETHERNET_DICP_PLC_ERROR_LT,ID:=326,Add_Info:='');</v>
      </c>
      <c r="I44" t="str">
        <f t="shared" si="3"/>
        <v>ETHERNET_DICP_PLC_ERROR_LT: MGSE_AlarmBit;</v>
      </c>
    </row>
    <row r="45" spans="1:9" x14ac:dyDescent="0.25">
      <c r="A45">
        <v>327</v>
      </c>
      <c r="B45" t="s">
        <v>284</v>
      </c>
      <c r="C45" t="str">
        <f t="shared" si="0"/>
        <v>ETHERNET_CABIN_PLC_ERROR_LT</v>
      </c>
      <c r="D45" t="s">
        <v>285</v>
      </c>
      <c r="E45" s="26">
        <f t="shared" si="1"/>
        <v>27</v>
      </c>
      <c r="F45" t="s">
        <v>231</v>
      </c>
      <c r="G45" t="s">
        <v>200</v>
      </c>
      <c r="H45" t="str">
        <f t="shared" si="2"/>
        <v>ETHERNET_CABIN_PLC_ERROR_LT(Bit_Input:=GVL_Alarms.ETHERNET_CABIN_PLC_ERROR_LT,ID:=327,Add_Info:='');</v>
      </c>
      <c r="I45" t="str">
        <f t="shared" si="3"/>
        <v>ETHERNET_CABIN_PLC_ERROR_LT: MGSE_AlarmBit;</v>
      </c>
    </row>
    <row r="46" spans="1:9" x14ac:dyDescent="0.25">
      <c r="A46">
        <v>328</v>
      </c>
      <c r="B46" t="s">
        <v>286</v>
      </c>
      <c r="C46" t="str">
        <f t="shared" si="0"/>
        <v>ETHERNET_CHASSIS_PLC_ERROR_LT</v>
      </c>
      <c r="D46" t="s">
        <v>287</v>
      </c>
      <c r="E46" s="26">
        <f t="shared" si="1"/>
        <v>29</v>
      </c>
      <c r="F46" t="s">
        <v>231</v>
      </c>
      <c r="G46" t="s">
        <v>200</v>
      </c>
      <c r="H46" t="str">
        <f t="shared" si="2"/>
        <v>ETHERNET_CHASSIS_PLC_ERROR_LT(Bit_Input:=GVL_Alarms.ETHERNET_CHASSIS_PLC_ERROR_LT,ID:=328,Add_Info:='');</v>
      </c>
      <c r="I46" t="str">
        <f t="shared" si="3"/>
        <v>ETHERNET_CHASSIS_PLC_ERROR_LT: MGSE_AlarmBit;</v>
      </c>
    </row>
    <row r="47" spans="1:9" x14ac:dyDescent="0.25">
      <c r="A47">
        <v>329</v>
      </c>
      <c r="B47" t="s">
        <v>324</v>
      </c>
      <c r="C47" t="str">
        <f t="shared" si="0"/>
        <v>ETHERNET_DICP_PLC_ERROR_DIFF</v>
      </c>
      <c r="D47" t="s">
        <v>334</v>
      </c>
      <c r="E47" s="26">
        <f t="shared" si="1"/>
        <v>28</v>
      </c>
      <c r="F47" t="s">
        <v>231</v>
      </c>
      <c r="G47" t="s">
        <v>200</v>
      </c>
      <c r="H47" t="str">
        <f t="shared" si="2"/>
        <v>ETHERNET_DICP_PLC_ERROR_DIFF(Bit_Input:=GVL_Alarms.ETHERNET_DICP_PLC_ERROR_DIFF,ID:=329,Add_Info:='');</v>
      </c>
      <c r="I47" t="str">
        <f t="shared" si="3"/>
        <v>ETHERNET_DICP_PLC_ERROR_DIFF: MGSE_AlarmBit;</v>
      </c>
    </row>
    <row r="48" spans="1:9" x14ac:dyDescent="0.25">
      <c r="A48">
        <v>330</v>
      </c>
      <c r="B48" t="s">
        <v>325</v>
      </c>
      <c r="C48" t="str">
        <f t="shared" si="0"/>
        <v>ETHERNET_CABIN_PLC_ERROR_DIFF</v>
      </c>
      <c r="D48" t="s">
        <v>333</v>
      </c>
      <c r="E48" s="26">
        <f t="shared" si="1"/>
        <v>29</v>
      </c>
      <c r="F48" t="s">
        <v>231</v>
      </c>
      <c r="G48" t="s">
        <v>200</v>
      </c>
      <c r="H48" t="str">
        <f t="shared" si="2"/>
        <v>ETHERNET_CABIN_PLC_ERROR_DIFF(Bit_Input:=GVL_Alarms.ETHERNET_CABIN_PLC_ERROR_DIFF,ID:=330,Add_Info:='');</v>
      </c>
      <c r="I48" t="str">
        <f t="shared" si="3"/>
        <v>ETHERNET_CABIN_PLC_ERROR_DIFF: MGSE_AlarmBit;</v>
      </c>
    </row>
    <row r="49" spans="1:9" x14ac:dyDescent="0.25">
      <c r="A49">
        <v>331</v>
      </c>
      <c r="B49" t="s">
        <v>326</v>
      </c>
      <c r="C49" t="str">
        <f t="shared" si="0"/>
        <v>ETHERNET_CHASSIS_PLC_ERROR_DIFF</v>
      </c>
      <c r="D49" t="s">
        <v>332</v>
      </c>
      <c r="E49" s="26">
        <f t="shared" si="1"/>
        <v>31</v>
      </c>
      <c r="F49" t="s">
        <v>231</v>
      </c>
      <c r="G49" t="s">
        <v>200</v>
      </c>
      <c r="H49" t="str">
        <f t="shared" si="2"/>
        <v>ETHERNET_CHASSIS_PLC_ERROR_DIFF(Bit_Input:=GVL_Alarms.ETHERNET_CHASSIS_PLC_ERROR_DIFF,ID:=331,Add_Info:='');</v>
      </c>
      <c r="I49" t="str">
        <f t="shared" si="3"/>
        <v>ETHERNET_CHASSIS_PLC_ERROR_DIFF: MGSE_AlarmBit;</v>
      </c>
    </row>
    <row r="50" spans="1:9" x14ac:dyDescent="0.25">
      <c r="A50">
        <v>332</v>
      </c>
      <c r="B50" t="s">
        <v>327</v>
      </c>
      <c r="C50" t="str">
        <f t="shared" si="0"/>
        <v>ETHERNET_DICP_PLC_ERROR_FROZEN</v>
      </c>
      <c r="D50" t="s">
        <v>331</v>
      </c>
      <c r="E50" s="26">
        <f t="shared" si="1"/>
        <v>30</v>
      </c>
      <c r="F50" t="s">
        <v>231</v>
      </c>
      <c r="G50" t="s">
        <v>200</v>
      </c>
      <c r="H50" t="str">
        <f t="shared" si="2"/>
        <v>ETHERNET_DICP_PLC_ERROR_FROZEN(Bit_Input:=GVL_Alarms.ETHERNET_DICP_PLC_ERROR_FROZEN,ID:=332,Add_Info:='');</v>
      </c>
      <c r="I50" t="str">
        <f t="shared" si="3"/>
        <v>ETHERNET_DICP_PLC_ERROR_FROZEN: MGSE_AlarmBit;</v>
      </c>
    </row>
    <row r="51" spans="1:9" x14ac:dyDescent="0.25">
      <c r="A51">
        <v>333</v>
      </c>
      <c r="B51" t="s">
        <v>328</v>
      </c>
      <c r="C51" t="str">
        <f t="shared" si="0"/>
        <v>ETHERNET_CABIN_PLC_ERROR_FROZEN</v>
      </c>
      <c r="D51" t="s">
        <v>330</v>
      </c>
      <c r="E51" s="26">
        <f t="shared" si="1"/>
        <v>31</v>
      </c>
      <c r="F51" t="s">
        <v>231</v>
      </c>
      <c r="G51" t="s">
        <v>200</v>
      </c>
      <c r="H51" t="str">
        <f t="shared" si="2"/>
        <v>ETHERNET_CABIN_PLC_ERROR_FROZEN(Bit_Input:=GVL_Alarms.ETHERNET_CABIN_PLC_ERROR_FROZEN,ID:=333,Add_Info:='');</v>
      </c>
      <c r="I51" t="str">
        <f t="shared" si="3"/>
        <v>ETHERNET_CABIN_PLC_ERROR_FROZEN: MGSE_AlarmBit;</v>
      </c>
    </row>
    <row r="52" spans="1:9" x14ac:dyDescent="0.25">
      <c r="A52">
        <v>334</v>
      </c>
      <c r="B52" t="s">
        <v>341</v>
      </c>
      <c r="C52" t="str">
        <f t="shared" si="0"/>
        <v>ETHERNET_CHASSIS_PLC_ERROR_FROZEN</v>
      </c>
      <c r="D52" t="s">
        <v>329</v>
      </c>
      <c r="E52" s="26">
        <f t="shared" si="1"/>
        <v>33</v>
      </c>
      <c r="F52" t="s">
        <v>231</v>
      </c>
      <c r="G52" t="s">
        <v>200</v>
      </c>
      <c r="H52" t="str">
        <f t="shared" si="2"/>
        <v>ETHERNET_CHASSIS_PLC_ERROR_FROZEN(Bit_Input:=GVL_Alarms.ETHERNET_CHASSIS_PLC_ERROR_FROZEN,ID:=334,Add_Info:='');</v>
      </c>
      <c r="I52" t="str">
        <f t="shared" si="3"/>
        <v>ETHERNET_CHASSIS_PLC_ERROR_FROZEN: MGSE_AlarmBit;</v>
      </c>
    </row>
    <row r="53" spans="1:9" x14ac:dyDescent="0.25">
      <c r="A53">
        <v>500</v>
      </c>
      <c r="B53" t="s">
        <v>342</v>
      </c>
      <c r="C53" t="str">
        <f t="shared" si="0"/>
        <v>ETHERNET_DICP_PLC_WARNING_DIFF</v>
      </c>
      <c r="D53" t="s">
        <v>335</v>
      </c>
      <c r="E53" s="26">
        <f t="shared" si="1"/>
        <v>30</v>
      </c>
      <c r="F53" t="s">
        <v>288</v>
      </c>
      <c r="G53" t="s">
        <v>289</v>
      </c>
      <c r="H53" t="str">
        <f t="shared" si="2"/>
        <v>ETHERNET_DICP_PLC_WARNING_DIFF(Bit_Input:=GVL_Alarms.ETHERNET_DICP_PLC_WARNING_DIFF,ID:=500,Add_Info:='');</v>
      </c>
      <c r="I53" t="str">
        <f t="shared" si="3"/>
        <v>ETHERNET_DICP_PLC_WARNING_DIFF: MGSE_AlarmBit;</v>
      </c>
    </row>
    <row r="54" spans="1:9" x14ac:dyDescent="0.25">
      <c r="A54">
        <v>501</v>
      </c>
      <c r="B54" t="s">
        <v>343</v>
      </c>
      <c r="C54" t="str">
        <f t="shared" si="0"/>
        <v>ETHERNET_CABIN_PLC_WARNING_DIFF</v>
      </c>
      <c r="D54" t="s">
        <v>336</v>
      </c>
      <c r="E54" s="26">
        <f t="shared" si="1"/>
        <v>31</v>
      </c>
      <c r="F54" t="s">
        <v>288</v>
      </c>
      <c r="G54" t="s">
        <v>289</v>
      </c>
      <c r="H54" t="str">
        <f t="shared" si="2"/>
        <v>ETHERNET_CABIN_PLC_WARNING_DIFF(Bit_Input:=GVL_Alarms.ETHERNET_CABIN_PLC_WARNING_DIFF,ID:=501,Add_Info:='');</v>
      </c>
      <c r="I54" t="str">
        <f t="shared" si="3"/>
        <v>ETHERNET_CABIN_PLC_WARNING_DIFF: MGSE_AlarmBit;</v>
      </c>
    </row>
    <row r="55" spans="1:9" x14ac:dyDescent="0.25">
      <c r="A55">
        <v>502</v>
      </c>
      <c r="B55" t="s">
        <v>344</v>
      </c>
      <c r="C55" t="str">
        <f t="shared" si="0"/>
        <v>ETHERNET_CHASSIS_PLC_WARNING_DIFF</v>
      </c>
      <c r="D55" t="s">
        <v>337</v>
      </c>
      <c r="E55" s="26">
        <f t="shared" si="1"/>
        <v>33</v>
      </c>
      <c r="F55" t="s">
        <v>288</v>
      </c>
      <c r="G55" t="s">
        <v>289</v>
      </c>
      <c r="H55" t="str">
        <f t="shared" si="2"/>
        <v>ETHERNET_CHASSIS_PLC_WARNING_DIFF(Bit_Input:=GVL_Alarms.ETHERNET_CHASSIS_PLC_WARNING_DIFF,ID:=502,Add_Info:='');</v>
      </c>
      <c r="I55" t="str">
        <f t="shared" si="3"/>
        <v>ETHERNET_CHASSIS_PLC_WARNING_DIFF: MGSE_AlarmBit;</v>
      </c>
    </row>
    <row r="56" spans="1:9" x14ac:dyDescent="0.25">
      <c r="A56">
        <v>503</v>
      </c>
      <c r="B56" t="s">
        <v>345</v>
      </c>
      <c r="C56" t="str">
        <f t="shared" si="0"/>
        <v>ETHERNET_DICP_PLC_WARNING_FROZEN</v>
      </c>
      <c r="D56" t="s">
        <v>338</v>
      </c>
      <c r="E56" s="26">
        <f t="shared" si="1"/>
        <v>32</v>
      </c>
      <c r="F56" t="s">
        <v>288</v>
      </c>
      <c r="G56" t="s">
        <v>289</v>
      </c>
      <c r="H56" t="str">
        <f t="shared" si="2"/>
        <v>ETHERNET_DICP_PLC_WARNING_FROZEN(Bit_Input:=GVL_Alarms.ETHERNET_DICP_PLC_WARNING_FROZEN,ID:=503,Add_Info:='');</v>
      </c>
      <c r="I56" t="str">
        <f t="shared" si="3"/>
        <v>ETHERNET_DICP_PLC_WARNING_FROZEN: MGSE_AlarmBit;</v>
      </c>
    </row>
    <row r="57" spans="1:9" x14ac:dyDescent="0.25">
      <c r="A57">
        <v>504</v>
      </c>
      <c r="B57" t="s">
        <v>346</v>
      </c>
      <c r="C57" t="str">
        <f t="shared" si="0"/>
        <v>ETHERNET_CABIN_PLC_WARNING_FROZEN</v>
      </c>
      <c r="D57" t="s">
        <v>339</v>
      </c>
      <c r="E57" s="26">
        <f t="shared" si="1"/>
        <v>33</v>
      </c>
      <c r="F57" t="s">
        <v>288</v>
      </c>
      <c r="G57" t="s">
        <v>289</v>
      </c>
      <c r="H57" t="str">
        <f t="shared" si="2"/>
        <v>ETHERNET_CABIN_PLC_WARNING_FROZEN(Bit_Input:=GVL_Alarms.ETHERNET_CABIN_PLC_WARNING_FROZEN,ID:=504,Add_Info:='');</v>
      </c>
      <c r="I57" t="str">
        <f t="shared" si="3"/>
        <v>ETHERNET_CABIN_PLC_WARNING_FROZEN: MGSE_AlarmBit;</v>
      </c>
    </row>
    <row r="58" spans="1:9" x14ac:dyDescent="0.25">
      <c r="A58">
        <v>505</v>
      </c>
      <c r="B58" t="s">
        <v>347</v>
      </c>
      <c r="C58" t="str">
        <f t="shared" si="0"/>
        <v>ETHERNET_CHASSIS_PLC_WARNING_FROZEN</v>
      </c>
      <c r="D58" t="s">
        <v>340</v>
      </c>
      <c r="E58" s="26">
        <f t="shared" si="1"/>
        <v>35</v>
      </c>
      <c r="F58" t="s">
        <v>288</v>
      </c>
      <c r="G58" t="s">
        <v>289</v>
      </c>
      <c r="H58" t="str">
        <f t="shared" si="2"/>
        <v>ETHERNET_CHASSIS_PLC_WARNING_FROZEN(Bit_Input:=GVL_Alarms.ETHERNET_CHASSIS_PLC_WARNING_FROZEN,ID:=505,Add_Info:='');</v>
      </c>
      <c r="I58" t="str">
        <f t="shared" si="3"/>
        <v>ETHERNET_CHASSIS_PLC_WARNING_FROZEN: MGSE_AlarmBit;</v>
      </c>
    </row>
    <row r="59" spans="1:9" x14ac:dyDescent="0.25">
      <c r="A59">
        <v>506</v>
      </c>
      <c r="B59" t="s">
        <v>290</v>
      </c>
      <c r="C59" t="str">
        <f t="shared" si="0"/>
        <v>Battery_Voltage_Warning</v>
      </c>
      <c r="D59" t="s">
        <v>291</v>
      </c>
      <c r="E59" s="26">
        <f t="shared" si="1"/>
        <v>23</v>
      </c>
      <c r="F59" t="s">
        <v>292</v>
      </c>
      <c r="G59" t="s">
        <v>289</v>
      </c>
      <c r="H59" t="str">
        <f t="shared" si="2"/>
        <v>Battery_Voltage_Warning(Bit_Input:=GVL_Alarms.Battery_Voltage_Warning,ID:=506,Add_Info:='');</v>
      </c>
      <c r="I59" t="str">
        <f t="shared" si="3"/>
        <v>Battery_Voltage_Warning: MGSE_AlarmBit;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6D88A-D53C-48FF-978F-7E496FB8AA8D}">
  <dimension ref="B3:B14"/>
  <sheetViews>
    <sheetView tabSelected="1" workbookViewId="0">
      <selection activeCell="B3" sqref="B3:B14"/>
    </sheetView>
  </sheetViews>
  <sheetFormatPr defaultRowHeight="15" x14ac:dyDescent="0.25"/>
  <cols>
    <col min="2" max="2" width="27.7109375" bestFit="1" customWidth="1"/>
  </cols>
  <sheetData>
    <row r="3" spans="2:2" x14ac:dyDescent="0.25">
      <c r="B3" t="s">
        <v>547</v>
      </c>
    </row>
    <row r="4" spans="2:2" x14ac:dyDescent="0.25">
      <c r="B4" t="s">
        <v>548</v>
      </c>
    </row>
    <row r="5" spans="2:2" x14ac:dyDescent="0.25">
      <c r="B5" t="s">
        <v>549</v>
      </c>
    </row>
    <row r="7" spans="2:2" x14ac:dyDescent="0.25">
      <c r="B7" t="s">
        <v>550</v>
      </c>
    </row>
    <row r="9" spans="2:2" x14ac:dyDescent="0.25">
      <c r="B9" t="s">
        <v>551</v>
      </c>
    </row>
    <row r="11" spans="2:2" x14ac:dyDescent="0.25">
      <c r="B11" t="s">
        <v>552</v>
      </c>
    </row>
    <row r="13" spans="2:2" x14ac:dyDescent="0.25">
      <c r="B13" t="s">
        <v>553</v>
      </c>
    </row>
    <row r="14" spans="2:2" x14ac:dyDescent="0.25">
      <c r="B14" t="s">
        <v>554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17012-44D7-48B2-87FC-FA2A9133EF8D}">
  <dimension ref="A1:L65"/>
  <sheetViews>
    <sheetView workbookViewId="0">
      <selection activeCell="H1" sqref="H1"/>
    </sheetView>
  </sheetViews>
  <sheetFormatPr defaultRowHeight="15" x14ac:dyDescent="0.25"/>
  <cols>
    <col min="2" max="2" width="16.140625" customWidth="1"/>
    <col min="3" max="3" width="18" customWidth="1"/>
    <col min="4" max="4" width="12.85546875" style="26" bestFit="1" customWidth="1"/>
    <col min="5" max="5" width="15.140625" style="26" bestFit="1" customWidth="1"/>
    <col min="6" max="6" width="14.140625" style="26" bestFit="1" customWidth="1"/>
    <col min="7" max="7" width="42.5703125" bestFit="1" customWidth="1"/>
    <col min="8" max="8" width="53.85546875" customWidth="1"/>
    <col min="9" max="9" width="10" style="26" customWidth="1"/>
    <col min="10" max="10" width="62" bestFit="1" customWidth="1"/>
    <col min="11" max="11" width="235.85546875" customWidth="1"/>
    <col min="12" max="12" width="51.140625" bestFit="1" customWidth="1"/>
  </cols>
  <sheetData>
    <row r="1" spans="1:12" s="27" customFormat="1" ht="18.75" x14ac:dyDescent="0.3">
      <c r="B1" s="27" t="s">
        <v>0</v>
      </c>
      <c r="C1" s="27" t="s">
        <v>3</v>
      </c>
      <c r="D1" s="28" t="s">
        <v>293</v>
      </c>
      <c r="E1" s="28" t="s">
        <v>294</v>
      </c>
      <c r="F1" s="28" t="s">
        <v>295</v>
      </c>
      <c r="G1" s="27" t="s">
        <v>355</v>
      </c>
      <c r="I1" s="28"/>
      <c r="J1" s="27" t="s">
        <v>13</v>
      </c>
      <c r="K1" s="27" t="s">
        <v>348</v>
      </c>
      <c r="L1" s="27" t="s">
        <v>349</v>
      </c>
    </row>
    <row r="2" spans="1:12" x14ac:dyDescent="0.25">
      <c r="A2">
        <v>2000</v>
      </c>
      <c r="B2" t="s">
        <v>93</v>
      </c>
      <c r="C2" t="s">
        <v>445</v>
      </c>
      <c r="D2" s="26">
        <f t="shared" ref="D2:D28" si="0">IFERROR(FIND("IN",C2,1),"")</f>
        <v>9</v>
      </c>
      <c r="E2" s="26" t="str">
        <f t="shared" ref="E2:E28" si="1">IFERROR(FIND("OUT",C2,1),"")</f>
        <v/>
      </c>
      <c r="F2" s="26" t="str">
        <f t="shared" ref="F2:F28" si="2">IFERROR(FIND("GROUP",C2,1),"")</f>
        <v/>
      </c>
      <c r="G2" t="s">
        <v>356</v>
      </c>
      <c r="H2" t="str">
        <f t="shared" ref="H2:H25" si="3">_xlfn.CONCAT(G2," {",B2,".",C2,"}")</f>
        <v>ESTOP_OK {CHASSIS.CHASSIS.IN0100}</v>
      </c>
      <c r="I2" s="26">
        <f t="shared" ref="I2:I25" si="4">LEN(H2)</f>
        <v>33</v>
      </c>
      <c r="J2" t="s">
        <v>296</v>
      </c>
      <c r="K2" t="str">
        <f t="shared" ref="K2:K25" si="5">_xlfn.CONCAT(G2,"(Bit_Input:=",J2,".Alarm_Active",",ID:=",A2,",Description:='",H2,"',Add_Info:=",J2,".AlmLog.Buffer",");")</f>
        <v>ESTOP_OK(Bit_Input:=Machine_IO.CHASSIS_Inputs.EStop_Safety_Relay_Signal.Alarm_Active,ID:=2000,Description:='ESTOP_OK {CHASSIS.CHASSIS.IN0100}',Add_Info:=Machine_IO.CHASSIS_Inputs.EStop_Safety_Relay_Signal.AlmLog.Buffer);</v>
      </c>
      <c r="L2" t="str">
        <f t="shared" ref="L2:L25" si="6">_xlfn.CONCAT(G2,": MGSE_AlarmBit;")</f>
        <v>ESTOP_OK: MGSE_AlarmBit;</v>
      </c>
    </row>
    <row r="3" spans="1:12" x14ac:dyDescent="0.25">
      <c r="A3">
        <v>2001</v>
      </c>
      <c r="B3" t="s">
        <v>93</v>
      </c>
      <c r="C3" t="s">
        <v>446</v>
      </c>
      <c r="D3" s="26">
        <f t="shared" si="0"/>
        <v>9</v>
      </c>
      <c r="E3" s="26" t="str">
        <f t="shared" si="1"/>
        <v/>
      </c>
      <c r="F3" s="26" t="str">
        <f t="shared" si="2"/>
        <v/>
      </c>
      <c r="G3" t="s">
        <v>357</v>
      </c>
      <c r="H3" t="str">
        <f t="shared" si="3"/>
        <v>DRUM_PRESSURE {CHASSIS.CHASSIS.IN0101}</v>
      </c>
      <c r="I3" s="26">
        <f t="shared" si="4"/>
        <v>38</v>
      </c>
      <c r="J3" t="s">
        <v>297</v>
      </c>
      <c r="K3" t="str">
        <f t="shared" si="5"/>
        <v>DRUM_PRESSURE(Bit_Input:=Machine_IO.CHASSIS_Inputs.Chassis_Override_Switch.Alarm_Active,ID:=2001,Description:='DRUM_PRESSURE {CHASSIS.CHASSIS.IN0101}',Add_Info:=Machine_IO.CHASSIS_Inputs.Chassis_Override_Switch.AlmLog.Buffer);</v>
      </c>
      <c r="L3" t="str">
        <f t="shared" si="6"/>
        <v>DRUM_PRESSURE: MGSE_AlarmBit;</v>
      </c>
    </row>
    <row r="4" spans="1:12" x14ac:dyDescent="0.25">
      <c r="A4">
        <v>2002</v>
      </c>
      <c r="B4" t="s">
        <v>93</v>
      </c>
      <c r="C4" t="s">
        <v>447</v>
      </c>
      <c r="D4" s="26">
        <f t="shared" si="0"/>
        <v>9</v>
      </c>
      <c r="E4" s="26" t="str">
        <f t="shared" si="1"/>
        <v/>
      </c>
      <c r="F4" s="26" t="str">
        <f t="shared" si="2"/>
        <v/>
      </c>
      <c r="G4" t="s">
        <v>509</v>
      </c>
      <c r="H4" t="str">
        <f t="shared" si="3"/>
        <v>SPARE_IN0102 {CHASSIS.CHASSIS.IN0102}</v>
      </c>
      <c r="I4" s="26">
        <f t="shared" si="4"/>
        <v>37</v>
      </c>
      <c r="J4" t="s">
        <v>298</v>
      </c>
      <c r="K4" t="str">
        <f t="shared" si="5"/>
        <v>SPARE_IN0102(Bit_Input:=Machine_IO.CHASSIS_Inputs.Chassis_Deadman_Button.Alarm_Active,ID:=2002,Description:='SPARE_IN0102 {CHASSIS.CHASSIS.IN0102}',Add_Info:=Machine_IO.CHASSIS_Inputs.Chassis_Deadman_Button.AlmLog.Buffer);</v>
      </c>
      <c r="L4" t="str">
        <f t="shared" si="6"/>
        <v>SPARE_IN0102: MGSE_AlarmBit;</v>
      </c>
    </row>
    <row r="5" spans="1:12" x14ac:dyDescent="0.25">
      <c r="A5">
        <v>2003</v>
      </c>
      <c r="B5" t="s">
        <v>93</v>
      </c>
      <c r="C5" t="s">
        <v>448</v>
      </c>
      <c r="D5" s="26">
        <f t="shared" si="0"/>
        <v>9</v>
      </c>
      <c r="E5" s="26" t="str">
        <f t="shared" si="1"/>
        <v/>
      </c>
      <c r="F5" s="26" t="str">
        <f t="shared" si="2"/>
        <v/>
      </c>
      <c r="G5" t="s">
        <v>510</v>
      </c>
      <c r="H5" t="str">
        <f t="shared" si="3"/>
        <v>SPARE_IN0103 {CHASSIS.CHASSIS.IN0103}</v>
      </c>
      <c r="I5" s="26">
        <f t="shared" si="4"/>
        <v>37</v>
      </c>
      <c r="J5" t="s">
        <v>299</v>
      </c>
      <c r="K5" t="str">
        <f t="shared" si="5"/>
        <v>SPARE_IN0103(Bit_Input:=Machine_IO.CHASSIS_Inputs.Chassis_Cabin_Raise_Button.Alarm_Active,ID:=2003,Description:='SPARE_IN0103 {CHASSIS.CHASSIS.IN0103}',Add_Info:=Machine_IO.CHASSIS_Inputs.Chassis_Cabin_Raise_Button.AlmLog.Buffer);</v>
      </c>
      <c r="L5" t="str">
        <f t="shared" si="6"/>
        <v>SPARE_IN0103: MGSE_AlarmBit;</v>
      </c>
    </row>
    <row r="6" spans="1:12" x14ac:dyDescent="0.25">
      <c r="A6">
        <v>2004</v>
      </c>
      <c r="B6" t="s">
        <v>93</v>
      </c>
      <c r="C6" t="s">
        <v>449</v>
      </c>
      <c r="D6" s="26">
        <f t="shared" si="0"/>
        <v>9</v>
      </c>
      <c r="E6" s="26" t="str">
        <f t="shared" si="1"/>
        <v/>
      </c>
      <c r="F6" s="26" t="str">
        <f t="shared" si="2"/>
        <v/>
      </c>
      <c r="G6" t="s">
        <v>511</v>
      </c>
      <c r="H6" t="str">
        <f t="shared" si="3"/>
        <v>SPARE_IN0200 {CHASSIS.CHASSIS.IN0200}</v>
      </c>
      <c r="I6" s="26">
        <f t="shared" si="4"/>
        <v>37</v>
      </c>
      <c r="J6" t="s">
        <v>300</v>
      </c>
      <c r="K6" t="str">
        <f t="shared" si="5"/>
        <v>SPARE_IN0200(Bit_Input:=Machine_IO.CHASSIS_Inputs.Chassis_Cabin_Lower_Button.Alarm_Active,ID:=2004,Description:='SPARE_IN0200 {CHASSIS.CHASSIS.IN0200}',Add_Info:=Machine_IO.CHASSIS_Inputs.Chassis_Cabin_Lower_Button.AlmLog.Buffer);</v>
      </c>
      <c r="L6" t="str">
        <f t="shared" si="6"/>
        <v>SPARE_IN0200: MGSE_AlarmBit;</v>
      </c>
    </row>
    <row r="7" spans="1:12" x14ac:dyDescent="0.25">
      <c r="A7">
        <v>2005</v>
      </c>
      <c r="B7" t="s">
        <v>93</v>
      </c>
      <c r="C7" t="s">
        <v>450</v>
      </c>
      <c r="D7" s="26">
        <f t="shared" si="0"/>
        <v>9</v>
      </c>
      <c r="E7" s="26" t="str">
        <f t="shared" si="1"/>
        <v/>
      </c>
      <c r="F7" s="26" t="str">
        <f t="shared" si="2"/>
        <v/>
      </c>
      <c r="G7" t="s">
        <v>512</v>
      </c>
      <c r="H7" t="str">
        <f t="shared" si="3"/>
        <v>SPARE_IN0201 {CHASSIS.CHASSIS.IN0201}</v>
      </c>
      <c r="I7" s="26">
        <f t="shared" si="4"/>
        <v>37</v>
      </c>
      <c r="J7" t="s">
        <v>301</v>
      </c>
      <c r="K7" t="str">
        <f t="shared" si="5"/>
        <v>SPARE_IN0201(Bit_Input:=Machine_IO.CHASSIS_Inputs.Chassis_Jacklegs_Raise_Button.Alarm_Active,ID:=2005,Description:='SPARE_IN0201 {CHASSIS.CHASSIS.IN0201}',Add_Info:=Machine_IO.CHASSIS_Inputs.Chassis_Jacklegs_Raise_Button.AlmLog.Buffer);</v>
      </c>
      <c r="L7" t="str">
        <f t="shared" si="6"/>
        <v>SPARE_IN0201: MGSE_AlarmBit;</v>
      </c>
    </row>
    <row r="8" spans="1:12" x14ac:dyDescent="0.25">
      <c r="A8">
        <v>2006</v>
      </c>
      <c r="B8" t="s">
        <v>93</v>
      </c>
      <c r="C8" t="s">
        <v>451</v>
      </c>
      <c r="D8" s="26">
        <f t="shared" si="0"/>
        <v>9</v>
      </c>
      <c r="E8" s="26" t="str">
        <f t="shared" si="1"/>
        <v/>
      </c>
      <c r="F8" s="26" t="str">
        <f t="shared" si="2"/>
        <v/>
      </c>
      <c r="G8" t="s">
        <v>513</v>
      </c>
      <c r="H8" t="str">
        <f t="shared" si="3"/>
        <v>SPARE_IN0202 {CHASSIS.CHASSIS.IN0202}</v>
      </c>
      <c r="I8" s="26">
        <f t="shared" si="4"/>
        <v>37</v>
      </c>
      <c r="J8" t="s">
        <v>302</v>
      </c>
      <c r="K8" t="str">
        <f t="shared" si="5"/>
        <v>SPARE_IN0202(Bit_Input:=Machine_IO.CHASSIS_Inputs.Chassis_Jacklegs_Lower_Button.Alarm_Active,ID:=2006,Description:='SPARE_IN0202 {CHASSIS.CHASSIS.IN0202}',Add_Info:=Machine_IO.CHASSIS_Inputs.Chassis_Jacklegs_Lower_Button.AlmLog.Buffer);</v>
      </c>
      <c r="L8" t="str">
        <f t="shared" si="6"/>
        <v>SPARE_IN0202: MGSE_AlarmBit;</v>
      </c>
    </row>
    <row r="9" spans="1:12" x14ac:dyDescent="0.25">
      <c r="A9">
        <v>2007</v>
      </c>
      <c r="B9" t="s">
        <v>93</v>
      </c>
      <c r="C9" t="s">
        <v>452</v>
      </c>
      <c r="D9" s="26">
        <f t="shared" si="0"/>
        <v>9</v>
      </c>
      <c r="E9" s="26" t="str">
        <f t="shared" si="1"/>
        <v/>
      </c>
      <c r="F9" s="26" t="str">
        <f t="shared" si="2"/>
        <v/>
      </c>
      <c r="G9" t="s">
        <v>514</v>
      </c>
      <c r="H9" t="str">
        <f t="shared" si="3"/>
        <v>SPARE_IN0203 {CHASSIS.CHASSIS.IN0203}</v>
      </c>
      <c r="I9" s="26">
        <f t="shared" si="4"/>
        <v>37</v>
      </c>
      <c r="J9" t="s">
        <v>303</v>
      </c>
      <c r="K9" t="str">
        <f t="shared" si="5"/>
        <v>SPARE_IN0203(Bit_Input:=Machine_IO.CHASSIS_Inputs.Chassis_Engine_Restart_Button.Alarm_Active,ID:=2007,Description:='SPARE_IN0203 {CHASSIS.CHASSIS.IN0203}',Add_Info:=Machine_IO.CHASSIS_Inputs.Chassis_Engine_Restart_Button.AlmLog.Buffer);</v>
      </c>
      <c r="L9" t="str">
        <f t="shared" si="6"/>
        <v>SPARE_IN0203: MGSE_AlarmBit;</v>
      </c>
    </row>
    <row r="10" spans="1:12" x14ac:dyDescent="0.25">
      <c r="A10">
        <v>2008</v>
      </c>
      <c r="B10" t="s">
        <v>93</v>
      </c>
      <c r="C10" t="s">
        <v>453</v>
      </c>
      <c r="D10" s="26">
        <f t="shared" si="0"/>
        <v>9</v>
      </c>
      <c r="E10" s="26" t="str">
        <f t="shared" si="1"/>
        <v/>
      </c>
      <c r="F10" s="26" t="str">
        <f t="shared" si="2"/>
        <v/>
      </c>
      <c r="G10" t="s">
        <v>515</v>
      </c>
      <c r="H10" t="str">
        <f t="shared" si="3"/>
        <v>SPARE_IN0600 {CHASSIS.CHASSIS.IN0600}</v>
      </c>
      <c r="I10" s="26">
        <f t="shared" si="4"/>
        <v>37</v>
      </c>
      <c r="J10" t="s">
        <v>304</v>
      </c>
      <c r="K10" t="str">
        <f t="shared" si="5"/>
        <v>SPARE_IN0600(Bit_Input:=Machine_IO.CHASSIS_Inputs.EStop_Chassis_Left_Button.Alarm_Active,ID:=2008,Description:='SPARE_IN0600 {CHASSIS.CHASSIS.IN0600}',Add_Info:=Machine_IO.CHASSIS_Inputs.EStop_Chassis_Left_Button.AlmLog.Buffer);</v>
      </c>
      <c r="L10" t="str">
        <f t="shared" si="6"/>
        <v>SPARE_IN0600: MGSE_AlarmBit;</v>
      </c>
    </row>
    <row r="11" spans="1:12" x14ac:dyDescent="0.25">
      <c r="A11">
        <v>2009</v>
      </c>
      <c r="B11" t="s">
        <v>93</v>
      </c>
      <c r="C11" t="s">
        <v>454</v>
      </c>
      <c r="D11" s="26">
        <f t="shared" si="0"/>
        <v>9</v>
      </c>
      <c r="E11" s="26" t="str">
        <f t="shared" si="1"/>
        <v/>
      </c>
      <c r="F11" s="26" t="str">
        <f t="shared" si="2"/>
        <v/>
      </c>
      <c r="G11" t="s">
        <v>516</v>
      </c>
      <c r="H11" t="str">
        <f t="shared" si="3"/>
        <v>SPARE_IN0601 {CHASSIS.CHASSIS.IN0601}</v>
      </c>
      <c r="I11" s="26">
        <f t="shared" si="4"/>
        <v>37</v>
      </c>
      <c r="J11" t="s">
        <v>305</v>
      </c>
      <c r="K11" t="str">
        <f t="shared" si="5"/>
        <v>SPARE_IN0601(Bit_Input:=Machine_IO.CHASSIS_Inputs.Chassis_DC_Pump_Button.Alarm_Active,ID:=2009,Description:='SPARE_IN0601 {CHASSIS.CHASSIS.IN0601}',Add_Info:=Machine_IO.CHASSIS_Inputs.Chassis_DC_Pump_Button.AlmLog.Buffer);</v>
      </c>
      <c r="L11" t="str">
        <f t="shared" si="6"/>
        <v>SPARE_IN0601: MGSE_AlarmBit;</v>
      </c>
    </row>
    <row r="12" spans="1:12" x14ac:dyDescent="0.25">
      <c r="A12">
        <v>2010</v>
      </c>
      <c r="B12" t="s">
        <v>93</v>
      </c>
      <c r="C12" t="s">
        <v>455</v>
      </c>
      <c r="D12" s="26">
        <f t="shared" si="0"/>
        <v>9</v>
      </c>
      <c r="E12" s="26" t="str">
        <f t="shared" si="1"/>
        <v/>
      </c>
      <c r="F12" s="26" t="str">
        <f t="shared" si="2"/>
        <v/>
      </c>
      <c r="G12" t="s">
        <v>517</v>
      </c>
      <c r="H12" t="str">
        <f t="shared" si="3"/>
        <v>SPARE_IN0602 {CHASSIS.CHASSIS.IN0602}</v>
      </c>
      <c r="I12" s="26">
        <f t="shared" si="4"/>
        <v>37</v>
      </c>
      <c r="J12" t="s">
        <v>306</v>
      </c>
      <c r="K12" t="str">
        <f t="shared" si="5"/>
        <v>SPARE_IN0602(Bit_Input:=Machine_IO.CHASSIS_Inputs.Jacklegs_Pressure_Switch.Alarm_Active,ID:=2010,Description:='SPARE_IN0602 {CHASSIS.CHASSIS.IN0602}',Add_Info:=Machine_IO.CHASSIS_Inputs.Jacklegs_Pressure_Switch.AlmLog.Buffer);</v>
      </c>
      <c r="L12" t="str">
        <f t="shared" si="6"/>
        <v>SPARE_IN0602: MGSE_AlarmBit;</v>
      </c>
    </row>
    <row r="13" spans="1:12" x14ac:dyDescent="0.25">
      <c r="A13">
        <v>2011</v>
      </c>
      <c r="B13" t="s">
        <v>93</v>
      </c>
      <c r="C13" t="s">
        <v>456</v>
      </c>
      <c r="D13" s="26">
        <f t="shared" si="0"/>
        <v>9</v>
      </c>
      <c r="E13" s="26" t="str">
        <f t="shared" si="1"/>
        <v/>
      </c>
      <c r="F13" s="26" t="str">
        <f t="shared" si="2"/>
        <v/>
      </c>
      <c r="G13" t="s">
        <v>518</v>
      </c>
      <c r="H13" t="str">
        <f t="shared" si="3"/>
        <v>SPARE_IN0603 {CHASSIS.CHASSIS.IN0603}</v>
      </c>
      <c r="I13" s="26">
        <f t="shared" si="4"/>
        <v>37</v>
      </c>
      <c r="J13" t="s">
        <v>307</v>
      </c>
      <c r="K13" t="str">
        <f t="shared" si="5"/>
        <v>SPARE_IN0603(Bit_Input:=Machine_IO.CHASSIS_Inputs.Mains_Cable_Stowed_Switch.Alarm_Active,ID:=2011,Description:='SPARE_IN0603 {CHASSIS.CHASSIS.IN0603}',Add_Info:=Machine_IO.CHASSIS_Inputs.Mains_Cable_Stowed_Switch.AlmLog.Buffer);</v>
      </c>
      <c r="L13" t="str">
        <f t="shared" si="6"/>
        <v>SPARE_IN0603: MGSE_AlarmBit;</v>
      </c>
    </row>
    <row r="14" spans="1:12" x14ac:dyDescent="0.25">
      <c r="A14">
        <v>2012</v>
      </c>
      <c r="B14" t="s">
        <v>93</v>
      </c>
      <c r="C14" t="s">
        <v>457</v>
      </c>
      <c r="D14" s="26">
        <f t="shared" si="0"/>
        <v>9</v>
      </c>
      <c r="E14" s="26" t="str">
        <f t="shared" si="1"/>
        <v/>
      </c>
      <c r="F14" s="26" t="str">
        <f t="shared" si="2"/>
        <v/>
      </c>
      <c r="G14" t="s">
        <v>519</v>
      </c>
      <c r="H14" t="str">
        <f t="shared" si="3"/>
        <v>SPARE_IN0700 {CHASSIS.CHASSIS.IN0700}</v>
      </c>
      <c r="I14" s="26">
        <f t="shared" si="4"/>
        <v>37</v>
      </c>
      <c r="J14" t="s">
        <v>308</v>
      </c>
      <c r="K14" t="str">
        <f t="shared" si="5"/>
        <v>SPARE_IN0700(Bit_Input:=Machine_IO.CHASSIS_Inputs.Jacklegs_Front_Stowed_Signal.Alarm_Active,ID:=2012,Description:='SPARE_IN0700 {CHASSIS.CHASSIS.IN0700}',Add_Info:=Machine_IO.CHASSIS_Inputs.Jacklegs_Front_Stowed_Signal.AlmLog.Buffer);</v>
      </c>
      <c r="L14" t="str">
        <f t="shared" si="6"/>
        <v>SPARE_IN0700: MGSE_AlarmBit;</v>
      </c>
    </row>
    <row r="15" spans="1:12" x14ac:dyDescent="0.25">
      <c r="A15">
        <v>2013</v>
      </c>
      <c r="B15" t="s">
        <v>93</v>
      </c>
      <c r="C15" t="s">
        <v>458</v>
      </c>
      <c r="D15" s="26">
        <f t="shared" si="0"/>
        <v>9</v>
      </c>
      <c r="E15" s="26" t="str">
        <f t="shared" si="1"/>
        <v/>
      </c>
      <c r="F15" s="26" t="str">
        <f t="shared" si="2"/>
        <v/>
      </c>
      <c r="G15" t="s">
        <v>404</v>
      </c>
      <c r="H15" t="str">
        <f t="shared" si="3"/>
        <v>RADIORHS_JACKLEGRAISE_REQ {CHASSIS.CHASSIS.IN0701}</v>
      </c>
      <c r="I15" s="26">
        <f t="shared" si="4"/>
        <v>50</v>
      </c>
      <c r="J15" t="s">
        <v>309</v>
      </c>
      <c r="K15" t="str">
        <f t="shared" si="5"/>
        <v>RADIORHS_JACKLEGRAISE_REQ(Bit_Input:=Machine_IO.CHASSIS_Inputs.Jacklegs_Rear_Stowed_Signal.Alarm_Active,ID:=2013,Description:='RADIORHS_JACKLEGRAISE_REQ {CHASSIS.CHASSIS.IN0701}',Add_Info:=Machine_IO.CHASSIS_Inputs.Jacklegs_Rear_Stowed_Signal.AlmLog.Buffer);</v>
      </c>
      <c r="L15" t="str">
        <f t="shared" si="6"/>
        <v>RADIORHS_JACKLEGRAISE_REQ: MGSE_AlarmBit;</v>
      </c>
    </row>
    <row r="16" spans="1:12" x14ac:dyDescent="0.25">
      <c r="A16">
        <v>2014</v>
      </c>
      <c r="B16" t="s">
        <v>93</v>
      </c>
      <c r="C16" t="s">
        <v>459</v>
      </c>
      <c r="D16" s="26">
        <f t="shared" si="0"/>
        <v>9</v>
      </c>
      <c r="E16" s="26" t="str">
        <f t="shared" si="1"/>
        <v/>
      </c>
      <c r="F16" s="26" t="str">
        <f t="shared" si="2"/>
        <v/>
      </c>
      <c r="G16" t="s">
        <v>405</v>
      </c>
      <c r="H16" t="str">
        <f t="shared" si="3"/>
        <v>RHS_TROMMELDOORSW {CHASSIS.CHASSIS.IN0702}</v>
      </c>
      <c r="I16" s="26">
        <f t="shared" si="4"/>
        <v>42</v>
      </c>
      <c r="J16" t="s">
        <v>310</v>
      </c>
      <c r="K16" t="str">
        <f t="shared" si="5"/>
        <v>RHS_TROMMELDOORSW(Bit_Input:=Machine_IO.CHASSIS_Inputs.Cabin_Part_Raised_Signal.Alarm_Active,ID:=2014,Description:='RHS_TROMMELDOORSW {CHASSIS.CHASSIS.IN0702}',Add_Info:=Machine_IO.CHASSIS_Inputs.Cabin_Part_Raised_Signal.AlmLog.Buffer);</v>
      </c>
      <c r="L16" t="str">
        <f t="shared" si="6"/>
        <v>RHS_TROMMELDOORSW: MGSE_AlarmBit;</v>
      </c>
    </row>
    <row r="17" spans="1:12" x14ac:dyDescent="0.25">
      <c r="A17">
        <v>2015</v>
      </c>
      <c r="B17" t="s">
        <v>93</v>
      </c>
      <c r="C17" t="s">
        <v>460</v>
      </c>
      <c r="D17" s="26">
        <f t="shared" si="0"/>
        <v>9</v>
      </c>
      <c r="E17" s="26" t="str">
        <f t="shared" si="1"/>
        <v/>
      </c>
      <c r="F17" s="26" t="str">
        <f t="shared" si="2"/>
        <v/>
      </c>
      <c r="G17" t="s">
        <v>406</v>
      </c>
      <c r="H17" t="str">
        <f t="shared" si="3"/>
        <v>LHS_TROMMELDOORSW {CHASSIS.CHASSIS.IN0703}</v>
      </c>
      <c r="I17" s="26">
        <f t="shared" si="4"/>
        <v>42</v>
      </c>
      <c r="J17" t="s">
        <v>311</v>
      </c>
      <c r="K17" t="str">
        <f t="shared" si="5"/>
        <v>LHS_TROMMELDOORSW(Bit_Input:=Machine_IO.CHASSIS_Inputs.Cabin_Max_Height_Signal.Alarm_Active,ID:=2015,Description:='LHS_TROMMELDOORSW {CHASSIS.CHASSIS.IN0703}',Add_Info:=Machine_IO.CHASSIS_Inputs.Cabin_Max_Height_Signal.AlmLog.Buffer);</v>
      </c>
      <c r="L17" t="str">
        <f t="shared" si="6"/>
        <v>LHS_TROMMELDOORSW: MGSE_AlarmBit;</v>
      </c>
    </row>
    <row r="18" spans="1:12" x14ac:dyDescent="0.25">
      <c r="A18">
        <v>2016</v>
      </c>
      <c r="B18" t="s">
        <v>93</v>
      </c>
      <c r="C18" t="s">
        <v>461</v>
      </c>
      <c r="D18" s="26">
        <f t="shared" si="0"/>
        <v>9</v>
      </c>
      <c r="E18" s="26" t="str">
        <f t="shared" si="1"/>
        <v/>
      </c>
      <c r="F18" s="26" t="str">
        <f t="shared" si="2"/>
        <v/>
      </c>
      <c r="G18" t="s">
        <v>407</v>
      </c>
      <c r="H18" t="str">
        <f t="shared" si="3"/>
        <v>HYDOILTEMP_SW {CHASSIS.CHASSIS.IN0000}</v>
      </c>
      <c r="I18" s="26">
        <f t="shared" si="4"/>
        <v>38</v>
      </c>
      <c r="J18" t="s">
        <v>312</v>
      </c>
      <c r="K18" t="str">
        <f t="shared" si="5"/>
        <v>HYDOILTEMP_SW(Bit_Input:=Machine_IO.CHASSIS_Inputs.Cabin_Lower_Limit_Signal.Alarm_Active,ID:=2016,Description:='HYDOILTEMP_SW {CHASSIS.CHASSIS.IN0000}',Add_Info:=Machine_IO.CHASSIS_Inputs.Cabin_Lower_Limit_Signal.AlmLog.Buffer);</v>
      </c>
      <c r="L18" t="str">
        <f t="shared" si="6"/>
        <v>HYDOILTEMP_SW: MGSE_AlarmBit;</v>
      </c>
    </row>
    <row r="19" spans="1:12" x14ac:dyDescent="0.25">
      <c r="A19">
        <v>2017</v>
      </c>
      <c r="B19" t="s">
        <v>93</v>
      </c>
      <c r="C19" t="s">
        <v>462</v>
      </c>
      <c r="D19" s="26">
        <f t="shared" si="0"/>
        <v>9</v>
      </c>
      <c r="E19" s="26" t="str">
        <f t="shared" si="1"/>
        <v/>
      </c>
      <c r="F19" s="26" t="str">
        <f t="shared" si="2"/>
        <v/>
      </c>
      <c r="G19" t="s">
        <v>408</v>
      </c>
      <c r="H19" t="str">
        <f t="shared" si="3"/>
        <v>HYDOILLEVEL_SW {CHASSIS.CHASSIS.IN0001}</v>
      </c>
      <c r="I19" s="26">
        <f t="shared" si="4"/>
        <v>39</v>
      </c>
      <c r="J19" t="s">
        <v>313</v>
      </c>
      <c r="K19" t="str">
        <f t="shared" si="5"/>
        <v>HYDOILLEVEL_SW(Bit_Input:=Machine_IO.CHASSIS_Inputs.Cabin_Stowed_Signal.Alarm_Active,ID:=2017,Description:='HYDOILLEVEL_SW {CHASSIS.CHASSIS.IN0001}',Add_Info:=Machine_IO.CHASSIS_Inputs.Cabin_Stowed_Signal.AlmLog.Buffer);</v>
      </c>
      <c r="L19" t="str">
        <f t="shared" si="6"/>
        <v>HYDOILLEVEL_SW: MGSE_AlarmBit;</v>
      </c>
    </row>
    <row r="20" spans="1:12" x14ac:dyDescent="0.25">
      <c r="A20">
        <v>2018</v>
      </c>
      <c r="B20" t="s">
        <v>93</v>
      </c>
      <c r="C20" t="s">
        <v>463</v>
      </c>
      <c r="D20" s="26">
        <f t="shared" si="0"/>
        <v>9</v>
      </c>
      <c r="E20" s="26" t="str">
        <f t="shared" si="1"/>
        <v/>
      </c>
      <c r="F20" s="26" t="str">
        <f t="shared" si="2"/>
        <v/>
      </c>
      <c r="G20" t="s">
        <v>409</v>
      </c>
      <c r="H20" t="str">
        <f t="shared" si="3"/>
        <v>THERMOSTAT {CHASSIS.CHASSIS.IN0002}</v>
      </c>
      <c r="I20" s="26">
        <f t="shared" si="4"/>
        <v>35</v>
      </c>
      <c r="J20" t="s">
        <v>314</v>
      </c>
      <c r="K20" t="str">
        <f t="shared" si="5"/>
        <v>THERMOSTAT(Bit_Input:=Machine_IO.CHASSIS_Inputs.Mains_Phases_Good_Signal.Alarm_Active,ID:=2018,Description:='THERMOSTAT {CHASSIS.CHASSIS.IN0002}',Add_Info:=Machine_IO.CHASSIS_Inputs.Mains_Phases_Good_Signal.AlmLog.Buffer);</v>
      </c>
      <c r="L20" t="str">
        <f t="shared" si="6"/>
        <v>THERMOSTAT: MGSE_AlarmBit;</v>
      </c>
    </row>
    <row r="21" spans="1:12" x14ac:dyDescent="0.25">
      <c r="A21">
        <v>2019</v>
      </c>
      <c r="B21" t="s">
        <v>93</v>
      </c>
      <c r="C21" t="s">
        <v>464</v>
      </c>
      <c r="D21" s="26">
        <f t="shared" si="0"/>
        <v>9</v>
      </c>
      <c r="E21" s="26" t="str">
        <f t="shared" si="1"/>
        <v/>
      </c>
      <c r="F21" s="26" t="str">
        <f t="shared" si="2"/>
        <v/>
      </c>
      <c r="G21" t="s">
        <v>410</v>
      </c>
      <c r="H21" t="str">
        <f t="shared" si="3"/>
        <v>RADIORHS_JACKLEGLOWER_REQ {CHASSIS.CHASSIS.IN0003}</v>
      </c>
      <c r="I21" s="26">
        <f t="shared" si="4"/>
        <v>50</v>
      </c>
      <c r="J21" t="s">
        <v>315</v>
      </c>
      <c r="K21" t="str">
        <f t="shared" si="5"/>
        <v>RADIORHS_JACKLEGLOWER_REQ(Bit_Input:=Machine_IO.CHASSIS_Inputs.Mains_Hyd_Pump_Running.Alarm_Active,ID:=2019,Description:='RADIORHS_JACKLEGLOWER_REQ {CHASSIS.CHASSIS.IN0003}',Add_Info:=Machine_IO.CHASSIS_Inputs.Mains_Hyd_Pump_Running.AlmLog.Buffer);</v>
      </c>
      <c r="L21" t="str">
        <f t="shared" si="6"/>
        <v>RADIORHS_JACKLEGLOWER_REQ: MGSE_AlarmBit;</v>
      </c>
    </row>
    <row r="22" spans="1:12" x14ac:dyDescent="0.25">
      <c r="A22">
        <v>2020</v>
      </c>
      <c r="B22" t="s">
        <v>93</v>
      </c>
      <c r="C22" t="s">
        <v>465</v>
      </c>
      <c r="D22" s="26">
        <f t="shared" si="0"/>
        <v>9</v>
      </c>
      <c r="E22" s="26" t="str">
        <f t="shared" si="1"/>
        <v/>
      </c>
      <c r="F22" s="26" t="str">
        <f t="shared" si="2"/>
        <v/>
      </c>
      <c r="G22" t="s">
        <v>411</v>
      </c>
      <c r="H22" t="str">
        <f t="shared" si="3"/>
        <v>RADIOLHS_JACKLEGRAISE_REQ {CHASSIS.CHASSIS.IN0500}</v>
      </c>
      <c r="I22" s="26">
        <f t="shared" si="4"/>
        <v>50</v>
      </c>
      <c r="J22" t="s">
        <v>316</v>
      </c>
      <c r="K22" t="str">
        <f t="shared" si="5"/>
        <v>RADIOLHS_JACKLEGRAISE_REQ(Bit_Input:=Machine_IO.CHASSIS_Inputs.Chassis_Platform_Tilt_Left_Button.Alarm_Active,ID:=2020,Description:='RADIOLHS_JACKLEGRAISE_REQ {CHASSIS.CHASSIS.IN0500}',Add_Info:=Machine_IO.CHASSIS_Inputs.Chassis_Platform_Tilt_Left_Button.AlmLog.Buffer);</v>
      </c>
      <c r="L22" t="str">
        <f t="shared" si="6"/>
        <v>RADIOLHS_JACKLEGRAISE_REQ: MGSE_AlarmBit;</v>
      </c>
    </row>
    <row r="23" spans="1:12" x14ac:dyDescent="0.25">
      <c r="A23">
        <v>2021</v>
      </c>
      <c r="B23" t="s">
        <v>93</v>
      </c>
      <c r="C23" t="s">
        <v>466</v>
      </c>
      <c r="D23" s="26">
        <f t="shared" si="0"/>
        <v>9</v>
      </c>
      <c r="E23" s="26" t="str">
        <f t="shared" si="1"/>
        <v/>
      </c>
      <c r="F23" s="26" t="str">
        <f t="shared" si="2"/>
        <v/>
      </c>
      <c r="G23" t="s">
        <v>412</v>
      </c>
      <c r="H23" t="str">
        <f t="shared" si="3"/>
        <v>RADIOLHS_JACKLEGLOWER_REQ {CHASSIS.CHASSIS.IN0501}</v>
      </c>
      <c r="I23" s="26">
        <f t="shared" si="4"/>
        <v>50</v>
      </c>
      <c r="J23" t="s">
        <v>317</v>
      </c>
      <c r="K23" t="str">
        <f t="shared" si="5"/>
        <v>RADIOLHS_JACKLEGLOWER_REQ(Bit_Input:=Machine_IO.CHASSIS_Inputs.Chassis_Platform_Tilt_Right_Button.Alarm_Active,ID:=2021,Description:='RADIOLHS_JACKLEGLOWER_REQ {CHASSIS.CHASSIS.IN0501}',Add_Info:=Machine_IO.CHASSIS_Inputs.Chassis_Platform_Tilt_Right_Button.AlmLog.Buffer);</v>
      </c>
      <c r="L23" t="str">
        <f t="shared" si="6"/>
        <v>RADIOLHS_JACKLEGLOWER_REQ: MGSE_AlarmBit;</v>
      </c>
    </row>
    <row r="24" spans="1:12" x14ac:dyDescent="0.25">
      <c r="A24">
        <v>2022</v>
      </c>
      <c r="B24" t="s">
        <v>93</v>
      </c>
      <c r="C24" t="s">
        <v>467</v>
      </c>
      <c r="D24" s="26">
        <f t="shared" si="0"/>
        <v>9</v>
      </c>
      <c r="E24" s="26" t="str">
        <f t="shared" si="1"/>
        <v/>
      </c>
      <c r="F24" s="26" t="str">
        <f t="shared" si="2"/>
        <v/>
      </c>
      <c r="G24" t="s">
        <v>413</v>
      </c>
      <c r="H24" t="str">
        <f t="shared" si="3"/>
        <v>RADIOSIDECONVRAISEREQ {CHASSIS.CHASSIS.IN0502}</v>
      </c>
      <c r="I24" s="26">
        <f t="shared" si="4"/>
        <v>46</v>
      </c>
      <c r="J24" t="s">
        <v>318</v>
      </c>
      <c r="K24" t="str">
        <f t="shared" si="5"/>
        <v>RADIOSIDECONVRAISEREQ(Bit_Input:=Machine_IO.CHASSIS_Inputs.Chassis_Engine_Stop_Button.Alarm_Active,ID:=2022,Description:='RADIOSIDECONVRAISEREQ {CHASSIS.CHASSIS.IN0502}',Add_Info:=Machine_IO.CHASSIS_Inputs.Chassis_Engine_Stop_Button.AlmLog.Buffer);</v>
      </c>
      <c r="L24" t="str">
        <f t="shared" si="6"/>
        <v>RADIOSIDECONVRAISEREQ: MGSE_AlarmBit;</v>
      </c>
    </row>
    <row r="25" spans="1:12" x14ac:dyDescent="0.25">
      <c r="A25">
        <v>2023</v>
      </c>
      <c r="B25" t="s">
        <v>93</v>
      </c>
      <c r="C25" t="s">
        <v>468</v>
      </c>
      <c r="D25" s="26">
        <f t="shared" si="0"/>
        <v>9</v>
      </c>
      <c r="E25" s="26" t="str">
        <f t="shared" si="1"/>
        <v/>
      </c>
      <c r="F25" s="26" t="str">
        <f t="shared" si="2"/>
        <v/>
      </c>
      <c r="G25" t="s">
        <v>414</v>
      </c>
      <c r="H25" t="str">
        <f t="shared" si="3"/>
        <v>RADIOSIDECONVLOWERREQ {CHASSIS.CHASSIS.IN0503}</v>
      </c>
      <c r="I25" s="26">
        <f t="shared" si="4"/>
        <v>46</v>
      </c>
      <c r="J25" t="s">
        <v>319</v>
      </c>
      <c r="K25" t="str">
        <f t="shared" si="5"/>
        <v>RADIOSIDECONVLOWERREQ(Bit_Input:=Machine_IO.CHASSIS_Inputs.EStop_Chassis_Right_Button.Alarm_Active,ID:=2023,Description:='RADIOSIDECONVLOWERREQ {CHASSIS.CHASSIS.IN0503}',Add_Info:=Machine_IO.CHASSIS_Inputs.EStop_Chassis_Right_Button.AlmLog.Buffer);</v>
      </c>
      <c r="L25" t="str">
        <f t="shared" si="6"/>
        <v>RADIOSIDECONVLOWERREQ: MGSE_AlarmBit;</v>
      </c>
    </row>
    <row r="26" spans="1:12" x14ac:dyDescent="0.25">
      <c r="A26">
        <v>2024</v>
      </c>
      <c r="B26" t="s">
        <v>93</v>
      </c>
      <c r="C26" t="s">
        <v>469</v>
      </c>
      <c r="D26" s="26">
        <f t="shared" si="0"/>
        <v>9</v>
      </c>
      <c r="E26" s="26" t="str">
        <f t="shared" si="1"/>
        <v/>
      </c>
      <c r="F26" s="26" t="str">
        <f t="shared" si="2"/>
        <v/>
      </c>
      <c r="G26" t="s">
        <v>520</v>
      </c>
      <c r="H26" t="str">
        <f t="shared" ref="H26:H33" si="7">_xlfn.CONCAT(G26," {",B26,".",C26,"}")</f>
        <v>SPARE_IN0400 {CHASSIS.CHASSIS.IN0400}</v>
      </c>
      <c r="I26" s="26">
        <f t="shared" ref="I26:I33" si="8">LEN(H26)</f>
        <v>37</v>
      </c>
      <c r="J26" t="s">
        <v>319</v>
      </c>
      <c r="K26" t="str">
        <f t="shared" ref="K26:K33" si="9">_xlfn.CONCAT(G26,"(Bit_Input:=",J26,".Alarm_Active",",ID:=",A26,",Description:='",H26,"',Add_Info:=",J26,".AlmLog.Buffer",");")</f>
        <v>SPARE_IN0400(Bit_Input:=Machine_IO.CHASSIS_Inputs.EStop_Chassis_Right_Button.Alarm_Active,ID:=2024,Description:='SPARE_IN0400 {CHASSIS.CHASSIS.IN0400}',Add_Info:=Machine_IO.CHASSIS_Inputs.EStop_Chassis_Right_Button.AlmLog.Buffer);</v>
      </c>
      <c r="L26" t="str">
        <f t="shared" ref="L26:L33" si="10">_xlfn.CONCAT(G26,": MGSE_AlarmBit;")</f>
        <v>SPARE_IN0400: MGSE_AlarmBit;</v>
      </c>
    </row>
    <row r="27" spans="1:12" x14ac:dyDescent="0.25">
      <c r="A27">
        <v>2025</v>
      </c>
      <c r="B27" t="s">
        <v>93</v>
      </c>
      <c r="C27" t="s">
        <v>470</v>
      </c>
      <c r="D27" s="26">
        <f t="shared" si="0"/>
        <v>9</v>
      </c>
      <c r="E27" s="26" t="str">
        <f t="shared" si="1"/>
        <v/>
      </c>
      <c r="F27" s="26" t="str">
        <f t="shared" si="2"/>
        <v/>
      </c>
      <c r="G27" t="s">
        <v>415</v>
      </c>
      <c r="H27" t="str">
        <f t="shared" si="7"/>
        <v>FUELLEVEL_PERCENT {CHASSIS.CHASSIS.IN0401}</v>
      </c>
      <c r="I27" s="26">
        <f t="shared" si="8"/>
        <v>42</v>
      </c>
      <c r="J27" t="s">
        <v>319</v>
      </c>
      <c r="K27" t="str">
        <f t="shared" si="9"/>
        <v>FUELLEVEL_PERCENT(Bit_Input:=Machine_IO.CHASSIS_Inputs.EStop_Chassis_Right_Button.Alarm_Active,ID:=2025,Description:='FUELLEVEL_PERCENT {CHASSIS.CHASSIS.IN0401}',Add_Info:=Machine_IO.CHASSIS_Inputs.EStop_Chassis_Right_Button.AlmLog.Buffer);</v>
      </c>
      <c r="L27" t="str">
        <f t="shared" si="10"/>
        <v>FUELLEVEL_PERCENT: MGSE_AlarmBit;</v>
      </c>
    </row>
    <row r="28" spans="1:12" x14ac:dyDescent="0.25">
      <c r="A28">
        <v>2026</v>
      </c>
      <c r="B28" t="s">
        <v>93</v>
      </c>
      <c r="C28" t="s">
        <v>471</v>
      </c>
      <c r="D28" s="26">
        <f t="shared" si="0"/>
        <v>9</v>
      </c>
      <c r="E28" s="26" t="str">
        <f t="shared" si="1"/>
        <v/>
      </c>
      <c r="F28" s="26" t="str">
        <f t="shared" si="2"/>
        <v/>
      </c>
      <c r="G28" t="s">
        <v>416</v>
      </c>
      <c r="H28" t="str">
        <f t="shared" si="7"/>
        <v>UMBTRACKREQ {CHASSIS.CHASSIS.IN0900}</v>
      </c>
      <c r="I28" s="26">
        <f t="shared" si="8"/>
        <v>36</v>
      </c>
      <c r="J28" t="s">
        <v>319</v>
      </c>
      <c r="K28" t="str">
        <f t="shared" si="9"/>
        <v>UMBTRACKREQ(Bit_Input:=Machine_IO.CHASSIS_Inputs.EStop_Chassis_Right_Button.Alarm_Active,ID:=2026,Description:='UMBTRACKREQ {CHASSIS.CHASSIS.IN0900}',Add_Info:=Machine_IO.CHASSIS_Inputs.EStop_Chassis_Right_Button.AlmLog.Buffer);</v>
      </c>
      <c r="L28" t="str">
        <f t="shared" si="10"/>
        <v>UMBTRACKREQ: MGSE_AlarmBit;</v>
      </c>
    </row>
    <row r="29" spans="1:12" x14ac:dyDescent="0.25">
      <c r="A29">
        <v>2027</v>
      </c>
      <c r="B29" t="s">
        <v>93</v>
      </c>
      <c r="C29" t="s">
        <v>472</v>
      </c>
      <c r="D29" s="26">
        <f t="shared" ref="D29:D48" si="11">IFERROR(FIND("IN",C29,1),"")</f>
        <v>9</v>
      </c>
      <c r="E29" s="26" t="str">
        <f t="shared" ref="E29:E48" si="12">IFERROR(FIND("OUT",C29,1),"")</f>
        <v/>
      </c>
      <c r="F29" s="26" t="str">
        <f t="shared" ref="F29:F48" si="13">IFERROR(FIND("GROUP",C29,1),"")</f>
        <v/>
      </c>
      <c r="G29" t="s">
        <v>417</v>
      </c>
      <c r="H29" t="str">
        <f t="shared" si="7"/>
        <v>UMBMACHINESTOP {CHASSIS.CHASSIS.IN0901}</v>
      </c>
      <c r="I29" s="26">
        <f t="shared" si="8"/>
        <v>39</v>
      </c>
      <c r="J29" t="s">
        <v>319</v>
      </c>
      <c r="K29" t="str">
        <f t="shared" si="9"/>
        <v>UMBMACHINESTOP(Bit_Input:=Machine_IO.CHASSIS_Inputs.EStop_Chassis_Right_Button.Alarm_Active,ID:=2027,Description:='UMBMACHINESTOP {CHASSIS.CHASSIS.IN0901}',Add_Info:=Machine_IO.CHASSIS_Inputs.EStop_Chassis_Right_Button.AlmLog.Buffer);</v>
      </c>
      <c r="L29" t="str">
        <f t="shared" si="10"/>
        <v>UMBMACHINESTOP: MGSE_AlarmBit;</v>
      </c>
    </row>
    <row r="30" spans="1:12" x14ac:dyDescent="0.25">
      <c r="A30">
        <v>2028</v>
      </c>
      <c r="B30" t="s">
        <v>93</v>
      </c>
      <c r="C30" t="s">
        <v>473</v>
      </c>
      <c r="D30" s="26">
        <f t="shared" si="11"/>
        <v>9</v>
      </c>
      <c r="E30" s="26" t="str">
        <f t="shared" si="12"/>
        <v/>
      </c>
      <c r="F30" s="26" t="str">
        <f t="shared" si="13"/>
        <v/>
      </c>
      <c r="G30" t="s">
        <v>418</v>
      </c>
      <c r="H30" t="str">
        <f t="shared" si="7"/>
        <v>RTF_REQ {CHASSIS.CHASSIS.IN0300}</v>
      </c>
      <c r="I30" s="26">
        <f t="shared" si="8"/>
        <v>32</v>
      </c>
      <c r="J30" t="s">
        <v>319</v>
      </c>
      <c r="K30" t="str">
        <f t="shared" si="9"/>
        <v>RTF_REQ(Bit_Input:=Machine_IO.CHASSIS_Inputs.EStop_Chassis_Right_Button.Alarm_Active,ID:=2028,Description:='RTF_REQ {CHASSIS.CHASSIS.IN0300}',Add_Info:=Machine_IO.CHASSIS_Inputs.EStop_Chassis_Right_Button.AlmLog.Buffer);</v>
      </c>
      <c r="L30" t="str">
        <f t="shared" si="10"/>
        <v>RTF_REQ: MGSE_AlarmBit;</v>
      </c>
    </row>
    <row r="31" spans="1:12" x14ac:dyDescent="0.25">
      <c r="A31">
        <v>2029</v>
      </c>
      <c r="B31" t="s">
        <v>93</v>
      </c>
      <c r="C31" t="s">
        <v>474</v>
      </c>
      <c r="D31" s="26">
        <f t="shared" si="11"/>
        <v>9</v>
      </c>
      <c r="E31" s="26" t="str">
        <f t="shared" si="12"/>
        <v/>
      </c>
      <c r="F31" s="26" t="str">
        <f t="shared" si="13"/>
        <v/>
      </c>
      <c r="G31" t="s">
        <v>419</v>
      </c>
      <c r="H31" t="str">
        <f t="shared" si="7"/>
        <v>RTR_REQ {CHASSIS.CHASSIS.IN0301}</v>
      </c>
      <c r="I31" s="26">
        <f t="shared" si="8"/>
        <v>32</v>
      </c>
      <c r="J31" t="s">
        <v>319</v>
      </c>
      <c r="K31" t="str">
        <f t="shared" si="9"/>
        <v>RTR_REQ(Bit_Input:=Machine_IO.CHASSIS_Inputs.EStop_Chassis_Right_Button.Alarm_Active,ID:=2029,Description:='RTR_REQ {CHASSIS.CHASSIS.IN0301}',Add_Info:=Machine_IO.CHASSIS_Inputs.EStop_Chassis_Right_Button.AlmLog.Buffer);</v>
      </c>
      <c r="L31" t="str">
        <f t="shared" si="10"/>
        <v>RTR_REQ: MGSE_AlarmBit;</v>
      </c>
    </row>
    <row r="32" spans="1:12" x14ac:dyDescent="0.25">
      <c r="A32">
        <v>2030</v>
      </c>
      <c r="B32" t="s">
        <v>93</v>
      </c>
      <c r="C32" t="s">
        <v>475</v>
      </c>
      <c r="D32" s="26">
        <f t="shared" si="11"/>
        <v>9</v>
      </c>
      <c r="E32" s="26" t="str">
        <f t="shared" si="12"/>
        <v/>
      </c>
      <c r="F32" s="26" t="str">
        <f t="shared" si="13"/>
        <v/>
      </c>
      <c r="G32" t="s">
        <v>420</v>
      </c>
      <c r="H32" t="str">
        <f t="shared" si="7"/>
        <v>LTF_REQ {CHASSIS.CHASSIS.IN0800}</v>
      </c>
      <c r="I32" s="26">
        <f t="shared" si="8"/>
        <v>32</v>
      </c>
      <c r="J32" t="s">
        <v>319</v>
      </c>
      <c r="K32" t="str">
        <f t="shared" si="9"/>
        <v>LTF_REQ(Bit_Input:=Machine_IO.CHASSIS_Inputs.EStop_Chassis_Right_Button.Alarm_Active,ID:=2030,Description:='LTF_REQ {CHASSIS.CHASSIS.IN0800}',Add_Info:=Machine_IO.CHASSIS_Inputs.EStop_Chassis_Right_Button.AlmLog.Buffer);</v>
      </c>
      <c r="L32" t="str">
        <f t="shared" si="10"/>
        <v>LTF_REQ: MGSE_AlarmBit;</v>
      </c>
    </row>
    <row r="33" spans="1:12" x14ac:dyDescent="0.25">
      <c r="A33">
        <v>2031</v>
      </c>
      <c r="B33" t="s">
        <v>93</v>
      </c>
      <c r="C33" t="s">
        <v>476</v>
      </c>
      <c r="D33" s="26">
        <f t="shared" si="11"/>
        <v>9</v>
      </c>
      <c r="E33" s="26" t="str">
        <f t="shared" si="12"/>
        <v/>
      </c>
      <c r="F33" s="26" t="str">
        <f t="shared" si="13"/>
        <v/>
      </c>
      <c r="G33" t="s">
        <v>421</v>
      </c>
      <c r="H33" t="str">
        <f t="shared" si="7"/>
        <v>LTR_REQ {CHASSIS.CHASSIS.IN0801}</v>
      </c>
      <c r="I33" s="26">
        <f t="shared" si="8"/>
        <v>32</v>
      </c>
      <c r="J33" t="s">
        <v>319</v>
      </c>
      <c r="K33" t="str">
        <f t="shared" si="9"/>
        <v>LTR_REQ(Bit_Input:=Machine_IO.CHASSIS_Inputs.EStop_Chassis_Right_Button.Alarm_Active,ID:=2031,Description:='LTR_REQ {CHASSIS.CHASSIS.IN0801}',Add_Info:=Machine_IO.CHASSIS_Inputs.EStop_Chassis_Right_Button.AlmLog.Buffer);</v>
      </c>
      <c r="L33" t="str">
        <f t="shared" si="10"/>
        <v>LTR_REQ: MGSE_AlarmBit;</v>
      </c>
    </row>
    <row r="34" spans="1:12" x14ac:dyDescent="0.25">
      <c r="A34">
        <v>2032</v>
      </c>
      <c r="B34" t="s">
        <v>93</v>
      </c>
      <c r="C34" t="s">
        <v>477</v>
      </c>
      <c r="D34" s="26" t="str">
        <f t="shared" si="11"/>
        <v/>
      </c>
      <c r="E34" s="26">
        <f t="shared" si="12"/>
        <v>9</v>
      </c>
      <c r="F34" s="26" t="str">
        <f t="shared" si="13"/>
        <v/>
      </c>
      <c r="G34" t="s">
        <v>422</v>
      </c>
      <c r="H34" t="str">
        <f t="shared" ref="H34" si="14">_xlfn.CONCAT(G34," {",B34,".",C34,"}")</f>
        <v>TAILCONVSPD_MA {CHASSIS.CHASSIS.OUT0000}</v>
      </c>
      <c r="I34" s="26">
        <f t="shared" ref="I34" si="15">LEN(H34)</f>
        <v>40</v>
      </c>
      <c r="J34" t="s">
        <v>320</v>
      </c>
      <c r="K34" t="str">
        <f t="shared" ref="K34" si="16">_xlfn.CONCAT(G34,"(Bit_Input:=",J34,".Alarm_Active",",ID:=",A34,",Description:='",H34,"',Add_Info:=",J34,".AlmLog.Buffer",");")</f>
        <v>TAILCONVSPD_MA(Bit_Input:=Machine_IO.CHASSIS_Outputs.Cabin_Panel_Active_LED.Alarm_Active,ID:=2032,Description:='TAILCONVSPD_MA {CHASSIS.CHASSIS.OUT0000}',Add_Info:=Machine_IO.CHASSIS_Outputs.Cabin_Panel_Active_LED.AlmLog.Buffer);</v>
      </c>
      <c r="L34" t="str">
        <f t="shared" ref="L34" si="17">_xlfn.CONCAT(G34,": MGSE_AlarmBit;")</f>
        <v>TAILCONVSPD_MA: MGSE_AlarmBit;</v>
      </c>
    </row>
    <row r="35" spans="1:12" x14ac:dyDescent="0.25">
      <c r="A35">
        <v>2033</v>
      </c>
      <c r="B35" t="s">
        <v>93</v>
      </c>
      <c r="C35" t="s">
        <v>478</v>
      </c>
      <c r="D35" s="26" t="str">
        <f t="shared" si="11"/>
        <v/>
      </c>
      <c r="E35" s="26">
        <f t="shared" si="12"/>
        <v>9</v>
      </c>
      <c r="F35" s="26" t="str">
        <f t="shared" si="13"/>
        <v/>
      </c>
      <c r="G35" t="s">
        <v>423</v>
      </c>
      <c r="H35" t="str">
        <f t="shared" ref="H35:H65" si="18">_xlfn.CONCAT(G35," {",B35,".",C35,"}")</f>
        <v>RHS_JACKLEGLOWER_OP {CHASSIS.CHASSIS.OUT0001}</v>
      </c>
      <c r="I35" s="26">
        <f t="shared" ref="I35:I65" si="19">LEN(H35)</f>
        <v>45</v>
      </c>
      <c r="J35" t="s">
        <v>320</v>
      </c>
      <c r="K35" t="str">
        <f t="shared" ref="K35:K65" si="20">_xlfn.CONCAT(G35,"(Bit_Input:=",J35,".Alarm_Active",",ID:=",A35,",Description:='",H35,"',Add_Info:=",J35,".AlmLog.Buffer",");")</f>
        <v>RHS_JACKLEGLOWER_OP(Bit_Input:=Machine_IO.CHASSIS_Outputs.Cabin_Panel_Active_LED.Alarm_Active,ID:=2033,Description:='RHS_JACKLEGLOWER_OP {CHASSIS.CHASSIS.OUT0001}',Add_Info:=Machine_IO.CHASSIS_Outputs.Cabin_Panel_Active_LED.AlmLog.Buffer);</v>
      </c>
      <c r="L35" t="str">
        <f t="shared" ref="L35:L65" si="21">_xlfn.CONCAT(G35,": MGSE_AlarmBit;")</f>
        <v>RHS_JACKLEGLOWER_OP: MGSE_AlarmBit;</v>
      </c>
    </row>
    <row r="36" spans="1:12" x14ac:dyDescent="0.25">
      <c r="A36">
        <v>2034</v>
      </c>
      <c r="B36" t="s">
        <v>93</v>
      </c>
      <c r="C36" t="s">
        <v>479</v>
      </c>
      <c r="D36" s="26" t="str">
        <f t="shared" si="11"/>
        <v/>
      </c>
      <c r="E36" s="26">
        <f t="shared" si="12"/>
        <v>9</v>
      </c>
      <c r="F36" s="26" t="str">
        <f t="shared" si="13"/>
        <v/>
      </c>
      <c r="G36" t="s">
        <v>424</v>
      </c>
      <c r="H36" t="str">
        <f t="shared" si="18"/>
        <v>SIDECONVSPD_MA {CHASSIS.CHASSIS.OUT0002}</v>
      </c>
      <c r="I36" s="26">
        <f t="shared" si="19"/>
        <v>40</v>
      </c>
      <c r="J36" t="s">
        <v>320</v>
      </c>
      <c r="K36" t="str">
        <f t="shared" si="20"/>
        <v>SIDECONVSPD_MA(Bit_Input:=Machine_IO.CHASSIS_Outputs.Cabin_Panel_Active_LED.Alarm_Active,ID:=2034,Description:='SIDECONVSPD_MA {CHASSIS.CHASSIS.OUT0002}',Add_Info:=Machine_IO.CHASSIS_Outputs.Cabin_Panel_Active_LED.AlmLog.Buffer);</v>
      </c>
      <c r="L36" t="str">
        <f t="shared" si="21"/>
        <v>SIDECONVSPD_MA: MGSE_AlarmBit;</v>
      </c>
    </row>
    <row r="37" spans="1:12" x14ac:dyDescent="0.25">
      <c r="A37">
        <v>2035</v>
      </c>
      <c r="B37" t="s">
        <v>93</v>
      </c>
      <c r="C37" t="s">
        <v>480</v>
      </c>
      <c r="D37" s="26" t="str">
        <f t="shared" si="11"/>
        <v/>
      </c>
      <c r="E37" s="26">
        <f t="shared" si="12"/>
        <v>9</v>
      </c>
      <c r="F37" s="26" t="str">
        <f t="shared" si="13"/>
        <v/>
      </c>
      <c r="G37" t="s">
        <v>425</v>
      </c>
      <c r="H37" t="str">
        <f t="shared" si="18"/>
        <v>LHS_JACKLEGRAISE_OP {CHASSIS.CHASSIS.OUT0003}</v>
      </c>
      <c r="I37" s="26">
        <f t="shared" si="19"/>
        <v>45</v>
      </c>
      <c r="J37" t="s">
        <v>320</v>
      </c>
      <c r="K37" t="str">
        <f t="shared" si="20"/>
        <v>LHS_JACKLEGRAISE_OP(Bit_Input:=Machine_IO.CHASSIS_Outputs.Cabin_Panel_Active_LED.Alarm_Active,ID:=2035,Description:='LHS_JACKLEGRAISE_OP {CHASSIS.CHASSIS.OUT0003}',Add_Info:=Machine_IO.CHASSIS_Outputs.Cabin_Panel_Active_LED.AlmLog.Buffer);</v>
      </c>
      <c r="L37" t="str">
        <f t="shared" si="21"/>
        <v>LHS_JACKLEGRAISE_OP: MGSE_AlarmBit;</v>
      </c>
    </row>
    <row r="38" spans="1:12" x14ac:dyDescent="0.25">
      <c r="A38">
        <v>2036</v>
      </c>
      <c r="B38" t="s">
        <v>93</v>
      </c>
      <c r="C38" t="s">
        <v>481</v>
      </c>
      <c r="D38" s="26" t="str">
        <f t="shared" si="11"/>
        <v/>
      </c>
      <c r="E38" s="26">
        <f t="shared" si="12"/>
        <v>9</v>
      </c>
      <c r="F38" s="26" t="str">
        <f t="shared" si="13"/>
        <v/>
      </c>
      <c r="G38" t="s">
        <v>426</v>
      </c>
      <c r="H38" t="str">
        <f t="shared" si="18"/>
        <v>SIDETRANSFERSPD_MA {CHASSIS.CHASSIS.OUT0004}</v>
      </c>
      <c r="I38" s="26">
        <f t="shared" si="19"/>
        <v>44</v>
      </c>
      <c r="J38" t="s">
        <v>320</v>
      </c>
      <c r="K38" t="str">
        <f t="shared" si="20"/>
        <v>SIDETRANSFERSPD_MA(Bit_Input:=Machine_IO.CHASSIS_Outputs.Cabin_Panel_Active_LED.Alarm_Active,ID:=2036,Description:='SIDETRANSFERSPD_MA {CHASSIS.CHASSIS.OUT0004}',Add_Info:=Machine_IO.CHASSIS_Outputs.Cabin_Panel_Active_LED.AlmLog.Buffer);</v>
      </c>
      <c r="L38" t="str">
        <f t="shared" si="21"/>
        <v>SIDETRANSFERSPD_MA: MGSE_AlarmBit;</v>
      </c>
    </row>
    <row r="39" spans="1:12" x14ac:dyDescent="0.25">
      <c r="A39">
        <v>2037</v>
      </c>
      <c r="B39" t="s">
        <v>93</v>
      </c>
      <c r="C39" t="s">
        <v>482</v>
      </c>
      <c r="D39" s="26" t="str">
        <f t="shared" si="11"/>
        <v/>
      </c>
      <c r="E39" s="26">
        <f t="shared" si="12"/>
        <v>9</v>
      </c>
      <c r="F39" s="26" t="str">
        <f t="shared" si="13"/>
        <v/>
      </c>
      <c r="G39" t="s">
        <v>427</v>
      </c>
      <c r="H39" t="str">
        <f t="shared" si="18"/>
        <v>LHS_JACKLEGLOWER_OP {CHASSIS.CHASSIS.OUT0005}</v>
      </c>
      <c r="I39" s="26">
        <f t="shared" si="19"/>
        <v>45</v>
      </c>
      <c r="J39" t="s">
        <v>320</v>
      </c>
      <c r="K39" t="str">
        <f t="shared" si="20"/>
        <v>LHS_JACKLEGLOWER_OP(Bit_Input:=Machine_IO.CHASSIS_Outputs.Cabin_Panel_Active_LED.Alarm_Active,ID:=2037,Description:='LHS_JACKLEGLOWER_OP {CHASSIS.CHASSIS.OUT0005}',Add_Info:=Machine_IO.CHASSIS_Outputs.Cabin_Panel_Active_LED.AlmLog.Buffer);</v>
      </c>
      <c r="L39" t="str">
        <f t="shared" si="21"/>
        <v>LHS_JACKLEGLOWER_OP: MGSE_AlarmBit;</v>
      </c>
    </row>
    <row r="40" spans="1:12" x14ac:dyDescent="0.25">
      <c r="A40">
        <v>2038</v>
      </c>
      <c r="B40" t="s">
        <v>93</v>
      </c>
      <c r="C40" t="s">
        <v>483</v>
      </c>
      <c r="D40" s="26" t="str">
        <f t="shared" si="11"/>
        <v/>
      </c>
      <c r="E40" s="26">
        <f t="shared" si="12"/>
        <v>9</v>
      </c>
      <c r="F40" s="26" t="str">
        <f t="shared" si="13"/>
        <v/>
      </c>
      <c r="G40" t="s">
        <v>428</v>
      </c>
      <c r="H40" t="str">
        <f t="shared" si="18"/>
        <v>SETUPDUMPVALVE_OP {CHASSIS.CHASSIS.OUT0006}</v>
      </c>
      <c r="I40" s="26">
        <f t="shared" si="19"/>
        <v>43</v>
      </c>
      <c r="J40" t="s">
        <v>320</v>
      </c>
      <c r="K40" t="str">
        <f t="shared" si="20"/>
        <v>SETUPDUMPVALVE_OP(Bit_Input:=Machine_IO.CHASSIS_Outputs.Cabin_Panel_Active_LED.Alarm_Active,ID:=2038,Description:='SETUPDUMPVALVE_OP {CHASSIS.CHASSIS.OUT0006}',Add_Info:=Machine_IO.CHASSIS_Outputs.Cabin_Panel_Active_LED.AlmLog.Buffer);</v>
      </c>
      <c r="L40" t="str">
        <f t="shared" si="21"/>
        <v>SETUPDUMPVALVE_OP: MGSE_AlarmBit;</v>
      </c>
    </row>
    <row r="41" spans="1:12" x14ac:dyDescent="0.25">
      <c r="A41">
        <v>2039</v>
      </c>
      <c r="B41" t="s">
        <v>93</v>
      </c>
      <c r="C41" t="s">
        <v>484</v>
      </c>
      <c r="D41" s="26" t="str">
        <f t="shared" si="11"/>
        <v/>
      </c>
      <c r="E41" s="26">
        <f t="shared" si="12"/>
        <v>9</v>
      </c>
      <c r="F41" s="26" t="str">
        <f t="shared" si="13"/>
        <v/>
      </c>
      <c r="G41" t="s">
        <v>429</v>
      </c>
      <c r="H41" t="str">
        <f t="shared" si="18"/>
        <v>COLLECTIONCONVSPD_MA {CHASSIS.CHASSIS.OUT0007}</v>
      </c>
      <c r="I41" s="26">
        <f t="shared" si="19"/>
        <v>46</v>
      </c>
      <c r="J41" t="s">
        <v>320</v>
      </c>
      <c r="K41" t="str">
        <f t="shared" si="20"/>
        <v>COLLECTIONCONVSPD_MA(Bit_Input:=Machine_IO.CHASSIS_Outputs.Cabin_Panel_Active_LED.Alarm_Active,ID:=2039,Description:='COLLECTIONCONVSPD_MA {CHASSIS.CHASSIS.OUT0007}',Add_Info:=Machine_IO.CHASSIS_Outputs.Cabin_Panel_Active_LED.AlmLog.Buffer);</v>
      </c>
      <c r="L41" t="str">
        <f t="shared" si="21"/>
        <v>COLLECTIONCONVSPD_MA: MGSE_AlarmBit;</v>
      </c>
    </row>
    <row r="42" spans="1:12" x14ac:dyDescent="0.25">
      <c r="A42">
        <v>2040</v>
      </c>
      <c r="B42" t="s">
        <v>93</v>
      </c>
      <c r="C42" t="s">
        <v>485</v>
      </c>
      <c r="D42" s="26" t="str">
        <f t="shared" si="11"/>
        <v/>
      </c>
      <c r="E42" s="26">
        <f t="shared" si="12"/>
        <v>9</v>
      </c>
      <c r="F42" s="26" t="str">
        <f t="shared" si="13"/>
        <v/>
      </c>
      <c r="G42" t="s">
        <v>430</v>
      </c>
      <c r="H42" t="str">
        <f t="shared" si="18"/>
        <v>COLLECTIONCONVON_OP {CHASSIS.CHASSIS.OUT0008}</v>
      </c>
      <c r="I42" s="26">
        <f t="shared" si="19"/>
        <v>45</v>
      </c>
      <c r="J42" t="s">
        <v>320</v>
      </c>
      <c r="K42" t="str">
        <f t="shared" si="20"/>
        <v>COLLECTIONCONVON_OP(Bit_Input:=Machine_IO.CHASSIS_Outputs.Cabin_Panel_Active_LED.Alarm_Active,ID:=2040,Description:='COLLECTIONCONVON_OP {CHASSIS.CHASSIS.OUT0008}',Add_Info:=Machine_IO.CHASSIS_Outputs.Cabin_Panel_Active_LED.AlmLog.Buffer);</v>
      </c>
      <c r="L42" t="str">
        <f t="shared" si="21"/>
        <v>COLLECTIONCONVON_OP: MGSE_AlarmBit;</v>
      </c>
    </row>
    <row r="43" spans="1:12" x14ac:dyDescent="0.25">
      <c r="A43">
        <v>2041</v>
      </c>
      <c r="B43" t="s">
        <v>93</v>
      </c>
      <c r="C43" t="s">
        <v>486</v>
      </c>
      <c r="D43" s="26" t="str">
        <f t="shared" si="11"/>
        <v/>
      </c>
      <c r="E43" s="26" t="str">
        <f t="shared" si="12"/>
        <v/>
      </c>
      <c r="F43" s="26">
        <f t="shared" si="13"/>
        <v>9</v>
      </c>
      <c r="G43" t="s">
        <v>521</v>
      </c>
      <c r="H43" t="str">
        <f t="shared" si="18"/>
        <v>SPARE_GROUP0 {CHASSIS.CHASSIS.GROUP0}</v>
      </c>
      <c r="I43" s="26">
        <f t="shared" si="19"/>
        <v>37</v>
      </c>
      <c r="J43" t="s">
        <v>320</v>
      </c>
      <c r="K43" t="str">
        <f t="shared" si="20"/>
        <v>SPARE_GROUP0(Bit_Input:=Machine_IO.CHASSIS_Outputs.Cabin_Panel_Active_LED.Alarm_Active,ID:=2041,Description:='SPARE_GROUP0 {CHASSIS.CHASSIS.GROUP0}',Add_Info:=Machine_IO.CHASSIS_Outputs.Cabin_Panel_Active_LED.AlmLog.Buffer);</v>
      </c>
      <c r="L43" t="str">
        <f t="shared" si="21"/>
        <v>SPARE_GROUP0: MGSE_AlarmBit;</v>
      </c>
    </row>
    <row r="44" spans="1:12" x14ac:dyDescent="0.25">
      <c r="A44">
        <v>2042</v>
      </c>
      <c r="B44" t="s">
        <v>93</v>
      </c>
      <c r="C44" t="s">
        <v>487</v>
      </c>
      <c r="D44" s="26" t="str">
        <f t="shared" si="11"/>
        <v/>
      </c>
      <c r="E44" s="26">
        <f t="shared" si="12"/>
        <v>9</v>
      </c>
      <c r="F44" s="26" t="str">
        <f t="shared" si="13"/>
        <v/>
      </c>
      <c r="G44" t="s">
        <v>431</v>
      </c>
      <c r="H44" t="str">
        <f t="shared" si="18"/>
        <v>DRUMSPD_MA_RAMP_LIMIT {CHASSIS.CHASSIS.OUT0100}</v>
      </c>
      <c r="I44" s="26">
        <f t="shared" si="19"/>
        <v>47</v>
      </c>
      <c r="J44" t="s">
        <v>320</v>
      </c>
      <c r="K44" t="str">
        <f t="shared" si="20"/>
        <v>DRUMSPD_MA_RAMP_LIMIT(Bit_Input:=Machine_IO.CHASSIS_Outputs.Cabin_Panel_Active_LED.Alarm_Active,ID:=2042,Description:='DRUMSPD_MA_RAMP_LIMIT {CHASSIS.CHASSIS.OUT0100}',Add_Info:=Machine_IO.CHASSIS_Outputs.Cabin_Panel_Active_LED.AlmLog.Buffer);</v>
      </c>
      <c r="L44" t="str">
        <f t="shared" si="21"/>
        <v>DRUMSPD_MA_RAMP_LIMIT: MGSE_AlarmBit;</v>
      </c>
    </row>
    <row r="45" spans="1:12" x14ac:dyDescent="0.25">
      <c r="A45">
        <v>2043</v>
      </c>
      <c r="B45" t="s">
        <v>93</v>
      </c>
      <c r="C45" t="s">
        <v>488</v>
      </c>
      <c r="D45" s="26" t="str">
        <f t="shared" si="11"/>
        <v/>
      </c>
      <c r="E45" s="26">
        <f t="shared" si="12"/>
        <v>9</v>
      </c>
      <c r="F45" s="26" t="str">
        <f t="shared" si="13"/>
        <v/>
      </c>
      <c r="G45" t="s">
        <v>432</v>
      </c>
      <c r="H45" t="str">
        <f t="shared" si="18"/>
        <v>TRACKINGMODE {CHASSIS.CHASSIS.OUT0101}</v>
      </c>
      <c r="I45" s="26">
        <f t="shared" si="19"/>
        <v>38</v>
      </c>
      <c r="J45" t="s">
        <v>320</v>
      </c>
      <c r="K45" t="str">
        <f t="shared" si="20"/>
        <v>TRACKINGMODE(Bit_Input:=Machine_IO.CHASSIS_Outputs.Cabin_Panel_Active_LED.Alarm_Active,ID:=2043,Description:='TRACKINGMODE {CHASSIS.CHASSIS.OUT0101}',Add_Info:=Machine_IO.CHASSIS_Outputs.Cabin_Panel_Active_LED.AlmLog.Buffer);</v>
      </c>
      <c r="L45" t="str">
        <f t="shared" si="21"/>
        <v>TRACKINGMODE: MGSE_AlarmBit;</v>
      </c>
    </row>
    <row r="46" spans="1:12" x14ac:dyDescent="0.25">
      <c r="A46">
        <v>2044</v>
      </c>
      <c r="B46" t="s">
        <v>93</v>
      </c>
      <c r="C46" t="s">
        <v>489</v>
      </c>
      <c r="D46" s="26" t="str">
        <f t="shared" si="11"/>
        <v/>
      </c>
      <c r="E46" s="26">
        <f t="shared" si="12"/>
        <v>9</v>
      </c>
      <c r="F46" s="26" t="str">
        <f t="shared" si="13"/>
        <v/>
      </c>
      <c r="G46" t="s">
        <v>433</v>
      </c>
      <c r="H46" t="str">
        <f t="shared" si="18"/>
        <v>FEEDERSPD_MA {CHASSIS.CHASSIS.OUT0102}</v>
      </c>
      <c r="I46" s="26">
        <f t="shared" si="19"/>
        <v>38</v>
      </c>
      <c r="J46" t="s">
        <v>320</v>
      </c>
      <c r="K46" t="str">
        <f t="shared" si="20"/>
        <v>FEEDERSPD_MA(Bit_Input:=Machine_IO.CHASSIS_Outputs.Cabin_Panel_Active_LED.Alarm_Active,ID:=2044,Description:='FEEDERSPD_MA {CHASSIS.CHASSIS.OUT0102}',Add_Info:=Machine_IO.CHASSIS_Outputs.Cabin_Panel_Active_LED.AlmLog.Buffer);</v>
      </c>
      <c r="L46" t="str">
        <f t="shared" si="21"/>
        <v>FEEDERSPD_MA: MGSE_AlarmBit;</v>
      </c>
    </row>
    <row r="47" spans="1:12" x14ac:dyDescent="0.25">
      <c r="A47">
        <v>2045</v>
      </c>
      <c r="B47" t="s">
        <v>93</v>
      </c>
      <c r="C47" t="s">
        <v>490</v>
      </c>
      <c r="D47" s="26" t="str">
        <f t="shared" si="11"/>
        <v/>
      </c>
      <c r="E47" s="26">
        <f t="shared" si="12"/>
        <v>9</v>
      </c>
      <c r="F47" s="26" t="str">
        <f t="shared" si="13"/>
        <v/>
      </c>
      <c r="G47" t="s">
        <v>434</v>
      </c>
      <c r="H47" t="str">
        <f t="shared" si="18"/>
        <v>CRANKENABLE {CHASSIS.CHASSIS.OUT0103}</v>
      </c>
      <c r="I47" s="26">
        <f t="shared" si="19"/>
        <v>37</v>
      </c>
      <c r="J47" t="s">
        <v>320</v>
      </c>
      <c r="K47" t="str">
        <f t="shared" si="20"/>
        <v>CRANKENABLE(Bit_Input:=Machine_IO.CHASSIS_Outputs.Cabin_Panel_Active_LED.Alarm_Active,ID:=2045,Description:='CRANKENABLE {CHASSIS.CHASSIS.OUT0103}',Add_Info:=Machine_IO.CHASSIS_Outputs.Cabin_Panel_Active_LED.AlmLog.Buffer);</v>
      </c>
      <c r="L47" t="str">
        <f t="shared" si="21"/>
        <v>CRANKENABLE: MGSE_AlarmBit;</v>
      </c>
    </row>
    <row r="48" spans="1:12" x14ac:dyDescent="0.25">
      <c r="A48">
        <v>2046</v>
      </c>
      <c r="B48" t="s">
        <v>93</v>
      </c>
      <c r="C48" t="s">
        <v>491</v>
      </c>
      <c r="D48" s="26" t="str">
        <f t="shared" si="11"/>
        <v/>
      </c>
      <c r="E48" s="26">
        <f t="shared" si="12"/>
        <v>9</v>
      </c>
      <c r="F48" s="26" t="str">
        <f t="shared" si="13"/>
        <v/>
      </c>
      <c r="G48" t="s">
        <v>435</v>
      </c>
      <c r="H48" t="str">
        <f t="shared" si="18"/>
        <v>DIVERTOILTOTRACK_OP {CHASSIS.CHASSIS.OUT0104}</v>
      </c>
      <c r="I48" s="26">
        <f t="shared" si="19"/>
        <v>45</v>
      </c>
      <c r="J48" t="s">
        <v>320</v>
      </c>
      <c r="K48" t="str">
        <f t="shared" si="20"/>
        <v>DIVERTOILTOTRACK_OP(Bit_Input:=Machine_IO.CHASSIS_Outputs.Cabin_Panel_Active_LED.Alarm_Active,ID:=2046,Description:='DIVERTOILTOTRACK_OP {CHASSIS.CHASSIS.OUT0104}',Add_Info:=Machine_IO.CHASSIS_Outputs.Cabin_Panel_Active_LED.AlmLog.Buffer);</v>
      </c>
      <c r="L48" t="str">
        <f t="shared" si="21"/>
        <v>DIVERTOILTOTRACK_OP: MGSE_AlarmBit;</v>
      </c>
    </row>
    <row r="49" spans="1:12" x14ac:dyDescent="0.25">
      <c r="A49">
        <v>2047</v>
      </c>
      <c r="B49" t="s">
        <v>93</v>
      </c>
      <c r="C49" t="s">
        <v>492</v>
      </c>
      <c r="D49" s="26" t="str">
        <f t="shared" ref="D49:D65" si="22">IFERROR(FIND("IN",C49,1),"")</f>
        <v/>
      </c>
      <c r="E49" s="26">
        <f t="shared" ref="E49:E65" si="23">IFERROR(FIND("OUT",C49,1),"")</f>
        <v>9</v>
      </c>
      <c r="F49" s="26" t="str">
        <f t="shared" ref="F49:F65" si="24">IFERROR(FIND("GROUP",C49,1),"")</f>
        <v/>
      </c>
      <c r="G49" t="s">
        <v>436</v>
      </c>
      <c r="H49" t="str">
        <f t="shared" si="18"/>
        <v>RHS_JACKLEGRAISE_OP {CHASSIS.CHASSIS.OUT0105}</v>
      </c>
      <c r="I49" s="26">
        <f t="shared" si="19"/>
        <v>45</v>
      </c>
      <c r="J49" t="s">
        <v>320</v>
      </c>
      <c r="K49" t="str">
        <f t="shared" si="20"/>
        <v>RHS_JACKLEGRAISE_OP(Bit_Input:=Machine_IO.CHASSIS_Outputs.Cabin_Panel_Active_LED.Alarm_Active,ID:=2047,Description:='RHS_JACKLEGRAISE_OP {CHASSIS.CHASSIS.OUT0105}',Add_Info:=Machine_IO.CHASSIS_Outputs.Cabin_Panel_Active_LED.AlmLog.Buffer);</v>
      </c>
      <c r="L49" t="str">
        <f t="shared" si="21"/>
        <v>RHS_JACKLEGRAISE_OP: MGSE_AlarmBit;</v>
      </c>
    </row>
    <row r="50" spans="1:12" x14ac:dyDescent="0.25">
      <c r="A50">
        <v>2048</v>
      </c>
      <c r="B50" t="s">
        <v>93</v>
      </c>
      <c r="C50" t="s">
        <v>493</v>
      </c>
      <c r="D50" s="26" t="str">
        <f t="shared" si="22"/>
        <v/>
      </c>
      <c r="E50" s="26">
        <f t="shared" si="23"/>
        <v>9</v>
      </c>
      <c r="F50" s="26" t="str">
        <f t="shared" si="24"/>
        <v/>
      </c>
      <c r="G50" t="s">
        <v>437</v>
      </c>
      <c r="H50" t="str">
        <f t="shared" si="18"/>
        <v>TAILCONVON_OP {CHASSIS.CHASSIS.OUT0106}</v>
      </c>
      <c r="I50" s="26">
        <f t="shared" si="19"/>
        <v>39</v>
      </c>
      <c r="J50" t="s">
        <v>320</v>
      </c>
      <c r="K50" t="str">
        <f t="shared" si="20"/>
        <v>TAILCONVON_OP(Bit_Input:=Machine_IO.CHASSIS_Outputs.Cabin_Panel_Active_LED.Alarm_Active,ID:=2048,Description:='TAILCONVON_OP {CHASSIS.CHASSIS.OUT0106}',Add_Info:=Machine_IO.CHASSIS_Outputs.Cabin_Panel_Active_LED.AlmLog.Buffer);</v>
      </c>
      <c r="L50" t="str">
        <f t="shared" si="21"/>
        <v>TAILCONVON_OP: MGSE_AlarmBit;</v>
      </c>
    </row>
    <row r="51" spans="1:12" x14ac:dyDescent="0.25">
      <c r="A51">
        <v>2049</v>
      </c>
      <c r="B51" t="s">
        <v>93</v>
      </c>
      <c r="C51" t="s">
        <v>494</v>
      </c>
      <c r="D51" s="26" t="str">
        <f t="shared" si="22"/>
        <v/>
      </c>
      <c r="E51" s="26">
        <f t="shared" si="23"/>
        <v>9</v>
      </c>
      <c r="F51" s="26" t="str">
        <f t="shared" si="24"/>
        <v/>
      </c>
      <c r="G51" t="s">
        <v>438</v>
      </c>
      <c r="H51" t="str">
        <f t="shared" si="18"/>
        <v>SIDECONVON_OP {CHASSIS.CHASSIS.OUT0107}</v>
      </c>
      <c r="I51" s="26">
        <f t="shared" si="19"/>
        <v>39</v>
      </c>
      <c r="J51" t="s">
        <v>320</v>
      </c>
      <c r="K51" t="str">
        <f t="shared" si="20"/>
        <v>SIDECONVON_OP(Bit_Input:=Machine_IO.CHASSIS_Outputs.Cabin_Panel_Active_LED.Alarm_Active,ID:=2049,Description:='SIDECONVON_OP {CHASSIS.CHASSIS.OUT0107}',Add_Info:=Machine_IO.CHASSIS_Outputs.Cabin_Panel_Active_LED.AlmLog.Buffer);</v>
      </c>
      <c r="L51" t="str">
        <f t="shared" si="21"/>
        <v>SIDECONVON_OP: MGSE_AlarmBit;</v>
      </c>
    </row>
    <row r="52" spans="1:12" x14ac:dyDescent="0.25">
      <c r="A52">
        <v>2050</v>
      </c>
      <c r="B52" t="s">
        <v>93</v>
      </c>
      <c r="C52" t="s">
        <v>495</v>
      </c>
      <c r="D52" s="26" t="str">
        <f t="shared" si="22"/>
        <v/>
      </c>
      <c r="E52" s="26">
        <f t="shared" si="23"/>
        <v>9</v>
      </c>
      <c r="F52" s="26" t="str">
        <f t="shared" si="24"/>
        <v/>
      </c>
      <c r="G52" t="s">
        <v>439</v>
      </c>
      <c r="H52" t="str">
        <f t="shared" si="18"/>
        <v>SIDETRANSFERON_OP {CHASSIS.CHASSIS.OUT0108}</v>
      </c>
      <c r="I52" s="26">
        <f t="shared" si="19"/>
        <v>43</v>
      </c>
      <c r="J52" t="s">
        <v>320</v>
      </c>
      <c r="K52" t="str">
        <f t="shared" si="20"/>
        <v>SIDETRANSFERON_OP(Bit_Input:=Machine_IO.CHASSIS_Outputs.Cabin_Panel_Active_LED.Alarm_Active,ID:=2050,Description:='SIDETRANSFERON_OP {CHASSIS.CHASSIS.OUT0108}',Add_Info:=Machine_IO.CHASSIS_Outputs.Cabin_Panel_Active_LED.AlmLog.Buffer);</v>
      </c>
      <c r="L52" t="str">
        <f t="shared" si="21"/>
        <v>SIDETRANSFERON_OP: MGSE_AlarmBit;</v>
      </c>
    </row>
    <row r="53" spans="1:12" x14ac:dyDescent="0.25">
      <c r="A53">
        <v>2051</v>
      </c>
      <c r="B53" t="s">
        <v>93</v>
      </c>
      <c r="C53" t="s">
        <v>496</v>
      </c>
      <c r="D53" s="26" t="str">
        <f t="shared" si="22"/>
        <v/>
      </c>
      <c r="E53" s="26" t="str">
        <f t="shared" si="23"/>
        <v/>
      </c>
      <c r="F53" s="26">
        <f t="shared" si="24"/>
        <v>9</v>
      </c>
      <c r="G53" t="s">
        <v>522</v>
      </c>
      <c r="H53" t="str">
        <f t="shared" si="18"/>
        <v>SPARE_GROUP1 {CHASSIS.CHASSIS.GROUP1}</v>
      </c>
      <c r="I53" s="26">
        <f t="shared" si="19"/>
        <v>37</v>
      </c>
      <c r="J53" t="s">
        <v>320</v>
      </c>
      <c r="K53" t="str">
        <f t="shared" si="20"/>
        <v>SPARE_GROUP1(Bit_Input:=Machine_IO.CHASSIS_Outputs.Cabin_Panel_Active_LED.Alarm_Active,ID:=2051,Description:='SPARE_GROUP1 {CHASSIS.CHASSIS.GROUP1}',Add_Info:=Machine_IO.CHASSIS_Outputs.Cabin_Panel_Active_LED.AlmLog.Buffer);</v>
      </c>
      <c r="L53" t="str">
        <f t="shared" si="21"/>
        <v>SPARE_GROUP1: MGSE_AlarmBit;</v>
      </c>
    </row>
    <row r="54" spans="1:12" x14ac:dyDescent="0.25">
      <c r="A54">
        <v>2052</v>
      </c>
      <c r="B54" t="s">
        <v>93</v>
      </c>
      <c r="C54" t="s">
        <v>497</v>
      </c>
      <c r="D54" s="26" t="str">
        <f t="shared" si="22"/>
        <v/>
      </c>
      <c r="E54" s="26">
        <f t="shared" si="23"/>
        <v>9</v>
      </c>
      <c r="F54" s="26" t="str">
        <f t="shared" si="24"/>
        <v/>
      </c>
      <c r="G54" t="s">
        <v>440</v>
      </c>
      <c r="H54" t="str">
        <f t="shared" si="18"/>
        <v>LEFTTRACKDIVERT_OP {CHASSIS.CHASSIS.OUT0200}</v>
      </c>
      <c r="I54" s="26">
        <f t="shared" si="19"/>
        <v>44</v>
      </c>
      <c r="J54" t="s">
        <v>320</v>
      </c>
      <c r="K54" t="str">
        <f t="shared" si="20"/>
        <v>LEFTTRACKDIVERT_OP(Bit_Input:=Machine_IO.CHASSIS_Outputs.Cabin_Panel_Active_LED.Alarm_Active,ID:=2052,Description:='LEFTTRACKDIVERT_OP {CHASSIS.CHASSIS.OUT0200}',Add_Info:=Machine_IO.CHASSIS_Outputs.Cabin_Panel_Active_LED.AlmLog.Buffer);</v>
      </c>
      <c r="L54" t="str">
        <f t="shared" si="21"/>
        <v>LEFTTRACKDIVERT_OP: MGSE_AlarmBit;</v>
      </c>
    </row>
    <row r="55" spans="1:12" x14ac:dyDescent="0.25">
      <c r="A55">
        <v>2053</v>
      </c>
      <c r="B55" t="s">
        <v>93</v>
      </c>
      <c r="C55" t="s">
        <v>498</v>
      </c>
      <c r="D55" s="26" t="str">
        <f t="shared" si="22"/>
        <v/>
      </c>
      <c r="E55" s="26">
        <f t="shared" si="23"/>
        <v>9</v>
      </c>
      <c r="F55" s="26" t="str">
        <f t="shared" si="24"/>
        <v/>
      </c>
      <c r="G55" t="s">
        <v>396</v>
      </c>
      <c r="H55" t="str">
        <f t="shared" si="18"/>
        <v>LTF_OP {CHASSIS.CHASSIS.OUT0201}</v>
      </c>
      <c r="I55" s="26">
        <f t="shared" si="19"/>
        <v>32</v>
      </c>
      <c r="J55" t="s">
        <v>320</v>
      </c>
      <c r="K55" t="str">
        <f t="shared" si="20"/>
        <v>LTF_OP(Bit_Input:=Machine_IO.CHASSIS_Outputs.Cabin_Panel_Active_LED.Alarm_Active,ID:=2053,Description:='LTF_OP {CHASSIS.CHASSIS.OUT0201}',Add_Info:=Machine_IO.CHASSIS_Outputs.Cabin_Panel_Active_LED.AlmLog.Buffer);</v>
      </c>
      <c r="L55" t="str">
        <f t="shared" si="21"/>
        <v>LTF_OP: MGSE_AlarmBit;</v>
      </c>
    </row>
    <row r="56" spans="1:12" x14ac:dyDescent="0.25">
      <c r="A56">
        <v>2054</v>
      </c>
      <c r="B56" t="s">
        <v>93</v>
      </c>
      <c r="C56" t="s">
        <v>499</v>
      </c>
      <c r="D56" s="26" t="str">
        <f t="shared" si="22"/>
        <v/>
      </c>
      <c r="E56" s="26">
        <f t="shared" si="23"/>
        <v>9</v>
      </c>
      <c r="F56" s="26" t="str">
        <f t="shared" si="24"/>
        <v/>
      </c>
      <c r="G56" t="s">
        <v>397</v>
      </c>
      <c r="H56" t="str">
        <f t="shared" si="18"/>
        <v>LTR_OP {CHASSIS.CHASSIS.OUT0202}</v>
      </c>
      <c r="I56" s="26">
        <f t="shared" si="19"/>
        <v>32</v>
      </c>
      <c r="J56" t="s">
        <v>320</v>
      </c>
      <c r="K56" t="str">
        <f t="shared" si="20"/>
        <v>LTR_OP(Bit_Input:=Machine_IO.CHASSIS_Outputs.Cabin_Panel_Active_LED.Alarm_Active,ID:=2054,Description:='LTR_OP {CHASSIS.CHASSIS.OUT0202}',Add_Info:=Machine_IO.CHASSIS_Outputs.Cabin_Panel_Active_LED.AlmLog.Buffer);</v>
      </c>
      <c r="L56" t="str">
        <f t="shared" si="21"/>
        <v>LTR_OP: MGSE_AlarmBit;</v>
      </c>
    </row>
    <row r="57" spans="1:12" x14ac:dyDescent="0.25">
      <c r="A57">
        <v>2055</v>
      </c>
      <c r="B57" t="s">
        <v>93</v>
      </c>
      <c r="C57" t="s">
        <v>500</v>
      </c>
      <c r="D57" s="26" t="str">
        <f t="shared" si="22"/>
        <v/>
      </c>
      <c r="E57" s="26">
        <f t="shared" si="23"/>
        <v>9</v>
      </c>
      <c r="F57" s="26" t="str">
        <f t="shared" si="24"/>
        <v/>
      </c>
      <c r="G57" t="s">
        <v>441</v>
      </c>
      <c r="H57" t="str">
        <f t="shared" si="18"/>
        <v>RIGHTTRACKDIVERT_OP {CHASSIS.CHASSIS.OUT0203}</v>
      </c>
      <c r="I57" s="26">
        <f t="shared" si="19"/>
        <v>45</v>
      </c>
      <c r="J57" t="s">
        <v>320</v>
      </c>
      <c r="K57" t="str">
        <f t="shared" si="20"/>
        <v>RIGHTTRACKDIVERT_OP(Bit_Input:=Machine_IO.CHASSIS_Outputs.Cabin_Panel_Active_LED.Alarm_Active,ID:=2055,Description:='RIGHTTRACKDIVERT_OP {CHASSIS.CHASSIS.OUT0203}',Add_Info:=Machine_IO.CHASSIS_Outputs.Cabin_Panel_Active_LED.AlmLog.Buffer);</v>
      </c>
      <c r="L57" t="str">
        <f t="shared" si="21"/>
        <v>RIGHTTRACKDIVERT_OP: MGSE_AlarmBit;</v>
      </c>
    </row>
    <row r="58" spans="1:12" x14ac:dyDescent="0.25">
      <c r="A58">
        <v>2056</v>
      </c>
      <c r="B58" t="s">
        <v>93</v>
      </c>
      <c r="C58" t="s">
        <v>501</v>
      </c>
      <c r="D58" s="26" t="str">
        <f t="shared" si="22"/>
        <v/>
      </c>
      <c r="E58" s="26">
        <f t="shared" si="23"/>
        <v>9</v>
      </c>
      <c r="F58" s="26" t="str">
        <f t="shared" si="24"/>
        <v/>
      </c>
      <c r="G58" t="s">
        <v>399</v>
      </c>
      <c r="H58" t="str">
        <f t="shared" si="18"/>
        <v>RTF_OP {CHASSIS.CHASSIS.OUT0204}</v>
      </c>
      <c r="I58" s="26">
        <f t="shared" si="19"/>
        <v>32</v>
      </c>
      <c r="J58" t="s">
        <v>320</v>
      </c>
      <c r="K58" t="str">
        <f t="shared" si="20"/>
        <v>RTF_OP(Bit_Input:=Machine_IO.CHASSIS_Outputs.Cabin_Panel_Active_LED.Alarm_Active,ID:=2056,Description:='RTF_OP {CHASSIS.CHASSIS.OUT0204}',Add_Info:=Machine_IO.CHASSIS_Outputs.Cabin_Panel_Active_LED.AlmLog.Buffer);</v>
      </c>
      <c r="L58" t="str">
        <f t="shared" si="21"/>
        <v>RTF_OP: MGSE_AlarmBit;</v>
      </c>
    </row>
    <row r="59" spans="1:12" x14ac:dyDescent="0.25">
      <c r="A59">
        <v>2057</v>
      </c>
      <c r="B59" t="s">
        <v>93</v>
      </c>
      <c r="C59" t="s">
        <v>502</v>
      </c>
      <c r="D59" s="26" t="str">
        <f t="shared" si="22"/>
        <v/>
      </c>
      <c r="E59" s="26">
        <f t="shared" si="23"/>
        <v>9</v>
      </c>
      <c r="F59" s="26" t="str">
        <f t="shared" si="24"/>
        <v/>
      </c>
      <c r="G59" t="s">
        <v>400</v>
      </c>
      <c r="H59" t="str">
        <f t="shared" si="18"/>
        <v>RTR_OP {CHASSIS.CHASSIS.OUT0205}</v>
      </c>
      <c r="I59" s="26">
        <f t="shared" si="19"/>
        <v>32</v>
      </c>
      <c r="J59" t="s">
        <v>320</v>
      </c>
      <c r="K59" t="str">
        <f t="shared" si="20"/>
        <v>RTR_OP(Bit_Input:=Machine_IO.CHASSIS_Outputs.Cabin_Panel_Active_LED.Alarm_Active,ID:=2057,Description:='RTR_OP {CHASSIS.CHASSIS.OUT0205}',Add_Info:=Machine_IO.CHASSIS_Outputs.Cabin_Panel_Active_LED.AlmLog.Buffer);</v>
      </c>
      <c r="L59" t="str">
        <f t="shared" si="21"/>
        <v>RTR_OP: MGSE_AlarmBit;</v>
      </c>
    </row>
    <row r="60" spans="1:12" x14ac:dyDescent="0.25">
      <c r="A60">
        <v>2058</v>
      </c>
      <c r="B60" t="s">
        <v>93</v>
      </c>
      <c r="C60" t="s">
        <v>503</v>
      </c>
      <c r="D60" s="26" t="str">
        <f t="shared" si="22"/>
        <v/>
      </c>
      <c r="E60" s="26">
        <f t="shared" si="23"/>
        <v>9</v>
      </c>
      <c r="F60" s="26" t="str">
        <f t="shared" si="24"/>
        <v/>
      </c>
      <c r="G60" t="s">
        <v>442</v>
      </c>
      <c r="H60" t="str">
        <f t="shared" si="18"/>
        <v>DRUMONOFF_OP {CHASSIS.CHASSIS.OUT0206}</v>
      </c>
      <c r="I60" s="26">
        <f t="shared" si="19"/>
        <v>38</v>
      </c>
      <c r="J60" t="s">
        <v>320</v>
      </c>
      <c r="K60" t="str">
        <f t="shared" si="20"/>
        <v>DRUMONOFF_OP(Bit_Input:=Machine_IO.CHASSIS_Outputs.Cabin_Panel_Active_LED.Alarm_Active,ID:=2058,Description:='DRUMONOFF_OP {CHASSIS.CHASSIS.OUT0206}',Add_Info:=Machine_IO.CHASSIS_Outputs.Cabin_Panel_Active_LED.AlmLog.Buffer);</v>
      </c>
      <c r="L60" t="str">
        <f t="shared" si="21"/>
        <v>DRUMONOFF_OP: MGSE_AlarmBit;</v>
      </c>
    </row>
    <row r="61" spans="1:12" x14ac:dyDescent="0.25">
      <c r="A61">
        <v>2059</v>
      </c>
      <c r="B61" t="s">
        <v>93</v>
      </c>
      <c r="C61" t="s">
        <v>504</v>
      </c>
      <c r="D61" s="26" t="str">
        <f t="shared" si="22"/>
        <v/>
      </c>
      <c r="E61" s="26">
        <f t="shared" si="23"/>
        <v>9</v>
      </c>
      <c r="F61" s="26" t="str">
        <f t="shared" si="24"/>
        <v/>
      </c>
      <c r="G61" t="s">
        <v>443</v>
      </c>
      <c r="H61" t="str">
        <f t="shared" si="18"/>
        <v>FEEDERONOFF_OP {CHASSIS.CHASSIS.OUT0207}</v>
      </c>
      <c r="I61" s="26">
        <f t="shared" si="19"/>
        <v>40</v>
      </c>
      <c r="J61" t="s">
        <v>320</v>
      </c>
      <c r="K61" t="str">
        <f t="shared" si="20"/>
        <v>FEEDERONOFF_OP(Bit_Input:=Machine_IO.CHASSIS_Outputs.Cabin_Panel_Active_LED.Alarm_Active,ID:=2059,Description:='FEEDERONOFF_OP {CHASSIS.CHASSIS.OUT0207}',Add_Info:=Machine_IO.CHASSIS_Outputs.Cabin_Panel_Active_LED.AlmLog.Buffer);</v>
      </c>
      <c r="L61" t="str">
        <f t="shared" si="21"/>
        <v>FEEDERONOFF_OP: MGSE_AlarmBit;</v>
      </c>
    </row>
    <row r="62" spans="1:12" x14ac:dyDescent="0.25">
      <c r="A62">
        <v>2060</v>
      </c>
      <c r="B62" t="s">
        <v>93</v>
      </c>
      <c r="C62" t="s">
        <v>505</v>
      </c>
      <c r="D62" s="26" t="str">
        <f t="shared" si="22"/>
        <v/>
      </c>
      <c r="E62" s="26">
        <f t="shared" si="23"/>
        <v>9</v>
      </c>
      <c r="F62" s="26" t="str">
        <f t="shared" si="24"/>
        <v/>
      </c>
      <c r="G62" t="s">
        <v>444</v>
      </c>
      <c r="H62" t="str">
        <f t="shared" si="18"/>
        <v>ECUENABLE {CHASSIS.CHASSIS.OUT0208}</v>
      </c>
      <c r="I62" s="26">
        <f t="shared" si="19"/>
        <v>35</v>
      </c>
      <c r="J62" t="s">
        <v>320</v>
      </c>
      <c r="K62" t="str">
        <f t="shared" si="20"/>
        <v>ECUENABLE(Bit_Input:=Machine_IO.CHASSIS_Outputs.Cabin_Panel_Active_LED.Alarm_Active,ID:=2060,Description:='ECUENABLE {CHASSIS.CHASSIS.OUT0208}',Add_Info:=Machine_IO.CHASSIS_Outputs.Cabin_Panel_Active_LED.AlmLog.Buffer);</v>
      </c>
      <c r="L62" t="str">
        <f t="shared" si="21"/>
        <v>ECUENABLE: MGSE_AlarmBit;</v>
      </c>
    </row>
    <row r="63" spans="1:12" x14ac:dyDescent="0.25">
      <c r="A63">
        <v>2061</v>
      </c>
      <c r="B63" t="s">
        <v>93</v>
      </c>
      <c r="C63" t="s">
        <v>506</v>
      </c>
      <c r="D63" s="26" t="str">
        <f t="shared" si="22"/>
        <v/>
      </c>
      <c r="E63" s="26" t="str">
        <f t="shared" si="23"/>
        <v/>
      </c>
      <c r="F63" s="26">
        <f t="shared" si="24"/>
        <v>9</v>
      </c>
      <c r="G63" t="s">
        <v>523</v>
      </c>
      <c r="H63" t="str">
        <f t="shared" si="18"/>
        <v>SPARE_GROUP2 {CHASSIS.CHASSIS.GROUP2}</v>
      </c>
      <c r="I63" s="26">
        <f t="shared" si="19"/>
        <v>37</v>
      </c>
      <c r="J63" t="s">
        <v>320</v>
      </c>
      <c r="K63" t="str">
        <f t="shared" si="20"/>
        <v>SPARE_GROUP2(Bit_Input:=Machine_IO.CHASSIS_Outputs.Cabin_Panel_Active_LED.Alarm_Active,ID:=2061,Description:='SPARE_GROUP2 {CHASSIS.CHASSIS.GROUP2}',Add_Info:=Machine_IO.CHASSIS_Outputs.Cabin_Panel_Active_LED.AlmLog.Buffer);</v>
      </c>
      <c r="L63" t="str">
        <f t="shared" si="21"/>
        <v>SPARE_GROUP2: MGSE_AlarmBit;</v>
      </c>
    </row>
    <row r="64" spans="1:12" x14ac:dyDescent="0.25">
      <c r="A64">
        <v>2062</v>
      </c>
      <c r="B64" t="s">
        <v>93</v>
      </c>
      <c r="C64" t="s">
        <v>507</v>
      </c>
      <c r="D64" s="26" t="str">
        <f t="shared" si="22"/>
        <v/>
      </c>
      <c r="E64" s="26">
        <f t="shared" si="23"/>
        <v>9</v>
      </c>
      <c r="F64" s="26" t="str">
        <f t="shared" si="24"/>
        <v/>
      </c>
      <c r="G64" t="s">
        <v>524</v>
      </c>
      <c r="H64" t="str">
        <f t="shared" si="18"/>
        <v>SPARE_OUT3000 {CHASSIS.CHASSIS.OUT3000}</v>
      </c>
      <c r="I64" s="26">
        <f t="shared" si="19"/>
        <v>39</v>
      </c>
      <c r="J64" t="s">
        <v>320</v>
      </c>
      <c r="K64" t="str">
        <f t="shared" si="20"/>
        <v>SPARE_OUT3000(Bit_Input:=Machine_IO.CHASSIS_Outputs.Cabin_Panel_Active_LED.Alarm_Active,ID:=2062,Description:='SPARE_OUT3000 {CHASSIS.CHASSIS.OUT3000}',Add_Info:=Machine_IO.CHASSIS_Outputs.Cabin_Panel_Active_LED.AlmLog.Buffer);</v>
      </c>
      <c r="L64" t="str">
        <f t="shared" si="21"/>
        <v>SPARE_OUT3000: MGSE_AlarmBit;</v>
      </c>
    </row>
    <row r="65" spans="1:12" x14ac:dyDescent="0.25">
      <c r="A65">
        <v>2063</v>
      </c>
      <c r="B65" t="s">
        <v>93</v>
      </c>
      <c r="C65" t="s">
        <v>508</v>
      </c>
      <c r="D65" s="26" t="str">
        <f t="shared" si="22"/>
        <v/>
      </c>
      <c r="E65" s="26">
        <f t="shared" si="23"/>
        <v>9</v>
      </c>
      <c r="F65" s="26" t="str">
        <f t="shared" si="24"/>
        <v/>
      </c>
      <c r="G65" t="s">
        <v>525</v>
      </c>
      <c r="H65" t="str">
        <f t="shared" si="18"/>
        <v>SPARE_OUT3001 {CHASSIS.CHASSIS.OUT3001}</v>
      </c>
      <c r="I65" s="26">
        <f t="shared" si="19"/>
        <v>39</v>
      </c>
      <c r="J65" t="s">
        <v>320</v>
      </c>
      <c r="K65" t="str">
        <f t="shared" si="20"/>
        <v>SPARE_OUT3001(Bit_Input:=Machine_IO.CHASSIS_Outputs.Cabin_Panel_Active_LED.Alarm_Active,ID:=2063,Description:='SPARE_OUT3001 {CHASSIS.CHASSIS.OUT3001}',Add_Info:=Machine_IO.CHASSIS_Outputs.Cabin_Panel_Active_LED.AlmLog.Buffer);</v>
      </c>
      <c r="L65" t="str">
        <f t="shared" si="21"/>
        <v>SPARE_OUT3001: MGSE_AlarmBit;</v>
      </c>
    </row>
  </sheetData>
  <autoFilter ref="A1:K48" xr:uid="{41B17012-44D7-48B2-87FC-FA2A9133EF8D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c96d9849-7071-4555-8535-ee11c374d0f7">
      <Terms xmlns="http://schemas.microsoft.com/office/infopath/2007/PartnerControls"/>
    </lcf76f155ced4ddcb4097134ff3c332f>
    <TaxCatchAll xmlns="3f324c86-ae15-4ed4-b4a2-09335a7d28ef" xsi:nil="true"/>
    <SharedWithUsers xmlns="3f324c86-ae15-4ed4-b4a2-09335a7d28ef">
      <UserInfo>
        <DisplayName>Noel Loughran</DisplayName>
        <AccountId>19</AccountId>
        <AccountType/>
      </UserInfo>
    </SharedWithUsers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A9F7729ADF49144A01A6175DD599202" ma:contentTypeVersion="13" ma:contentTypeDescription="Create a new document." ma:contentTypeScope="" ma:versionID="3f00ebe7287476f312414df31db46304">
  <xsd:schema xmlns:xsd="http://www.w3.org/2001/XMLSchema" xmlns:xs="http://www.w3.org/2001/XMLSchema" xmlns:p="http://schemas.microsoft.com/office/2006/metadata/properties" xmlns:ns2="c96d9849-7071-4555-8535-ee11c374d0f7" xmlns:ns3="3f324c86-ae15-4ed4-b4a2-09335a7d28ef" targetNamespace="http://schemas.microsoft.com/office/2006/metadata/properties" ma:root="true" ma:fieldsID="8f2e969a0d0c60cbdf6bd0d859a86451" ns2:_="" ns3:_="">
    <xsd:import namespace="c96d9849-7071-4555-8535-ee11c374d0f7"/>
    <xsd:import namespace="3f324c86-ae15-4ed4-b4a2-09335a7d28e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SearchProperties" minOccurs="0"/>
                <xsd:element ref="ns3:SharedWithUsers" minOccurs="0"/>
                <xsd:element ref="ns3:SharedWithDetail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6d9849-7071-4555-8535-ee11c374d0f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14478bf3-ed0a-4d9e-9d31-81f11611335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324c86-ae15-4ed4-b4a2-09335a7d28ef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e031127c-1ecd-4f8f-ad0a-e8e7f691a704}" ma:internalName="TaxCatchAll" ma:showField="CatchAllData" ma:web="3f324c86-ae15-4ed4-b4a2-09335a7d28e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3E59E7C-5896-4162-AB70-9CA3CEB6A0F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DE4EA8D-9182-4C6A-B31C-49373749A7AE}">
  <ds:schemaRefs>
    <ds:schemaRef ds:uri="3f324c86-ae15-4ed4-b4a2-09335a7d28ef"/>
    <ds:schemaRef ds:uri="http://purl.org/dc/elements/1.1/"/>
    <ds:schemaRef ds:uri="http://schemas.microsoft.com/office/2006/documentManagement/types"/>
    <ds:schemaRef ds:uri="http://schemas.openxmlformats.org/package/2006/metadata/core-properties"/>
    <ds:schemaRef ds:uri="http://schemas.microsoft.com/office/infopath/2007/PartnerControls"/>
    <ds:schemaRef ds:uri="http://www.w3.org/XML/1998/namespace"/>
    <ds:schemaRef ds:uri="http://purl.org/dc/dcmitype/"/>
    <ds:schemaRef ds:uri="c96d9849-7071-4555-8535-ee11c374d0f7"/>
    <ds:schemaRef ds:uri="http://schemas.microsoft.com/office/2006/metadata/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6596B7D1-B3E6-40CB-B05E-2E959D1A2B6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96d9849-7071-4555-8535-ee11c374d0f7"/>
    <ds:schemaRef ds:uri="3f324c86-ae15-4ed4-b4a2-09335a7d28e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IO</vt:lpstr>
      <vt:lpstr>Settings</vt:lpstr>
      <vt:lpstr>IfmPinRef</vt:lpstr>
      <vt:lpstr>ALARMS</vt:lpstr>
      <vt:lpstr>Sheet2</vt:lpstr>
      <vt:lpstr>ALARMS_IO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Andrew McCann</dc:creator>
  <cp:keywords/>
  <dc:description/>
  <cp:lastModifiedBy>adam watson</cp:lastModifiedBy>
  <cp:revision/>
  <dcterms:created xsi:type="dcterms:W3CDTF">2023-02-22T14:30:04Z</dcterms:created>
  <dcterms:modified xsi:type="dcterms:W3CDTF">2025-01-20T16:47:54Z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0x0101007A9F7729ADF49144A01A6175DD599202</vt:lpwstr>
  </property>
  <property fmtid="{D5CDD505-2E9C-101B-9397-08002B2CF9AE}" pid="3" name="MediaServiceImageTags">
    <vt:lpwstr/>
  </property>
</Properties>
</file>