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filterPrivacy="1" codeName="ThisWorkbook"/>
  <xr:revisionPtr revIDLastSave="0" documentId="13_ncr:1_{58BCDF8B-6119-4CE6-B315-AD77303EE295}" xr6:coauthVersionLast="47" xr6:coauthVersionMax="47" xr10:uidLastSave="{00000000-0000-0000-0000-000000000000}"/>
  <bookViews>
    <workbookView xWindow="-120" yWindow="-120" windowWidth="29040" windowHeight="15720" xr2:uid="{00000000-000D-0000-FFFF-FFFF00000000}"/>
  </bookViews>
  <sheets>
    <sheet name="项目日程安排" sheetId="11" r:id="rId1"/>
    <sheet name="关于" sheetId="12" r:id="rId2"/>
  </sheets>
  <definedNames>
    <definedName name="_xlnm.Print_Titles" localSheetId="0">项目日程安排!$4:$6</definedName>
    <definedName name="task_end" localSheetId="0">项目日程安排!$F1</definedName>
    <definedName name="task_progress" localSheetId="0">项目日程安排!$D1</definedName>
    <definedName name="task_start" localSheetId="0">项目日程安排!$E1</definedName>
    <definedName name="今天" localSheetId="0">TODAY()</definedName>
    <definedName name="显示周数">项目日程安排!$E$4</definedName>
    <definedName name="项目开始">项目日程安排!$E$3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3" i="11" l="1"/>
  <c r="I5" i="11"/>
  <c r="I4" i="11" s="1"/>
  <c r="H7" i="11"/>
  <c r="H8" i="11"/>
  <c r="E9" i="11"/>
  <c r="H9" i="11" s="1"/>
  <c r="F9" i="11"/>
  <c r="E10" i="11" s="1"/>
  <c r="H13" i="11"/>
  <c r="H17" i="11"/>
  <c r="H22" i="11"/>
  <c r="F10" i="11" l="1"/>
  <c r="E11" i="11" s="1"/>
  <c r="I6" i="11"/>
  <c r="J5" i="11"/>
  <c r="F11" i="11" l="1"/>
  <c r="E12" i="11" s="1"/>
  <c r="H11" i="11"/>
  <c r="K5" i="11"/>
  <c r="J6" i="11"/>
  <c r="H10" i="11"/>
  <c r="L5" i="11" l="1"/>
  <c r="K6" i="11"/>
  <c r="F12" i="11"/>
  <c r="H12" i="11"/>
  <c r="E14" i="11" l="1"/>
  <c r="E18" i="11"/>
  <c r="M5" i="11"/>
  <c r="L6" i="11"/>
  <c r="N5" i="11" l="1"/>
  <c r="M6" i="11"/>
  <c r="F18" i="11"/>
  <c r="E19" i="11" s="1"/>
  <c r="F14" i="11"/>
  <c r="F15" i="11" s="1"/>
  <c r="F16" i="11" s="1"/>
  <c r="H14" i="11"/>
  <c r="E15" i="11"/>
  <c r="H15" i="11" s="1"/>
  <c r="E16" i="11"/>
  <c r="H16" i="11" s="1"/>
  <c r="F19" i="11" l="1"/>
  <c r="E20" i="11" s="1"/>
  <c r="H19" i="11"/>
  <c r="H18" i="11"/>
  <c r="O5" i="11"/>
  <c r="N6" i="11"/>
  <c r="O6" i="11" l="1"/>
  <c r="P5" i="11"/>
  <c r="F20" i="11"/>
  <c r="E21" i="11" s="1"/>
  <c r="P6" i="11" l="1"/>
  <c r="P4" i="11"/>
  <c r="Q5" i="11"/>
  <c r="F21" i="11"/>
  <c r="H21" i="11"/>
  <c r="H20" i="11"/>
  <c r="R5" i="11" l="1"/>
  <c r="Q6" i="11"/>
  <c r="S5" i="11" l="1"/>
  <c r="R6" i="11"/>
  <c r="T5" i="11" l="1"/>
  <c r="S6" i="11"/>
  <c r="U5" i="11" l="1"/>
  <c r="T6" i="11"/>
  <c r="V5" i="11" l="1"/>
  <c r="U6" i="11"/>
  <c r="W5" i="11" l="1"/>
  <c r="V6" i="11"/>
  <c r="W4" i="11" l="1"/>
  <c r="W6" i="11"/>
  <c r="X5" i="11"/>
  <c r="X6" i="11" l="1"/>
  <c r="Y5" i="11"/>
  <c r="Z5" i="11" l="1"/>
  <c r="Y6" i="11"/>
  <c r="AA5" i="11" l="1"/>
  <c r="Z6" i="11"/>
  <c r="AB5" i="11" l="1"/>
  <c r="AA6" i="11"/>
  <c r="AC5" i="11" l="1"/>
  <c r="AB6" i="11"/>
  <c r="AD5" i="11" l="1"/>
  <c r="AC6" i="11"/>
  <c r="AD4" i="11" l="1"/>
  <c r="AE5" i="11"/>
  <c r="AD6" i="11"/>
  <c r="AF5" i="11" l="1"/>
  <c r="AE6" i="11"/>
  <c r="AG5" i="11" l="1"/>
  <c r="AF6" i="11"/>
  <c r="AH5" i="11" l="1"/>
  <c r="AG6" i="11"/>
  <c r="AI5" i="11" l="1"/>
  <c r="AH6" i="11"/>
  <c r="AJ5" i="11" l="1"/>
  <c r="AI6" i="11"/>
  <c r="AK5" i="11" l="1"/>
  <c r="AJ6" i="11"/>
  <c r="AK4" i="11" l="1"/>
  <c r="AL5" i="11"/>
  <c r="AK6" i="11"/>
  <c r="AM5" i="11" l="1"/>
  <c r="AL6" i="11"/>
  <c r="AM6" i="11" l="1"/>
  <c r="AN5" i="11"/>
  <c r="AN6" i="11" l="1"/>
  <c r="AO5" i="11"/>
  <c r="AP5" i="11" l="1"/>
  <c r="AO6" i="11"/>
  <c r="AQ5" i="11" l="1"/>
  <c r="AP6" i="11"/>
  <c r="AR5" i="11" l="1"/>
  <c r="AQ6" i="11"/>
  <c r="AS5" i="11" l="1"/>
  <c r="AR6" i="11"/>
  <c r="AR4" i="11"/>
  <c r="AT5" i="11" l="1"/>
  <c r="AS6" i="11"/>
  <c r="AU5" i="11" l="1"/>
  <c r="AT6" i="11"/>
  <c r="AU6" i="11" l="1"/>
  <c r="AV5" i="11"/>
  <c r="AV6" i="11" l="1"/>
  <c r="AW5" i="11"/>
  <c r="AX5" i="11" l="1"/>
  <c r="AW6" i="11"/>
  <c r="AY5" i="11" l="1"/>
  <c r="AX6" i="11"/>
  <c r="AZ5" i="11" l="1"/>
  <c r="AY6" i="11"/>
  <c r="AY4" i="11"/>
  <c r="BA5" i="11" l="1"/>
  <c r="AZ6" i="11"/>
  <c r="BA6" i="11" l="1"/>
  <c r="BB5" i="11"/>
  <c r="BC5" i="11" l="1"/>
  <c r="BB6" i="11"/>
  <c r="BD5" i="11" l="1"/>
  <c r="BC6" i="11"/>
  <c r="BD6" i="11" l="1"/>
  <c r="BE5" i="11"/>
  <c r="BF5" i="11" l="1"/>
  <c r="BE6" i="11"/>
  <c r="BF4" i="11" l="1"/>
  <c r="BG5" i="11"/>
  <c r="BF6" i="11"/>
  <c r="BH5" i="11" l="1"/>
  <c r="BG6" i="11"/>
  <c r="BI5" i="11" l="1"/>
  <c r="BH6" i="11"/>
  <c r="BI6" i="11" l="1"/>
  <c r="BJ5" i="11"/>
  <c r="BK5" i="11" l="1"/>
  <c r="BJ6" i="11"/>
  <c r="BL5" i="11" l="1"/>
  <c r="BK6" i="11"/>
  <c r="BM5" i="11" l="1"/>
  <c r="BL6" i="11"/>
  <c r="BM4" i="11" l="1"/>
  <c r="BN5" i="11"/>
  <c r="BM6" i="11"/>
  <c r="BO5" i="11" l="1"/>
  <c r="BN6" i="11"/>
  <c r="BP5" i="11" l="1"/>
  <c r="BO6" i="11"/>
  <c r="BQ5" i="11" l="1"/>
  <c r="BP6" i="11"/>
  <c r="BR5" i="11" l="1"/>
  <c r="BQ6" i="11"/>
  <c r="BS5" i="11" l="1"/>
  <c r="BR6" i="11"/>
  <c r="BS6" i="11" l="1"/>
  <c r="BT5" i="11"/>
  <c r="BT4" i="11" l="1"/>
  <c r="BT6" i="11"/>
  <c r="BU5" i="11"/>
  <c r="BV5" i="11" l="1"/>
  <c r="BU6" i="11"/>
  <c r="BW5" i="11" l="1"/>
  <c r="BV6" i="11"/>
  <c r="BX5" i="11" l="1"/>
  <c r="BW6" i="11"/>
  <c r="BY5" i="11" l="1"/>
  <c r="BX6" i="11"/>
  <c r="BY6" i="11" l="1"/>
  <c r="BZ5" i="11"/>
  <c r="CA5" i="11" l="1"/>
  <c r="BZ6" i="11"/>
  <c r="CA4" i="11" l="1"/>
  <c r="CB5" i="11"/>
  <c r="CA6" i="11"/>
  <c r="CC5" i="11" l="1"/>
  <c r="CB6" i="11"/>
  <c r="CD5" i="11" l="1"/>
  <c r="CC6" i="11"/>
  <c r="CE5" i="11" l="1"/>
  <c r="CD6" i="11"/>
  <c r="CF5" i="11" l="1"/>
  <c r="CE6" i="11"/>
  <c r="CG5" i="11" l="1"/>
  <c r="CF6" i="11"/>
  <c r="CG6" i="11" l="1"/>
  <c r="CH5" i="11"/>
  <c r="CH4" i="11" l="1"/>
  <c r="CI5" i="11"/>
  <c r="CH6" i="11"/>
  <c r="CJ5" i="11" l="1"/>
  <c r="CI6" i="11"/>
  <c r="CK5" i="11" l="1"/>
  <c r="CJ6" i="11"/>
  <c r="CL5" i="11" l="1"/>
  <c r="CK6" i="11"/>
  <c r="CM5" i="11" l="1"/>
  <c r="CL6" i="11"/>
  <c r="CN5" i="11" l="1"/>
  <c r="CM6" i="11"/>
  <c r="CO5" i="11" l="1"/>
  <c r="CN6" i="11"/>
  <c r="CO4" i="11" l="1"/>
  <c r="CP5" i="11"/>
  <c r="CO6" i="11"/>
  <c r="CQ5" i="11" l="1"/>
  <c r="CP6" i="11"/>
  <c r="CR5" i="11" l="1"/>
  <c r="CQ6" i="11"/>
  <c r="CS5" i="11" l="1"/>
  <c r="CR6" i="11"/>
  <c r="CT5" i="11" l="1"/>
  <c r="CS6" i="11"/>
  <c r="CU5" i="11" l="1"/>
  <c r="CT6" i="11"/>
  <c r="CV5" i="11" l="1"/>
  <c r="CU6" i="11"/>
  <c r="CW5" i="11" l="1"/>
  <c r="CV6" i="11"/>
  <c r="CV4" i="11"/>
  <c r="CW6" i="11" l="1"/>
  <c r="CX5" i="11"/>
  <c r="CY5" i="11" l="1"/>
  <c r="CX6" i="11"/>
  <c r="CY6" i="11" l="1"/>
  <c r="CZ5" i="11"/>
  <c r="CZ6" i="11" l="1"/>
  <c r="DA5" i="11"/>
  <c r="DB5" i="11" l="1"/>
  <c r="DA6" i="11"/>
  <c r="DC5" i="11" l="1"/>
  <c r="DB6" i="11"/>
  <c r="DD5" i="11" l="1"/>
  <c r="DC6" i="11"/>
  <c r="DC4" i="11"/>
  <c r="DE5" i="11" l="1"/>
  <c r="DD6" i="11"/>
  <c r="DE6" i="11" l="1"/>
  <c r="DF5" i="11"/>
  <c r="DG5" i="11" l="1"/>
  <c r="DF6" i="11"/>
  <c r="DH5" i="11" l="1"/>
  <c r="DG6" i="11"/>
  <c r="DH6" i="11" l="1"/>
  <c r="DI5" i="11"/>
  <c r="DI6" i="11" s="1"/>
</calcChain>
</file>

<file path=xl/sharedStrings.xml><?xml version="1.0" encoding="utf-8"?>
<sst xmlns="http://schemas.openxmlformats.org/spreadsheetml/2006/main" count="66" uniqueCount="63">
  <si>
    <t>在此工作表中创建项目日程安排。
在单元格 B1 中输入此项目的标题。
有关如何使用此工作表（包括屏幕阅读器的说明）以及此工作簿作者的信息包含在“关于”工作表中。
继续向下浏览 A 列，获取进一步指示。</t>
  </si>
  <si>
    <t>在单元格 B2 中输入公司名称。</t>
  </si>
  <si>
    <t>在单元格 B3 中输入项目主管的姓名。在单元格 E3 中输入项目开始日期。项目开始：标签位于单元格 C3 中。</t>
  </si>
  <si>
    <t>单元格 E4 中的显示周数表示单元格 I4 中项目日程安排内显示的起始周数。项目开始日期视为第 1 周。要更改显示周数，只需单元格 E4 中输入新的周数。
从单元格 E4 的显示周数开始，每周的开始日期从单元格 I4 开始并且说自动计算得出的。在该视图中，从单元格 I4 到单元格 BF4 共有 8 周的时间。
请勿修改这些单元格。
显示周数：标签位于单元格 C4 中。</t>
  </si>
  <si>
    <t>单元格 I5 到 BL5 包含每个日期单元格上方单元格块中表示的星期的日期数字并且是自动计算得出的。
请勿修改这些单元格。
今天的日期带有红色（十六进制 #AD3815）轮廓（从第 5 行中显示今天日期的列及至项目日程安排结尾的该列）。</t>
  </si>
  <si>
    <t>此行包含其后面的项目日程安排的标题。
从 B6 浏览到 BL6 以获取内容。该标题上方日期一周中每一天的首字母，从单元格 I6 开始，直到单元格 BL6。
所有项目日程表图表都是根据输入的开始和结束日期使用条件格式自动生成的。
从单元格 I7 开始的列 I 之后，请勿修改列内单元格中的内容。</t>
  </si>
  <si>
    <t xml:space="preserve">请勿删除此行。隐藏了此行，以保留用于突出显示项目日程安排中当天的公式。 </t>
  </si>
  <si>
    <t>单元格 B8 包含第 1 阶段示例标题。
在单元格 B8 中输入新标题。
如果适用于你的项目，请在单元格 C8 中输入名称以指定阶段。
如果适用于你的项目，请在单元格 D8 中输入整个阶段的进度。
如果适用于你的项目，请在单元格 E8 和 F8 中输入整个阶段的开始和结束日期。
甘特图将根据输入的进度自动填充适当的日期和着色。
要仅从任务中删除阶段和工作，只需删除此行即可。</t>
  </si>
  <si>
    <t xml:space="preserve">单元格 B9 包含示例任务“任务 1”。
在单元格 B9 中输入新的任务名称。
在单元格 C9 中输入任务负责人。
在单元格 D9 中输入任务进度。进度条出现在单元格中，并根据单元格中的数字进行着色。例如，50% 的进度将着色一半的单元格。
在单元格 E9 中输入任务开始日期。
在单元格 F9 中输入任务结束日期。
从单元格 I9 到 BL9 的块中显示输入日期的已着色状态栏。 </t>
  </si>
  <si>
    <t>第 10 行到第 13 行重复第 9 行的模式。
请对此工作表中的所有任务行重复单元格 A9 中的指令。覆盖任何示例数据。
另一个阶段的示例从单元格 A14 开始。
继续在单元格 A10 到 A13 中输入任务或转到单元格 A14 了解详细信息。</t>
  </si>
  <si>
    <t>右侧的单元格包含第 2 阶段示例标题。
可随时在 B 列中创建新阶段。此项目日程安排不需要阶段。要删除阶段，只需删除该行即可。
要在此行中创建新的阶段块，请在右侧的单元格中输入新的标题。
要继续向上述阶段添加任务，请在此行上方输入一个新行，并按照单元格 A9 的指令填写任务数据。
根据单元格 A8 的指令更新右侧单元格中的阶段详细信息。
继续向下浏览 A 列单元格，了解更多信息。
如果尚未在此工作表中添加任何新行，将在单元格 B20 和 B26 中找到已创建的 2 个其他示例阶段块。否则，请浏览 A 列单元格以查找其他块。
在需要时重复单元格 A8 和 A9 的说明进行操作。</t>
  </si>
  <si>
    <t>示例阶段标题块</t>
  </si>
  <si>
    <t>此行标记项目日程安排的结尾。请勿在此行中输入任何内容。
在此行上方插入新行，以继续构建项目日程安排。</t>
  </si>
  <si>
    <t>任务</t>
  </si>
  <si>
    <t>在此行上方插入新行</t>
  </si>
  <si>
    <t>显示周数：</t>
  </si>
  <si>
    <t>进度</t>
  </si>
  <si>
    <t>开始日期</t>
  </si>
  <si>
    <t>结束日期</t>
  </si>
  <si>
    <t>天数</t>
  </si>
  <si>
    <t>Vertex42.com 提供的简单甘特图</t>
  </si>
  <si>
    <t>https://www.vertex42.com/ExcelTemplates/simple-gantt-chart.html</t>
  </si>
  <si>
    <t>关于此模板</t>
  </si>
  <si>
    <t>此模板提供了一种创建甘特图的简单方法，可帮助直观呈现和跟踪项目。只需输入任务以及开始和结束日期 - 无需公式。甘特图中的条形表示任务的持续时间，并且使用条件格式显示。通过插入新行插入新任务。</t>
  </si>
  <si>
    <t>屏幕阅读器指南</t>
  </si>
  <si>
    <t>此工作簿中有 2 个工作表。
考勤记录
关于
每个工作表的指示文本位于每个工作表中自单元格 A1 开始的 A 列中。这些指示都使用隐藏文本编写。每个步骤均提供相应指示，引导阅读者查看行中的相应信息。除非另有明确指示，否则会在单元格 A2、A3 等后续单元格中持续指示相应步骤。例如，指示文本可能显示为“转到单元格 A6”以执行下一步操作。
将不会打印此隐藏文本。
要从工作表删除这些指示，只需删除 A 列即可。</t>
  </si>
  <si>
    <t>更多帮助</t>
  </si>
  <si>
    <t>单击下面的链接以访问 vertex42.com 并了解有关如何使用此模板的更多信息，例如如何计算天数和工作天数、创建任务依赖关系、更改条形颜色、添加滚动条以更易于更改显示周数、延长图表中显示的日期范围等。</t>
  </si>
  <si>
    <t>如何使用简单甘特图</t>
  </si>
  <si>
    <t>更多项目管理模板</t>
  </si>
  <si>
    <t>请访问 Vertex42.com 下载其他项目管理模板，包括不同类型的项目日程安排、甘特图、任务列表等。</t>
  </si>
  <si>
    <t>项目管理模板</t>
  </si>
  <si>
    <t>了解 Vertex42</t>
  </si>
  <si>
    <t>Vertex42.com 为企业、家庭和教育提供超过 300 种专业设计的电子表格模板 - 其中大部分都可免费下载。这些集合包括各种日历、规划师和日程安排，以及用于预算、减免债务和分期偿还贷款的个人财务电子表格。</t>
  </si>
  <si>
    <t>企业可查找发票、时间表、库存跟踪表、财务报表和项目计划模板。教师和学生可查找诸如课程表、成绩簿和出勤表等资源。还可通过用餐规划师、清单和锻炼日志来组织家庭生活。通过来自数千名用户的反馈，每个模板都经过了深入的研究、完善和改进。</t>
  </si>
  <si>
    <t>分配到</t>
    <phoneticPr fontId="37" type="noConversion"/>
  </si>
  <si>
    <t xml:space="preserve"> Sagiri-qq指令机器人</t>
    <phoneticPr fontId="37" type="noConversion"/>
  </si>
  <si>
    <t>小组编号：</t>
    <phoneticPr fontId="37" type="noConversion"/>
  </si>
  <si>
    <t>G08</t>
    <phoneticPr fontId="37" type="noConversion"/>
  </si>
  <si>
    <t>小组成员：</t>
    <phoneticPr fontId="37" type="noConversion"/>
  </si>
  <si>
    <t>徐彬涵，洪睿，宋明明                             项目开始：</t>
    <phoneticPr fontId="37" type="noConversion"/>
  </si>
  <si>
    <t>阶段 1 项目确立</t>
    <phoneticPr fontId="37" type="noConversion"/>
  </si>
  <si>
    <t xml:space="preserve">徐彬涵 </t>
    <phoneticPr fontId="37" type="noConversion"/>
  </si>
  <si>
    <t>阶段 2 ：项目有关技术学习</t>
    <phoneticPr fontId="37" type="noConversion"/>
  </si>
  <si>
    <t xml:space="preserve">徐彬涵，洪睿，宋明明      </t>
    <phoneticPr fontId="37" type="noConversion"/>
  </si>
  <si>
    <t>阶段 3 ：模型制作，调试以及总结</t>
    <phoneticPr fontId="37" type="noConversion"/>
  </si>
  <si>
    <t>任务 1 ： 项目启动</t>
    <phoneticPr fontId="37" type="noConversion"/>
  </si>
  <si>
    <t>任务 2 ： 人员分工</t>
    <phoneticPr fontId="37" type="noConversion"/>
  </si>
  <si>
    <t>任务 3 ：需求剖析</t>
    <phoneticPr fontId="37" type="noConversion"/>
  </si>
  <si>
    <t>洪睿</t>
    <phoneticPr fontId="37" type="noConversion"/>
  </si>
  <si>
    <t>任务 4 ： 框架设计</t>
    <phoneticPr fontId="37" type="noConversion"/>
  </si>
  <si>
    <t>徐彬涵、宋明明、洪睿</t>
  </si>
  <si>
    <t>徐彬涵、宋明明、洪睿</t>
    <phoneticPr fontId="37" type="noConversion"/>
  </si>
  <si>
    <t>任务 1 ：实现软件原型</t>
    <phoneticPr fontId="37" type="noConversion"/>
  </si>
  <si>
    <t>任务 1 ：C#学习</t>
    <phoneticPr fontId="37" type="noConversion"/>
  </si>
  <si>
    <t>任务 2 ： WPF学习</t>
    <phoneticPr fontId="37" type="noConversion"/>
  </si>
  <si>
    <t>任务 3 ：Sora和Git</t>
    <phoneticPr fontId="37" type="noConversion"/>
  </si>
  <si>
    <t>任务 2 ：软件测试</t>
    <phoneticPr fontId="37" type="noConversion"/>
  </si>
  <si>
    <t>任务 4 ：上线调测</t>
    <phoneticPr fontId="37" type="noConversion"/>
  </si>
  <si>
    <t>任务 3 ：完善模型</t>
    <phoneticPr fontId="37" type="noConversion"/>
  </si>
  <si>
    <t>徐彬涵、宋明明</t>
    <phoneticPr fontId="37" type="noConversion"/>
  </si>
  <si>
    <t>徐彬涵</t>
    <phoneticPr fontId="37" type="noConversion"/>
  </si>
  <si>
    <t>宋明明</t>
    <phoneticPr fontId="3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</si>
</sst>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DBNum1][$-804]yyyy&quot;年&quot;m&quot;月&quot;;@"/>
    <numFmt numFmtId="180" formatCode="yyyy/m/d\,\ aaaa"/>
    <numFmt numFmtId="181" formatCode="d"/>
  </numFmts>
  <fonts count="38" x14ac:knownFonts="1">
    <font>
      <sz val="11"/>
      <color theme="1"/>
      <name val="Microsoft YaHei UI"/>
      <family val="2"/>
    </font>
    <font>
      <sz val="10"/>
      <name val="宋体"/>
      <family val="2"/>
      <scheme val="minor"/>
    </font>
    <font>
      <b/>
      <sz val="10"/>
      <name val="宋体"/>
      <family val="2"/>
      <scheme val="minor"/>
    </font>
    <font>
      <sz val="20"/>
      <name val="宋体"/>
      <family val="2"/>
      <scheme val="major"/>
    </font>
    <font>
      <sz val="11"/>
      <color theme="1"/>
      <name val="Microsoft YaHei UI"/>
      <family val="2"/>
    </font>
    <font>
      <sz val="11"/>
      <color theme="0"/>
      <name val="Microsoft YaHei UI"/>
      <family val="2"/>
    </font>
    <font>
      <sz val="11"/>
      <color rgb="FF9C0006"/>
      <name val="Microsoft YaHei UI"/>
      <family val="2"/>
    </font>
    <font>
      <b/>
      <sz val="11"/>
      <color rgb="FFFA7D00"/>
      <name val="Microsoft YaHei UI"/>
      <family val="2"/>
    </font>
    <font>
      <b/>
      <sz val="11"/>
      <color theme="0"/>
      <name val="Microsoft YaHei UI"/>
      <family val="2"/>
    </font>
    <font>
      <i/>
      <sz val="11"/>
      <color rgb="FF7F7F7F"/>
      <name val="Microsoft YaHei UI"/>
      <family val="2"/>
    </font>
    <font>
      <u/>
      <sz val="11"/>
      <color theme="11"/>
      <name val="Microsoft YaHei UI"/>
      <family val="2"/>
    </font>
    <font>
      <sz val="11"/>
      <color rgb="FF006100"/>
      <name val="Microsoft YaHei UI"/>
      <family val="2"/>
    </font>
    <font>
      <sz val="14"/>
      <color theme="1"/>
      <name val="Microsoft YaHei UI"/>
      <family val="2"/>
    </font>
    <font>
      <b/>
      <sz val="11"/>
      <color theme="3"/>
      <name val="Microsoft YaHei UI"/>
      <family val="2"/>
    </font>
    <font>
      <u/>
      <sz val="11"/>
      <color indexed="12"/>
      <name val="Microsoft YaHei UI"/>
      <family val="2"/>
    </font>
    <font>
      <sz val="11"/>
      <color rgb="FF3F3F76"/>
      <name val="Microsoft YaHei UI"/>
      <family val="2"/>
    </font>
    <font>
      <sz val="11"/>
      <color rgb="FFFA7D00"/>
      <name val="Microsoft YaHei UI"/>
      <family val="2"/>
    </font>
    <font>
      <sz val="11"/>
      <color rgb="FF9C5700"/>
      <name val="Microsoft YaHei UI"/>
      <family val="2"/>
    </font>
    <font>
      <b/>
      <sz val="11"/>
      <color rgb="FF3F3F3F"/>
      <name val="Microsoft YaHei UI"/>
      <family val="2"/>
    </font>
    <font>
      <b/>
      <sz val="22"/>
      <color theme="1" tint="0.34998626667073579"/>
      <name val="Microsoft YaHei UI"/>
      <family val="2"/>
    </font>
    <font>
      <b/>
      <sz val="11"/>
      <color theme="1"/>
      <name val="Microsoft YaHei UI"/>
      <family val="2"/>
    </font>
    <font>
      <sz val="11"/>
      <color rgb="FFFF0000"/>
      <name val="Microsoft YaHei UI"/>
      <family val="2"/>
    </font>
    <font>
      <b/>
      <sz val="20"/>
      <color theme="4" tint="-0.249977111117893"/>
      <name val="Microsoft YaHei UI"/>
      <family val="2"/>
    </font>
    <font>
      <sz val="10"/>
      <name val="Microsoft YaHei UI"/>
      <family val="2"/>
    </font>
    <font>
      <b/>
      <sz val="11"/>
      <name val="Microsoft YaHei UI"/>
      <family val="2"/>
    </font>
    <font>
      <sz val="9"/>
      <name val="Microsoft YaHei UI"/>
      <family val="2"/>
    </font>
    <font>
      <b/>
      <sz val="9"/>
      <color theme="0"/>
      <name val="Microsoft YaHei UI"/>
      <family val="2"/>
    </font>
    <font>
      <sz val="8"/>
      <color theme="0"/>
      <name val="Microsoft YaHei UI"/>
      <family val="2"/>
    </font>
    <font>
      <sz val="11"/>
      <name val="Microsoft YaHei UI"/>
      <family val="2"/>
    </font>
    <font>
      <i/>
      <sz val="9"/>
      <color theme="1"/>
      <name val="Microsoft YaHei UI"/>
      <family val="2"/>
    </font>
    <font>
      <sz val="10"/>
      <color theme="1" tint="0.499984740745262"/>
      <name val="Microsoft YaHei UI"/>
      <family val="2"/>
    </font>
    <font>
      <b/>
      <sz val="11"/>
      <color theme="1" tint="0.499984740745262"/>
      <name val="Microsoft YaHei UI"/>
      <family val="2"/>
    </font>
    <font>
      <b/>
      <sz val="12"/>
      <color theme="1" tint="0.34998626667073579"/>
      <name val="Microsoft YaHei UI"/>
      <family val="2"/>
    </font>
    <font>
      <sz val="11"/>
      <color theme="1" tint="0.499984740745262"/>
      <name val="Microsoft YaHei UI"/>
      <family val="2"/>
    </font>
    <font>
      <b/>
      <sz val="16"/>
      <color theme="4" tint="-0.249977111117893"/>
      <name val="Microsoft YaHei UI"/>
      <family val="2"/>
    </font>
    <font>
      <sz val="20"/>
      <name val="Microsoft YaHei UI"/>
      <family val="2"/>
    </font>
    <font>
      <sz val="11"/>
      <color rgb="FF1D2129"/>
      <name val="Microsoft YaHei UI"/>
      <family val="2"/>
    </font>
    <font>
      <sz val="9"/>
      <name val="宋体"/>
      <family val="3"/>
      <charset val="134"/>
    </font>
  </fonts>
  <fills count="4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2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14993743705557422"/>
      </left>
      <right style="thin">
        <color theme="0" tint="-0.14993743705557422"/>
      </right>
      <top style="medium">
        <color theme="0" tint="-0.14996795556505021"/>
      </top>
      <bottom style="thin">
        <color indexed="64"/>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54">
    <xf numFmtId="0" fontId="0" fillId="0" borderId="0"/>
    <xf numFmtId="0" fontId="14" fillId="0" borderId="0" applyNumberFormat="0" applyFill="0" applyBorder="0" applyAlignment="0" applyProtection="0">
      <alignment vertical="top"/>
      <protection locked="0"/>
    </xf>
    <xf numFmtId="9" fontId="4" fillId="0" borderId="0" applyFont="0" applyFill="0" applyBorder="0" applyAlignment="0" applyProtection="0"/>
    <xf numFmtId="0" fontId="5" fillId="0" borderId="0"/>
    <xf numFmtId="177" fontId="4" fillId="0" borderId="3" applyFont="0" applyFill="0" applyAlignment="0" applyProtection="0"/>
    <xf numFmtId="0" fontId="19" fillId="0" borderId="0" applyNumberFormat="0" applyFill="0" applyBorder="0" applyAlignment="0" applyProtection="0"/>
    <xf numFmtId="0" fontId="12" fillId="0" borderId="0" applyNumberFormat="0" applyFill="0" applyAlignment="0" applyProtection="0"/>
    <xf numFmtId="0" fontId="12" fillId="0" borderId="0" applyNumberFormat="0" applyFill="0" applyProtection="0">
      <alignment vertical="top"/>
    </xf>
    <xf numFmtId="0" fontId="4" fillId="0" borderId="0" applyNumberFormat="0" applyFill="0" applyProtection="0">
      <alignment horizontal="right" indent="1"/>
    </xf>
    <xf numFmtId="180" fontId="4" fillId="0" borderId="3">
      <alignment horizontal="center" vertical="center"/>
    </xf>
    <xf numFmtId="178" fontId="4" fillId="0" borderId="2" applyFill="0">
      <alignment horizontal="center" vertical="center"/>
    </xf>
    <xf numFmtId="0" fontId="4" fillId="0" borderId="2" applyFill="0">
      <alignment horizontal="center" vertical="center"/>
    </xf>
    <xf numFmtId="0" fontId="4" fillId="0" borderId="2" applyFill="0">
      <alignment horizontal="left" vertical="center" indent="2"/>
    </xf>
    <xf numFmtId="0" fontId="10" fillId="0" borderId="0" applyNumberFormat="0" applyFill="0" applyBorder="0" applyAlignment="0" applyProtection="0"/>
    <xf numFmtId="176" fontId="4" fillId="0" borderId="0" applyFont="0" applyFill="0" applyBorder="0" applyAlignment="0" applyProtection="0"/>
    <xf numFmtId="44" fontId="4" fillId="0" borderId="0" applyFont="0" applyFill="0" applyBorder="0" applyAlignment="0" applyProtection="0"/>
    <xf numFmtId="42" fontId="4" fillId="0" borderId="0" applyFont="0" applyFill="0" applyBorder="0" applyAlignment="0" applyProtection="0"/>
    <xf numFmtId="0" fontId="13" fillId="0" borderId="0" applyNumberFormat="0" applyFill="0" applyBorder="0" applyAlignment="0" applyProtection="0"/>
    <xf numFmtId="0" fontId="11" fillId="12" borderId="0" applyNumberFormat="0" applyBorder="0" applyAlignment="0" applyProtection="0"/>
    <xf numFmtId="0" fontId="6" fillId="13" borderId="0" applyNumberFormat="0" applyBorder="0" applyAlignment="0" applyProtection="0"/>
    <xf numFmtId="0" fontId="17" fillId="14" borderId="0" applyNumberFormat="0" applyBorder="0" applyAlignment="0" applyProtection="0"/>
    <xf numFmtId="0" fontId="15" fillId="15" borderId="11" applyNumberFormat="0" applyAlignment="0" applyProtection="0"/>
    <xf numFmtId="0" fontId="18" fillId="16" borderId="12" applyNumberFormat="0" applyAlignment="0" applyProtection="0"/>
    <xf numFmtId="0" fontId="7" fillId="16" borderId="11" applyNumberFormat="0" applyAlignment="0" applyProtection="0"/>
    <xf numFmtId="0" fontId="16" fillId="0" borderId="13" applyNumberFormat="0" applyFill="0" applyAlignment="0" applyProtection="0"/>
    <xf numFmtId="0" fontId="8" fillId="17" borderId="14" applyNumberFormat="0" applyAlignment="0" applyProtection="0"/>
    <xf numFmtId="0" fontId="21" fillId="0" borderId="0" applyNumberFormat="0" applyFill="0" applyBorder="0" applyAlignment="0" applyProtection="0"/>
    <xf numFmtId="0" fontId="4" fillId="18" borderId="15" applyNumberFormat="0" applyFont="0" applyAlignment="0" applyProtection="0"/>
    <xf numFmtId="0" fontId="9" fillId="0" borderId="0" applyNumberFormat="0" applyFill="0" applyBorder="0" applyAlignment="0" applyProtection="0"/>
    <xf numFmtId="0" fontId="20" fillId="0" borderId="16" applyNumberFormat="0" applyFill="0" applyAlignment="0" applyProtection="0"/>
    <xf numFmtId="0" fontId="5"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5"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5" fillId="27"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5"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5" fillId="3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5" fillId="39" borderId="0" applyNumberFormat="0" applyBorder="0" applyAlignment="0" applyProtection="0"/>
    <xf numFmtId="0" fontId="4" fillId="40" borderId="0" applyNumberFormat="0" applyBorder="0" applyAlignment="0" applyProtection="0"/>
    <xf numFmtId="0" fontId="4" fillId="41" borderId="0" applyNumberFormat="0" applyBorder="0" applyAlignment="0" applyProtection="0"/>
    <xf numFmtId="0" fontId="4" fillId="42" borderId="0" applyNumberFormat="0" applyBorder="0" applyAlignment="0" applyProtection="0"/>
  </cellStyleXfs>
  <cellXfs count="87">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vertical="top"/>
    </xf>
    <xf numFmtId="0" fontId="2" fillId="0" borderId="0" xfId="0" applyFont="1" applyAlignment="1">
      <alignment horizontal="left" vertical="center"/>
    </xf>
    <xf numFmtId="0" fontId="3" fillId="0" borderId="0" xfId="0" applyFont="1"/>
    <xf numFmtId="0" fontId="1" fillId="0" borderId="0" xfId="0" applyFont="1" applyAlignment="1">
      <alignment horizontal="left" vertical="top"/>
    </xf>
    <xf numFmtId="0" fontId="14" fillId="0" borderId="0" xfId="1" applyAlignment="1" applyProtection="1">
      <alignment horizontal="left" vertical="top"/>
    </xf>
    <xf numFmtId="0" fontId="0" fillId="0" borderId="0" xfId="0" applyAlignment="1">
      <alignment vertical="top" wrapText="1"/>
    </xf>
    <xf numFmtId="0" fontId="5" fillId="0" borderId="0" xfId="3"/>
    <xf numFmtId="0" fontId="5" fillId="0" borderId="0" xfId="3" applyAlignment="1">
      <alignment wrapText="1"/>
    </xf>
    <xf numFmtId="0" fontId="0" fillId="0" borderId="0" xfId="0" applyAlignment="1">
      <alignment wrapText="1"/>
    </xf>
    <xf numFmtId="0" fontId="19" fillId="0" borderId="0" xfId="5" applyAlignment="1">
      <alignment horizontal="left"/>
    </xf>
    <xf numFmtId="0" fontId="12" fillId="0" borderId="0" xfId="6"/>
    <xf numFmtId="0" fontId="12" fillId="0" borderId="0" xfId="7">
      <alignment vertical="top"/>
    </xf>
    <xf numFmtId="0" fontId="4" fillId="7" borderId="2" xfId="11" applyFill="1">
      <alignment horizontal="center" vertical="center"/>
    </xf>
    <xf numFmtId="0" fontId="4" fillId="3" borderId="2" xfId="11" applyFill="1">
      <alignment horizontal="center" vertical="center"/>
    </xf>
    <xf numFmtId="0" fontId="4" fillId="8" borderId="2" xfId="11" applyFill="1">
      <alignment horizontal="center" vertical="center"/>
    </xf>
    <xf numFmtId="0" fontId="4" fillId="4" borderId="2" xfId="11" applyFill="1">
      <alignment horizontal="center" vertical="center"/>
    </xf>
    <xf numFmtId="0" fontId="4" fillId="5" borderId="2" xfId="11" applyFill="1">
      <alignment horizontal="center" vertical="center"/>
    </xf>
    <xf numFmtId="0" fontId="4" fillId="9" borderId="2" xfId="11" applyFill="1">
      <alignment horizontal="center" vertical="center"/>
    </xf>
    <xf numFmtId="0" fontId="4" fillId="3" borderId="2" xfId="12" applyFill="1">
      <alignment horizontal="left" vertical="center" indent="2"/>
    </xf>
    <xf numFmtId="0" fontId="4" fillId="4" borderId="2" xfId="12" applyFill="1">
      <alignment horizontal="left" vertical="center" indent="2"/>
    </xf>
    <xf numFmtId="0" fontId="4" fillId="9" borderId="2" xfId="12" applyFill="1">
      <alignment horizontal="left" vertical="center" indent="2"/>
    </xf>
    <xf numFmtId="0" fontId="0" fillId="0" borderId="10" xfId="0" applyBorder="1"/>
    <xf numFmtId="0" fontId="22" fillId="0" borderId="0" xfId="0" applyFont="1" applyAlignment="1">
      <alignment horizontal="left"/>
    </xf>
    <xf numFmtId="0" fontId="23" fillId="0" borderId="0" xfId="0" applyFont="1"/>
    <xf numFmtId="0" fontId="23" fillId="0" borderId="0" xfId="0" applyFont="1" applyAlignment="1">
      <alignment horizontal="center"/>
    </xf>
    <xf numFmtId="0" fontId="23" fillId="0" borderId="0" xfId="0" applyFont="1" applyAlignment="1">
      <alignment horizontal="center" vertical="center"/>
    </xf>
    <xf numFmtId="0" fontId="24" fillId="0" borderId="0" xfId="0" applyFont="1"/>
    <xf numFmtId="0" fontId="23" fillId="0" borderId="0" xfId="1" applyFont="1" applyProtection="1">
      <alignment vertical="top"/>
    </xf>
    <xf numFmtId="0" fontId="26" fillId="11" borderId="1" xfId="0" applyFont="1" applyFill="1" applyBorder="1" applyAlignment="1">
      <alignment horizontal="left" vertical="center" indent="1"/>
    </xf>
    <xf numFmtId="0" fontId="26" fillId="11" borderId="1" xfId="0" applyFont="1" applyFill="1" applyBorder="1" applyAlignment="1">
      <alignment horizontal="center" vertical="center" wrapText="1"/>
    </xf>
    <xf numFmtId="0" fontId="27" fillId="10" borderId="8" xfId="0" applyFont="1" applyFill="1" applyBorder="1" applyAlignment="1">
      <alignment horizontal="center" vertical="center" shrinkToFit="1"/>
    </xf>
    <xf numFmtId="0" fontId="20" fillId="7" borderId="2" xfId="0" applyFont="1" applyFill="1" applyBorder="1" applyAlignment="1">
      <alignment horizontal="left" vertical="center" indent="1"/>
    </xf>
    <xf numFmtId="9" fontId="28" fillId="7" borderId="2" xfId="2" applyFont="1" applyFill="1" applyBorder="1" applyAlignment="1">
      <alignment horizontal="center" vertical="center"/>
    </xf>
    <xf numFmtId="0" fontId="28" fillId="0" borderId="2" xfId="0" applyFont="1" applyBorder="1" applyAlignment="1">
      <alignment horizontal="center" vertical="center"/>
    </xf>
    <xf numFmtId="9" fontId="28" fillId="3" borderId="2" xfId="2" applyFont="1" applyFill="1" applyBorder="1" applyAlignment="1">
      <alignment horizontal="center" vertical="center"/>
    </xf>
    <xf numFmtId="0" fontId="20" fillId="8" borderId="2" xfId="0" applyFont="1" applyFill="1" applyBorder="1" applyAlignment="1">
      <alignment horizontal="left" vertical="center" indent="1"/>
    </xf>
    <xf numFmtId="9" fontId="28" fillId="8" borderId="2" xfId="2" applyFont="1" applyFill="1" applyBorder="1" applyAlignment="1">
      <alignment horizontal="center" vertical="center"/>
    </xf>
    <xf numFmtId="9" fontId="28" fillId="4" borderId="2" xfId="2" applyFont="1" applyFill="1" applyBorder="1" applyAlignment="1">
      <alignment horizontal="center" vertical="center"/>
    </xf>
    <xf numFmtId="0" fontId="20" fillId="5" borderId="2" xfId="0" applyFont="1" applyFill="1" applyBorder="1" applyAlignment="1">
      <alignment horizontal="left" vertical="center" indent="1"/>
    </xf>
    <xf numFmtId="9" fontId="28" fillId="5" borderId="2" xfId="2" applyFont="1" applyFill="1" applyBorder="1" applyAlignment="1">
      <alignment horizontal="center" vertical="center"/>
    </xf>
    <xf numFmtId="9" fontId="28" fillId="9" borderId="2" xfId="2" applyFont="1" applyFill="1" applyBorder="1" applyAlignment="1">
      <alignment horizontal="center" vertical="center"/>
    </xf>
    <xf numFmtId="0" fontId="29" fillId="2" borderId="2" xfId="0" applyFont="1" applyFill="1" applyBorder="1" applyAlignment="1">
      <alignment horizontal="left" vertical="center" indent="1"/>
    </xf>
    <xf numFmtId="0" fontId="29" fillId="2" borderId="2" xfId="0" applyFont="1" applyFill="1" applyBorder="1" applyAlignment="1">
      <alignment horizontal="center" vertical="center"/>
    </xf>
    <xf numFmtId="9" fontId="28" fillId="2" borderId="2" xfId="2" applyFont="1" applyFill="1" applyBorder="1" applyAlignment="1">
      <alignment horizontal="center" vertical="center"/>
    </xf>
    <xf numFmtId="179" fontId="30" fillId="2" borderId="2" xfId="0" applyNumberFormat="1" applyFont="1" applyFill="1" applyBorder="1" applyAlignment="1">
      <alignment horizontal="left" vertical="center"/>
    </xf>
    <xf numFmtId="179" fontId="28" fillId="2" borderId="2" xfId="0" applyNumberFormat="1" applyFont="1" applyFill="1" applyBorder="1" applyAlignment="1">
      <alignment horizontal="center" vertical="center"/>
    </xf>
    <xf numFmtId="0" fontId="28" fillId="2" borderId="2" xfId="0" applyFont="1" applyFill="1" applyBorder="1" applyAlignment="1">
      <alignment horizontal="center" vertical="center"/>
    </xf>
    <xf numFmtId="0" fontId="31" fillId="0" borderId="0" xfId="0" applyFont="1"/>
    <xf numFmtId="0" fontId="5" fillId="0" borderId="0" xfId="0" applyFont="1" applyAlignment="1">
      <alignment horizontal="center"/>
    </xf>
    <xf numFmtId="0" fontId="30" fillId="0" borderId="0" xfId="1" applyFont="1" applyAlignment="1" applyProtection="1"/>
    <xf numFmtId="0" fontId="23" fillId="0" borderId="0" xfId="0" applyFont="1" applyAlignment="1">
      <alignment vertical="top"/>
    </xf>
    <xf numFmtId="0" fontId="32" fillId="0" borderId="0" xfId="0" applyFont="1" applyAlignment="1">
      <alignment horizontal="left" vertical="center"/>
    </xf>
    <xf numFmtId="0" fontId="28" fillId="0" borderId="0" xfId="0" applyFont="1" applyAlignment="1">
      <alignment vertical="top"/>
    </xf>
    <xf numFmtId="0" fontId="33" fillId="0" borderId="0" xfId="0" applyFont="1" applyAlignment="1">
      <alignment vertical="top"/>
    </xf>
    <xf numFmtId="0" fontId="34" fillId="0" borderId="0" xfId="0" applyFont="1" applyAlignment="1">
      <alignment vertical="center"/>
    </xf>
    <xf numFmtId="0" fontId="35" fillId="0" borderId="0" xfId="0" applyFont="1"/>
    <xf numFmtId="0" fontId="36" fillId="0" borderId="0" xfId="0" applyFont="1" applyAlignment="1">
      <alignment horizontal="left" vertical="top" wrapText="1" indent="1"/>
    </xf>
    <xf numFmtId="181" fontId="25" fillId="6" borderId="6" xfId="0" applyNumberFormat="1" applyFont="1" applyFill="1" applyBorder="1" applyAlignment="1">
      <alignment horizontal="center" vertical="center"/>
    </xf>
    <xf numFmtId="181" fontId="25" fillId="6" borderId="0" xfId="0" applyNumberFormat="1" applyFont="1" applyFill="1" applyAlignment="1">
      <alignment horizontal="center" vertical="center"/>
    </xf>
    <xf numFmtId="181" fontId="25" fillId="6" borderId="7" xfId="0" applyNumberFormat="1" applyFont="1" applyFill="1" applyBorder="1" applyAlignment="1">
      <alignment horizontal="center" vertical="center"/>
    </xf>
    <xf numFmtId="178" fontId="0" fillId="7" borderId="2" xfId="0" applyNumberFormat="1" applyFill="1" applyBorder="1" applyAlignment="1">
      <alignment horizontal="center" vertical="center"/>
    </xf>
    <xf numFmtId="178" fontId="28" fillId="7" borderId="2" xfId="0" applyNumberFormat="1" applyFont="1" applyFill="1" applyBorder="1" applyAlignment="1">
      <alignment horizontal="center" vertical="center"/>
    </xf>
    <xf numFmtId="178" fontId="4" fillId="3" borderId="2" xfId="10" applyFill="1">
      <alignment horizontal="center" vertical="center"/>
    </xf>
    <xf numFmtId="178" fontId="0" fillId="8" borderId="2" xfId="0" applyNumberFormat="1" applyFill="1" applyBorder="1" applyAlignment="1">
      <alignment horizontal="center" vertical="center"/>
    </xf>
    <xf numFmtId="178" fontId="28" fillId="8" borderId="2" xfId="0" applyNumberFormat="1" applyFont="1" applyFill="1" applyBorder="1" applyAlignment="1">
      <alignment horizontal="center" vertical="center"/>
    </xf>
    <xf numFmtId="178" fontId="4" fillId="4" borderId="2" xfId="10" applyFill="1">
      <alignment horizontal="center" vertical="center"/>
    </xf>
    <xf numFmtId="178" fontId="0" fillId="5" borderId="2" xfId="0" applyNumberFormat="1" applyFill="1" applyBorder="1" applyAlignment="1">
      <alignment horizontal="center" vertical="center"/>
    </xf>
    <xf numFmtId="178" fontId="28" fillId="5" borderId="2" xfId="0" applyNumberFormat="1" applyFont="1" applyFill="1" applyBorder="1" applyAlignment="1">
      <alignment horizontal="center" vertical="center"/>
    </xf>
    <xf numFmtId="178" fontId="4" fillId="9" borderId="2" xfId="10" applyFill="1">
      <alignment horizontal="center" vertical="center"/>
    </xf>
    <xf numFmtId="0" fontId="0" fillId="43" borderId="9" xfId="0" applyFill="1" applyBorder="1" applyAlignment="1">
      <alignment vertical="center"/>
    </xf>
    <xf numFmtId="0" fontId="0" fillId="2" borderId="17" xfId="0" applyFill="1" applyBorder="1" applyAlignment="1">
      <alignment vertical="center"/>
    </xf>
    <xf numFmtId="31" fontId="0" fillId="6" borderId="4" xfId="0" applyNumberFormat="1" applyFill="1" applyBorder="1" applyAlignment="1">
      <alignment horizontal="left" vertical="center" wrapText="1" indent="1"/>
    </xf>
    <xf numFmtId="31" fontId="0" fillId="6" borderId="1" xfId="0" applyNumberFormat="1" applyFill="1" applyBorder="1" applyAlignment="1">
      <alignment horizontal="left" vertical="center" wrapText="1" indent="1"/>
    </xf>
    <xf numFmtId="31" fontId="0" fillId="6" borderId="5" xfId="0" applyNumberFormat="1" applyFill="1" applyBorder="1" applyAlignment="1">
      <alignment horizontal="left" vertical="center" wrapText="1" indent="1"/>
    </xf>
    <xf numFmtId="0" fontId="4" fillId="0" borderId="0" xfId="8">
      <alignment horizontal="right" indent="1"/>
    </xf>
    <xf numFmtId="0" fontId="4" fillId="0" borderId="7" xfId="8" applyBorder="1">
      <alignment horizontal="right" indent="1"/>
    </xf>
    <xf numFmtId="180" fontId="4" fillId="0" borderId="18" xfId="9" applyBorder="1">
      <alignment horizontal="center" vertical="center"/>
    </xf>
    <xf numFmtId="180" fontId="4" fillId="0" borderId="19" xfId="9" applyBorder="1">
      <alignment horizontal="center" vertical="center"/>
    </xf>
  </cellXfs>
  <cellStyles count="54">
    <cellStyle name="20% - 着色 1" xfId="31" builtinId="30" customBuiltin="1"/>
    <cellStyle name="20% - 着色 2" xfId="35" builtinId="34" customBuiltin="1"/>
    <cellStyle name="20% - 着色 3" xfId="39" builtinId="38" customBuiltin="1"/>
    <cellStyle name="20% - 着色 4" xfId="43" builtinId="42" customBuiltin="1"/>
    <cellStyle name="20% - 着色 5" xfId="47" builtinId="46" customBuiltin="1"/>
    <cellStyle name="20% - 着色 6" xfId="51" builtinId="50" customBuiltin="1"/>
    <cellStyle name="40% - 着色 1" xfId="32" builtinId="31" customBuiltin="1"/>
    <cellStyle name="40% - 着色 2" xfId="36" builtinId="35" customBuiltin="1"/>
    <cellStyle name="40% - 着色 3" xfId="40" builtinId="39" customBuiltin="1"/>
    <cellStyle name="40% - 着色 4" xfId="44" builtinId="43" customBuiltin="1"/>
    <cellStyle name="40% - 着色 5" xfId="48" builtinId="47" customBuiltin="1"/>
    <cellStyle name="40% - 着色 6" xfId="52" builtinId="51" customBuiltin="1"/>
    <cellStyle name="60% - 着色 1" xfId="33" builtinId="32" customBuiltin="1"/>
    <cellStyle name="60% - 着色 2" xfId="37" builtinId="36" customBuiltin="1"/>
    <cellStyle name="60% - 着色 3" xfId="41" builtinId="40" customBuiltin="1"/>
    <cellStyle name="60% - 着色 4" xfId="45" builtinId="44" customBuiltin="1"/>
    <cellStyle name="60% - 着色 5" xfId="49" builtinId="48" customBuiltin="1"/>
    <cellStyle name="60% - 着色 6" xfId="53" builtinId="52" customBuiltin="1"/>
    <cellStyle name="z隐藏文本" xfId="3" xr:uid="{26E66EE6-E33F-4D77-BAE4-0FB4F5BBF673}"/>
    <cellStyle name="百分比" xfId="2" builtinId="5" customBuiltin="1"/>
    <cellStyle name="标题" xfId="5" builtinId="15" customBuiltin="1"/>
    <cellStyle name="标题 1" xfId="6" builtinId="16" customBuiltin="1"/>
    <cellStyle name="标题 2" xfId="7" builtinId="17" customBuiltin="1"/>
    <cellStyle name="标题 3" xfId="8" builtinId="18" customBuiltin="1"/>
    <cellStyle name="标题 4" xfId="17" builtinId="19" customBuiltin="1"/>
    <cellStyle name="差" xfId="19" builtinId="27" customBuiltin="1"/>
    <cellStyle name="常规" xfId="0" builtinId="0" customBuiltin="1"/>
    <cellStyle name="超链接" xfId="1" builtinId="8" customBuiltin="1"/>
    <cellStyle name="好" xfId="18" builtinId="26" customBuiltin="1"/>
    <cellStyle name="汇总" xfId="29" builtinId="25" customBuiltin="1"/>
    <cellStyle name="货币" xfId="15" builtinId="4" customBuiltin="1"/>
    <cellStyle name="货币[0]" xfId="16" builtinId="7" customBuiltin="1"/>
    <cellStyle name="计算" xfId="23" builtinId="22" customBuiltin="1"/>
    <cellStyle name="检查单元格" xfId="25" builtinId="23" customBuiltin="1"/>
    <cellStyle name="解释性文本" xfId="28" builtinId="53" customBuiltin="1"/>
    <cellStyle name="警告文本" xfId="26" builtinId="11" customBuiltin="1"/>
    <cellStyle name="链接单元格" xfId="24" builtinId="24" customBuiltin="1"/>
    <cellStyle name="千位分隔" xfId="4" builtinId="3" customBuiltin="1"/>
    <cellStyle name="千位分隔[0]" xfId="14" builtinId="6" customBuiltin="1"/>
    <cellStyle name="任务" xfId="12" xr:uid="{6391D789-272B-4DD2-9BF3-2CDCF610FA41}"/>
    <cellStyle name="日期" xfId="10" xr:uid="{229918B6-DD13-4F5A-97B9-305F7E002AA3}"/>
    <cellStyle name="适中" xfId="20" builtinId="28" customBuiltin="1"/>
    <cellStyle name="输出" xfId="22" builtinId="21" customBuiltin="1"/>
    <cellStyle name="输入" xfId="21" builtinId="20" customBuiltin="1"/>
    <cellStyle name="项目开始" xfId="9" xr:uid="{8EB8A09A-C31C-40A3-B2C1-9449520178B8}"/>
    <cellStyle name="姓名" xfId="11" xr:uid="{B2D3C1EE-6B41-4801-AAFC-C2274E49E503}"/>
    <cellStyle name="已访问的超链接" xfId="13" builtinId="9" customBuiltin="1"/>
    <cellStyle name="着色 1" xfId="30" builtinId="29" customBuiltin="1"/>
    <cellStyle name="着色 2" xfId="34" builtinId="33" customBuiltin="1"/>
    <cellStyle name="着色 3" xfId="38" builtinId="37" customBuiltin="1"/>
    <cellStyle name="着色 4" xfId="42" builtinId="41" customBuiltin="1"/>
    <cellStyle name="着色 5" xfId="46" builtinId="45" customBuiltin="1"/>
    <cellStyle name="着色 6" xfId="50" builtinId="49" customBuiltin="1"/>
    <cellStyle name="注释" xfId="27" builtinId="10" customBuiltin="1"/>
  </cellStyles>
  <dxfs count="33">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待办事项列表" pivot="0" count="9" xr9:uid="{00000000-0011-0000-FFFF-FFFF00000000}">
      <tableStyleElement type="wholeTable" dxfId="32"/>
      <tableStyleElement type="headerRow" dxfId="31"/>
      <tableStyleElement type="totalRow" dxfId="30"/>
      <tableStyleElement type="firstColumn" dxfId="29"/>
      <tableStyleElement type="lastColumn" dxfId="28"/>
      <tableStyleElement type="firstRowStripe" dxfId="27"/>
      <tableStyleElement type="secondRowStripe" dxfId="26"/>
      <tableStyleElement type="firstColumnStripe" dxfId="25"/>
      <tableStyleElement type="secondColumnStripe" dxfId="2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图片 1" descr="Vertex42 徽标">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I25"/>
  <sheetViews>
    <sheetView showGridLines="0" tabSelected="1" showRuler="0" zoomScaleNormal="100" zoomScalePageLayoutView="70" workbookViewId="0">
      <pane ySplit="6" topLeftCell="A11" activePane="bottomLeft" state="frozen"/>
      <selection pane="bottomLeft" activeCell="D22" sqref="D22"/>
    </sheetView>
  </sheetViews>
  <sheetFormatPr defaultColWidth="7.21875" defaultRowHeight="30" customHeight="1" x14ac:dyDescent="0.3"/>
  <cols>
    <col min="1" max="1" width="2.5546875" style="15" customWidth="1"/>
    <col min="2" max="2" width="19.77734375" customWidth="1"/>
    <col min="3" max="3" width="30.5546875" customWidth="1"/>
    <col min="4" max="4" width="10.5546875" customWidth="1"/>
    <col min="5" max="5" width="10.21875" style="3" customWidth="1"/>
    <col min="6" max="6" width="10.21875" customWidth="1"/>
    <col min="7" max="7" width="2.5546875" customWidth="1"/>
    <col min="8" max="8" width="6" hidden="1" customWidth="1"/>
    <col min="9" max="113" width="2.44140625" customWidth="1"/>
  </cols>
  <sheetData>
    <row r="1" spans="1:113" ht="30" customHeight="1" x14ac:dyDescent="0.55000000000000004">
      <c r="A1" s="16" t="s">
        <v>0</v>
      </c>
      <c r="B1" s="18" t="s">
        <v>36</v>
      </c>
      <c r="C1" s="31"/>
      <c r="D1" s="32"/>
      <c r="E1" s="33"/>
      <c r="F1" s="34"/>
      <c r="H1" s="32"/>
      <c r="I1" s="35"/>
    </row>
    <row r="2" spans="1:113" ht="30" customHeight="1" x14ac:dyDescent="0.35">
      <c r="A2" s="15" t="s">
        <v>1</v>
      </c>
      <c r="B2" s="19" t="s">
        <v>37</v>
      </c>
      <c r="C2" t="s">
        <v>38</v>
      </c>
      <c r="I2" s="36"/>
    </row>
    <row r="3" spans="1:113" ht="30" customHeight="1" x14ac:dyDescent="0.3">
      <c r="A3" s="15" t="s">
        <v>2</v>
      </c>
      <c r="B3" s="20" t="s">
        <v>39</v>
      </c>
      <c r="C3" s="83" t="s">
        <v>40</v>
      </c>
      <c r="D3" s="84"/>
      <c r="E3" s="85">
        <f>DATE(2022,9,13)</f>
        <v>44817</v>
      </c>
      <c r="F3" s="86"/>
    </row>
    <row r="4" spans="1:113" ht="30" customHeight="1" x14ac:dyDescent="0.3">
      <c r="A4" s="16" t="s">
        <v>3</v>
      </c>
      <c r="C4" s="83" t="s">
        <v>15</v>
      </c>
      <c r="D4" s="84"/>
      <c r="E4" s="5">
        <v>1</v>
      </c>
      <c r="I4" s="80">
        <f>I5</f>
        <v>44816</v>
      </c>
      <c r="J4" s="81"/>
      <c r="K4" s="81"/>
      <c r="L4" s="81"/>
      <c r="M4" s="81"/>
      <c r="N4" s="81"/>
      <c r="O4" s="82"/>
      <c r="P4" s="80">
        <f>P5</f>
        <v>44823</v>
      </c>
      <c r="Q4" s="81"/>
      <c r="R4" s="81"/>
      <c r="S4" s="81"/>
      <c r="T4" s="81"/>
      <c r="U4" s="81"/>
      <c r="V4" s="82"/>
      <c r="W4" s="80">
        <f>W5</f>
        <v>44830</v>
      </c>
      <c r="X4" s="81"/>
      <c r="Y4" s="81"/>
      <c r="Z4" s="81"/>
      <c r="AA4" s="81"/>
      <c r="AB4" s="81"/>
      <c r="AC4" s="82"/>
      <c r="AD4" s="80">
        <f>AD5</f>
        <v>44837</v>
      </c>
      <c r="AE4" s="81"/>
      <c r="AF4" s="81"/>
      <c r="AG4" s="81"/>
      <c r="AH4" s="81"/>
      <c r="AI4" s="81"/>
      <c r="AJ4" s="82"/>
      <c r="AK4" s="80">
        <f>AK5</f>
        <v>44844</v>
      </c>
      <c r="AL4" s="81"/>
      <c r="AM4" s="81"/>
      <c r="AN4" s="81"/>
      <c r="AO4" s="81"/>
      <c r="AP4" s="81"/>
      <c r="AQ4" s="82"/>
      <c r="AR4" s="80">
        <f>AR5</f>
        <v>44851</v>
      </c>
      <c r="AS4" s="81"/>
      <c r="AT4" s="81"/>
      <c r="AU4" s="81"/>
      <c r="AV4" s="81"/>
      <c r="AW4" s="81"/>
      <c r="AX4" s="82"/>
      <c r="AY4" s="80">
        <f>AY5</f>
        <v>44858</v>
      </c>
      <c r="AZ4" s="81"/>
      <c r="BA4" s="81"/>
      <c r="BB4" s="81"/>
      <c r="BC4" s="81"/>
      <c r="BD4" s="81"/>
      <c r="BE4" s="82"/>
      <c r="BF4" s="80">
        <f>BF5</f>
        <v>44865</v>
      </c>
      <c r="BG4" s="81"/>
      <c r="BH4" s="81"/>
      <c r="BI4" s="81"/>
      <c r="BJ4" s="81"/>
      <c r="BK4" s="81"/>
      <c r="BL4" s="82"/>
      <c r="BM4" s="80">
        <f>BM5</f>
        <v>44872</v>
      </c>
      <c r="BN4" s="81"/>
      <c r="BO4" s="81"/>
      <c r="BP4" s="81"/>
      <c r="BQ4" s="81"/>
      <c r="BR4" s="81"/>
      <c r="BS4" s="82"/>
      <c r="BT4" s="80">
        <f>BT5</f>
        <v>44879</v>
      </c>
      <c r="BU4" s="81"/>
      <c r="BV4" s="81"/>
      <c r="BW4" s="81"/>
      <c r="BX4" s="81"/>
      <c r="BY4" s="81"/>
      <c r="BZ4" s="82"/>
      <c r="CA4" s="80">
        <f>CA5</f>
        <v>44886</v>
      </c>
      <c r="CB4" s="81"/>
      <c r="CC4" s="81"/>
      <c r="CD4" s="81"/>
      <c r="CE4" s="81"/>
      <c r="CF4" s="81"/>
      <c r="CG4" s="82"/>
      <c r="CH4" s="80">
        <f>CH5</f>
        <v>44893</v>
      </c>
      <c r="CI4" s="81"/>
      <c r="CJ4" s="81"/>
      <c r="CK4" s="81"/>
      <c r="CL4" s="81"/>
      <c r="CM4" s="81"/>
      <c r="CN4" s="82"/>
      <c r="CO4" s="80">
        <f>CO5</f>
        <v>44900</v>
      </c>
      <c r="CP4" s="81"/>
      <c r="CQ4" s="81"/>
      <c r="CR4" s="81"/>
      <c r="CS4" s="81"/>
      <c r="CT4" s="81"/>
      <c r="CU4" s="82"/>
      <c r="CV4" s="80">
        <f>CV5</f>
        <v>44907</v>
      </c>
      <c r="CW4" s="81"/>
      <c r="CX4" s="81"/>
      <c r="CY4" s="81"/>
      <c r="CZ4" s="81"/>
      <c r="DA4" s="81"/>
      <c r="DB4" s="82"/>
      <c r="DC4" s="80">
        <f>DC5</f>
        <v>44914</v>
      </c>
      <c r="DD4" s="81"/>
      <c r="DE4" s="81"/>
      <c r="DF4" s="81"/>
      <c r="DG4" s="81"/>
      <c r="DH4" s="81"/>
      <c r="DI4" s="82"/>
    </row>
    <row r="5" spans="1:113" ht="15" customHeight="1" x14ac:dyDescent="0.3">
      <c r="A5" s="16" t="s">
        <v>4</v>
      </c>
      <c r="B5" s="30"/>
      <c r="C5" s="30"/>
      <c r="D5" s="30"/>
      <c r="E5" s="30"/>
      <c r="F5" s="30"/>
      <c r="G5" s="30"/>
      <c r="I5" s="66">
        <f>项目开始-WEEKDAY(项目开始,1)+2+7*(显示周数-1)</f>
        <v>44816</v>
      </c>
      <c r="J5" s="67">
        <f>I5+1</f>
        <v>44817</v>
      </c>
      <c r="K5" s="67">
        <f t="shared" ref="K5:AX5" si="0">J5+1</f>
        <v>44818</v>
      </c>
      <c r="L5" s="67">
        <f t="shared" si="0"/>
        <v>44819</v>
      </c>
      <c r="M5" s="67">
        <f t="shared" si="0"/>
        <v>44820</v>
      </c>
      <c r="N5" s="67">
        <f t="shared" si="0"/>
        <v>44821</v>
      </c>
      <c r="O5" s="68">
        <f t="shared" si="0"/>
        <v>44822</v>
      </c>
      <c r="P5" s="66">
        <f>O5+1</f>
        <v>44823</v>
      </c>
      <c r="Q5" s="67">
        <f>P5+1</f>
        <v>44824</v>
      </c>
      <c r="R5" s="67">
        <f t="shared" si="0"/>
        <v>44825</v>
      </c>
      <c r="S5" s="67">
        <f t="shared" si="0"/>
        <v>44826</v>
      </c>
      <c r="T5" s="67">
        <f t="shared" si="0"/>
        <v>44827</v>
      </c>
      <c r="U5" s="67">
        <f t="shared" si="0"/>
        <v>44828</v>
      </c>
      <c r="V5" s="68">
        <f t="shared" si="0"/>
        <v>44829</v>
      </c>
      <c r="W5" s="66">
        <f>V5+1</f>
        <v>44830</v>
      </c>
      <c r="X5" s="67">
        <f>W5+1</f>
        <v>44831</v>
      </c>
      <c r="Y5" s="67">
        <f t="shared" si="0"/>
        <v>44832</v>
      </c>
      <c r="Z5" s="67">
        <f t="shared" si="0"/>
        <v>44833</v>
      </c>
      <c r="AA5" s="67">
        <f t="shared" si="0"/>
        <v>44834</v>
      </c>
      <c r="AB5" s="67">
        <f t="shared" si="0"/>
        <v>44835</v>
      </c>
      <c r="AC5" s="68">
        <f t="shared" si="0"/>
        <v>44836</v>
      </c>
      <c r="AD5" s="66">
        <f>AC5+1</f>
        <v>44837</v>
      </c>
      <c r="AE5" s="67">
        <f>AD5+1</f>
        <v>44838</v>
      </c>
      <c r="AF5" s="67">
        <f t="shared" si="0"/>
        <v>44839</v>
      </c>
      <c r="AG5" s="67">
        <f t="shared" si="0"/>
        <v>44840</v>
      </c>
      <c r="AH5" s="67">
        <f t="shared" si="0"/>
        <v>44841</v>
      </c>
      <c r="AI5" s="67">
        <f t="shared" si="0"/>
        <v>44842</v>
      </c>
      <c r="AJ5" s="68">
        <f t="shared" si="0"/>
        <v>44843</v>
      </c>
      <c r="AK5" s="66">
        <f>AJ5+1</f>
        <v>44844</v>
      </c>
      <c r="AL5" s="67">
        <f>AK5+1</f>
        <v>44845</v>
      </c>
      <c r="AM5" s="67">
        <f t="shared" si="0"/>
        <v>44846</v>
      </c>
      <c r="AN5" s="67">
        <f t="shared" si="0"/>
        <v>44847</v>
      </c>
      <c r="AO5" s="67">
        <f t="shared" si="0"/>
        <v>44848</v>
      </c>
      <c r="AP5" s="67">
        <f t="shared" si="0"/>
        <v>44849</v>
      </c>
      <c r="AQ5" s="68">
        <f t="shared" si="0"/>
        <v>44850</v>
      </c>
      <c r="AR5" s="66">
        <f>AQ5+1</f>
        <v>44851</v>
      </c>
      <c r="AS5" s="67">
        <f>AR5+1</f>
        <v>44852</v>
      </c>
      <c r="AT5" s="67">
        <f t="shared" si="0"/>
        <v>44853</v>
      </c>
      <c r="AU5" s="67">
        <f t="shared" si="0"/>
        <v>44854</v>
      </c>
      <c r="AV5" s="67">
        <f t="shared" si="0"/>
        <v>44855</v>
      </c>
      <c r="AW5" s="67">
        <f t="shared" si="0"/>
        <v>44856</v>
      </c>
      <c r="AX5" s="68">
        <f t="shared" si="0"/>
        <v>44857</v>
      </c>
      <c r="AY5" s="66">
        <f t="shared" ref="AY5:BL5" si="1">AX5+1</f>
        <v>44858</v>
      </c>
      <c r="AZ5" s="67">
        <f t="shared" si="1"/>
        <v>44859</v>
      </c>
      <c r="BA5" s="67">
        <f t="shared" si="1"/>
        <v>44860</v>
      </c>
      <c r="BB5" s="67">
        <f t="shared" si="1"/>
        <v>44861</v>
      </c>
      <c r="BC5" s="67">
        <f t="shared" si="1"/>
        <v>44862</v>
      </c>
      <c r="BD5" s="67">
        <f t="shared" si="1"/>
        <v>44863</v>
      </c>
      <c r="BE5" s="68">
        <f t="shared" si="1"/>
        <v>44864</v>
      </c>
      <c r="BF5" s="66">
        <f t="shared" si="1"/>
        <v>44865</v>
      </c>
      <c r="BG5" s="67">
        <f t="shared" si="1"/>
        <v>44866</v>
      </c>
      <c r="BH5" s="67">
        <f t="shared" si="1"/>
        <v>44867</v>
      </c>
      <c r="BI5" s="67">
        <f t="shared" si="1"/>
        <v>44868</v>
      </c>
      <c r="BJ5" s="67">
        <f t="shared" si="1"/>
        <v>44869</v>
      </c>
      <c r="BK5" s="67">
        <f t="shared" si="1"/>
        <v>44870</v>
      </c>
      <c r="BL5" s="68">
        <f t="shared" si="1"/>
        <v>44871</v>
      </c>
      <c r="BM5" s="66">
        <f t="shared" ref="BM5:DI5" si="2">BL5+1</f>
        <v>44872</v>
      </c>
      <c r="BN5" s="67">
        <f t="shared" si="2"/>
        <v>44873</v>
      </c>
      <c r="BO5" s="67">
        <f t="shared" si="2"/>
        <v>44874</v>
      </c>
      <c r="BP5" s="67">
        <f t="shared" si="2"/>
        <v>44875</v>
      </c>
      <c r="BQ5" s="67">
        <f t="shared" si="2"/>
        <v>44876</v>
      </c>
      <c r="BR5" s="67">
        <f t="shared" si="2"/>
        <v>44877</v>
      </c>
      <c r="BS5" s="68">
        <f t="shared" si="2"/>
        <v>44878</v>
      </c>
      <c r="BT5" s="66">
        <f t="shared" si="2"/>
        <v>44879</v>
      </c>
      <c r="BU5" s="67">
        <f t="shared" si="2"/>
        <v>44880</v>
      </c>
      <c r="BV5" s="67">
        <f t="shared" si="2"/>
        <v>44881</v>
      </c>
      <c r="BW5" s="67">
        <f t="shared" si="2"/>
        <v>44882</v>
      </c>
      <c r="BX5" s="67">
        <f t="shared" si="2"/>
        <v>44883</v>
      </c>
      <c r="BY5" s="67">
        <f t="shared" si="2"/>
        <v>44884</v>
      </c>
      <c r="BZ5" s="68">
        <f t="shared" si="2"/>
        <v>44885</v>
      </c>
      <c r="CA5" s="66">
        <f t="shared" si="2"/>
        <v>44886</v>
      </c>
      <c r="CB5" s="67">
        <f t="shared" si="2"/>
        <v>44887</v>
      </c>
      <c r="CC5" s="67">
        <f t="shared" si="2"/>
        <v>44888</v>
      </c>
      <c r="CD5" s="67">
        <f t="shared" si="2"/>
        <v>44889</v>
      </c>
      <c r="CE5" s="67">
        <f t="shared" si="2"/>
        <v>44890</v>
      </c>
      <c r="CF5" s="67">
        <f t="shared" si="2"/>
        <v>44891</v>
      </c>
      <c r="CG5" s="68">
        <f t="shared" si="2"/>
        <v>44892</v>
      </c>
      <c r="CH5" s="66">
        <f t="shared" si="2"/>
        <v>44893</v>
      </c>
      <c r="CI5" s="67">
        <f t="shared" si="2"/>
        <v>44894</v>
      </c>
      <c r="CJ5" s="67">
        <f t="shared" si="2"/>
        <v>44895</v>
      </c>
      <c r="CK5" s="67">
        <f t="shared" si="2"/>
        <v>44896</v>
      </c>
      <c r="CL5" s="67">
        <f t="shared" si="2"/>
        <v>44897</v>
      </c>
      <c r="CM5" s="67">
        <f t="shared" si="2"/>
        <v>44898</v>
      </c>
      <c r="CN5" s="68">
        <f t="shared" si="2"/>
        <v>44899</v>
      </c>
      <c r="CO5" s="66">
        <f t="shared" si="2"/>
        <v>44900</v>
      </c>
      <c r="CP5" s="67">
        <f t="shared" si="2"/>
        <v>44901</v>
      </c>
      <c r="CQ5" s="67">
        <f t="shared" si="2"/>
        <v>44902</v>
      </c>
      <c r="CR5" s="67">
        <f t="shared" si="2"/>
        <v>44903</v>
      </c>
      <c r="CS5" s="67">
        <f t="shared" si="2"/>
        <v>44904</v>
      </c>
      <c r="CT5" s="67">
        <f t="shared" si="2"/>
        <v>44905</v>
      </c>
      <c r="CU5" s="68">
        <f t="shared" si="2"/>
        <v>44906</v>
      </c>
      <c r="CV5" s="66">
        <f t="shared" si="2"/>
        <v>44907</v>
      </c>
      <c r="CW5" s="67">
        <f t="shared" si="2"/>
        <v>44908</v>
      </c>
      <c r="CX5" s="67">
        <f t="shared" si="2"/>
        <v>44909</v>
      </c>
      <c r="CY5" s="67">
        <f t="shared" si="2"/>
        <v>44910</v>
      </c>
      <c r="CZ5" s="67">
        <f t="shared" si="2"/>
        <v>44911</v>
      </c>
      <c r="DA5" s="67">
        <f t="shared" si="2"/>
        <v>44912</v>
      </c>
      <c r="DB5" s="68">
        <f t="shared" si="2"/>
        <v>44913</v>
      </c>
      <c r="DC5" s="66">
        <f t="shared" si="2"/>
        <v>44914</v>
      </c>
      <c r="DD5" s="67">
        <f t="shared" si="2"/>
        <v>44915</v>
      </c>
      <c r="DE5" s="67">
        <f t="shared" si="2"/>
        <v>44916</v>
      </c>
      <c r="DF5" s="67">
        <f t="shared" si="2"/>
        <v>44917</v>
      </c>
      <c r="DG5" s="67">
        <f t="shared" si="2"/>
        <v>44918</v>
      </c>
      <c r="DH5" s="67">
        <f t="shared" si="2"/>
        <v>44919</v>
      </c>
      <c r="DI5" s="68">
        <f t="shared" si="2"/>
        <v>44920</v>
      </c>
    </row>
    <row r="6" spans="1:113" ht="30" customHeight="1" thickBot="1" x14ac:dyDescent="0.35">
      <c r="A6" s="16" t="s">
        <v>5</v>
      </c>
      <c r="B6" s="37" t="s">
        <v>13</v>
      </c>
      <c r="C6" s="38" t="s">
        <v>35</v>
      </c>
      <c r="D6" s="38" t="s">
        <v>16</v>
      </c>
      <c r="E6" s="38" t="s">
        <v>17</v>
      </c>
      <c r="F6" s="38" t="s">
        <v>18</v>
      </c>
      <c r="G6" s="38"/>
      <c r="H6" s="38" t="s">
        <v>19</v>
      </c>
      <c r="I6" s="39" t="str">
        <f>RIGHT(TEXT(I5,"aaa"),1)</f>
        <v>一</v>
      </c>
      <c r="J6" s="39" t="str">
        <f t="shared" ref="J6:BL6" si="3">RIGHT(TEXT(J5,"aaa"),1)</f>
        <v>二</v>
      </c>
      <c r="K6" s="39" t="str">
        <f t="shared" si="3"/>
        <v>三</v>
      </c>
      <c r="L6" s="39" t="str">
        <f t="shared" si="3"/>
        <v>四</v>
      </c>
      <c r="M6" s="39" t="str">
        <f t="shared" si="3"/>
        <v>五</v>
      </c>
      <c r="N6" s="39" t="str">
        <f t="shared" si="3"/>
        <v>六</v>
      </c>
      <c r="O6" s="39" t="str">
        <f t="shared" si="3"/>
        <v>日</v>
      </c>
      <c r="P6" s="39" t="str">
        <f t="shared" si="3"/>
        <v>一</v>
      </c>
      <c r="Q6" s="39" t="str">
        <f t="shared" si="3"/>
        <v>二</v>
      </c>
      <c r="R6" s="39" t="str">
        <f t="shared" si="3"/>
        <v>三</v>
      </c>
      <c r="S6" s="39" t="str">
        <f t="shared" si="3"/>
        <v>四</v>
      </c>
      <c r="T6" s="39" t="str">
        <f t="shared" si="3"/>
        <v>五</v>
      </c>
      <c r="U6" s="39" t="str">
        <f t="shared" si="3"/>
        <v>六</v>
      </c>
      <c r="V6" s="39" t="str">
        <f t="shared" si="3"/>
        <v>日</v>
      </c>
      <c r="W6" s="39" t="str">
        <f t="shared" si="3"/>
        <v>一</v>
      </c>
      <c r="X6" s="39" t="str">
        <f t="shared" si="3"/>
        <v>二</v>
      </c>
      <c r="Y6" s="39" t="str">
        <f t="shared" si="3"/>
        <v>三</v>
      </c>
      <c r="Z6" s="39" t="str">
        <f t="shared" si="3"/>
        <v>四</v>
      </c>
      <c r="AA6" s="39" t="str">
        <f t="shared" si="3"/>
        <v>五</v>
      </c>
      <c r="AB6" s="39" t="str">
        <f t="shared" si="3"/>
        <v>六</v>
      </c>
      <c r="AC6" s="39" t="str">
        <f t="shared" si="3"/>
        <v>日</v>
      </c>
      <c r="AD6" s="39" t="str">
        <f t="shared" si="3"/>
        <v>一</v>
      </c>
      <c r="AE6" s="39" t="str">
        <f t="shared" si="3"/>
        <v>二</v>
      </c>
      <c r="AF6" s="39" t="str">
        <f t="shared" si="3"/>
        <v>三</v>
      </c>
      <c r="AG6" s="39" t="str">
        <f t="shared" si="3"/>
        <v>四</v>
      </c>
      <c r="AH6" s="39" t="str">
        <f t="shared" si="3"/>
        <v>五</v>
      </c>
      <c r="AI6" s="39" t="str">
        <f t="shared" si="3"/>
        <v>六</v>
      </c>
      <c r="AJ6" s="39" t="str">
        <f t="shared" si="3"/>
        <v>日</v>
      </c>
      <c r="AK6" s="39" t="str">
        <f t="shared" si="3"/>
        <v>一</v>
      </c>
      <c r="AL6" s="39" t="str">
        <f t="shared" si="3"/>
        <v>二</v>
      </c>
      <c r="AM6" s="39" t="str">
        <f t="shared" si="3"/>
        <v>三</v>
      </c>
      <c r="AN6" s="39" t="str">
        <f t="shared" si="3"/>
        <v>四</v>
      </c>
      <c r="AO6" s="39" t="str">
        <f t="shared" si="3"/>
        <v>五</v>
      </c>
      <c r="AP6" s="39" t="str">
        <f t="shared" si="3"/>
        <v>六</v>
      </c>
      <c r="AQ6" s="39" t="str">
        <f t="shared" si="3"/>
        <v>日</v>
      </c>
      <c r="AR6" s="39" t="str">
        <f t="shared" si="3"/>
        <v>一</v>
      </c>
      <c r="AS6" s="39" t="str">
        <f t="shared" si="3"/>
        <v>二</v>
      </c>
      <c r="AT6" s="39" t="str">
        <f t="shared" si="3"/>
        <v>三</v>
      </c>
      <c r="AU6" s="39" t="str">
        <f t="shared" si="3"/>
        <v>四</v>
      </c>
      <c r="AV6" s="39" t="str">
        <f t="shared" si="3"/>
        <v>五</v>
      </c>
      <c r="AW6" s="39" t="str">
        <f t="shared" si="3"/>
        <v>六</v>
      </c>
      <c r="AX6" s="39" t="str">
        <f t="shared" si="3"/>
        <v>日</v>
      </c>
      <c r="AY6" s="39" t="str">
        <f t="shared" si="3"/>
        <v>一</v>
      </c>
      <c r="AZ6" s="39" t="str">
        <f t="shared" si="3"/>
        <v>二</v>
      </c>
      <c r="BA6" s="39" t="str">
        <f t="shared" si="3"/>
        <v>三</v>
      </c>
      <c r="BB6" s="39" t="str">
        <f t="shared" si="3"/>
        <v>四</v>
      </c>
      <c r="BC6" s="39" t="str">
        <f t="shared" si="3"/>
        <v>五</v>
      </c>
      <c r="BD6" s="39" t="str">
        <f t="shared" si="3"/>
        <v>六</v>
      </c>
      <c r="BE6" s="39" t="str">
        <f t="shared" si="3"/>
        <v>日</v>
      </c>
      <c r="BF6" s="39" t="str">
        <f t="shared" si="3"/>
        <v>一</v>
      </c>
      <c r="BG6" s="39" t="str">
        <f t="shared" si="3"/>
        <v>二</v>
      </c>
      <c r="BH6" s="39" t="str">
        <f t="shared" si="3"/>
        <v>三</v>
      </c>
      <c r="BI6" s="39" t="str">
        <f t="shared" si="3"/>
        <v>四</v>
      </c>
      <c r="BJ6" s="39" t="str">
        <f t="shared" si="3"/>
        <v>五</v>
      </c>
      <c r="BK6" s="39" t="str">
        <f t="shared" si="3"/>
        <v>六</v>
      </c>
      <c r="BL6" s="39" t="str">
        <f t="shared" si="3"/>
        <v>日</v>
      </c>
      <c r="BM6" s="39" t="str">
        <f t="shared" ref="BM6:DI6" si="4">RIGHT(TEXT(BM5,"aaa"),1)</f>
        <v>一</v>
      </c>
      <c r="BN6" s="39" t="str">
        <f t="shared" si="4"/>
        <v>二</v>
      </c>
      <c r="BO6" s="39" t="str">
        <f t="shared" si="4"/>
        <v>三</v>
      </c>
      <c r="BP6" s="39" t="str">
        <f t="shared" si="4"/>
        <v>四</v>
      </c>
      <c r="BQ6" s="39" t="str">
        <f t="shared" si="4"/>
        <v>五</v>
      </c>
      <c r="BR6" s="39" t="str">
        <f t="shared" si="4"/>
        <v>六</v>
      </c>
      <c r="BS6" s="39" t="str">
        <f t="shared" si="4"/>
        <v>日</v>
      </c>
      <c r="BT6" s="39" t="str">
        <f t="shared" si="4"/>
        <v>一</v>
      </c>
      <c r="BU6" s="39" t="str">
        <f t="shared" si="4"/>
        <v>二</v>
      </c>
      <c r="BV6" s="39" t="str">
        <f t="shared" si="4"/>
        <v>三</v>
      </c>
      <c r="BW6" s="39" t="str">
        <f t="shared" si="4"/>
        <v>四</v>
      </c>
      <c r="BX6" s="39" t="str">
        <f t="shared" si="4"/>
        <v>五</v>
      </c>
      <c r="BY6" s="39" t="str">
        <f t="shared" si="4"/>
        <v>六</v>
      </c>
      <c r="BZ6" s="39" t="str">
        <f t="shared" si="4"/>
        <v>日</v>
      </c>
      <c r="CA6" s="39" t="str">
        <f t="shared" si="4"/>
        <v>一</v>
      </c>
      <c r="CB6" s="39" t="str">
        <f t="shared" si="4"/>
        <v>二</v>
      </c>
      <c r="CC6" s="39" t="str">
        <f t="shared" si="4"/>
        <v>三</v>
      </c>
      <c r="CD6" s="39" t="str">
        <f t="shared" si="4"/>
        <v>四</v>
      </c>
      <c r="CE6" s="39" t="str">
        <f t="shared" si="4"/>
        <v>五</v>
      </c>
      <c r="CF6" s="39" t="str">
        <f t="shared" si="4"/>
        <v>六</v>
      </c>
      <c r="CG6" s="39" t="str">
        <f t="shared" si="4"/>
        <v>日</v>
      </c>
      <c r="CH6" s="39" t="str">
        <f t="shared" si="4"/>
        <v>一</v>
      </c>
      <c r="CI6" s="39" t="str">
        <f t="shared" si="4"/>
        <v>二</v>
      </c>
      <c r="CJ6" s="39" t="str">
        <f t="shared" si="4"/>
        <v>三</v>
      </c>
      <c r="CK6" s="39" t="str">
        <f t="shared" si="4"/>
        <v>四</v>
      </c>
      <c r="CL6" s="39" t="str">
        <f t="shared" si="4"/>
        <v>五</v>
      </c>
      <c r="CM6" s="39" t="str">
        <f t="shared" si="4"/>
        <v>六</v>
      </c>
      <c r="CN6" s="39" t="str">
        <f t="shared" si="4"/>
        <v>日</v>
      </c>
      <c r="CO6" s="39" t="str">
        <f t="shared" si="4"/>
        <v>一</v>
      </c>
      <c r="CP6" s="39" t="str">
        <f t="shared" si="4"/>
        <v>二</v>
      </c>
      <c r="CQ6" s="39" t="str">
        <f t="shared" si="4"/>
        <v>三</v>
      </c>
      <c r="CR6" s="39" t="str">
        <f t="shared" si="4"/>
        <v>四</v>
      </c>
      <c r="CS6" s="39" t="str">
        <f t="shared" si="4"/>
        <v>五</v>
      </c>
      <c r="CT6" s="39" t="str">
        <f t="shared" si="4"/>
        <v>六</v>
      </c>
      <c r="CU6" s="39" t="str">
        <f t="shared" si="4"/>
        <v>日</v>
      </c>
      <c r="CV6" s="39" t="str">
        <f t="shared" si="4"/>
        <v>一</v>
      </c>
      <c r="CW6" s="39" t="str">
        <f t="shared" si="4"/>
        <v>二</v>
      </c>
      <c r="CX6" s="39" t="str">
        <f t="shared" si="4"/>
        <v>三</v>
      </c>
      <c r="CY6" s="39" t="str">
        <f t="shared" si="4"/>
        <v>四</v>
      </c>
      <c r="CZ6" s="39" t="str">
        <f t="shared" si="4"/>
        <v>五</v>
      </c>
      <c r="DA6" s="39" t="str">
        <f t="shared" si="4"/>
        <v>六</v>
      </c>
      <c r="DB6" s="39" t="str">
        <f t="shared" si="4"/>
        <v>日</v>
      </c>
      <c r="DC6" s="39" t="str">
        <f t="shared" si="4"/>
        <v>一</v>
      </c>
      <c r="DD6" s="39" t="str">
        <f t="shared" si="4"/>
        <v>二</v>
      </c>
      <c r="DE6" s="39" t="str">
        <f t="shared" si="4"/>
        <v>三</v>
      </c>
      <c r="DF6" s="39" t="str">
        <f t="shared" si="4"/>
        <v>四</v>
      </c>
      <c r="DG6" s="39" t="str">
        <f t="shared" si="4"/>
        <v>五</v>
      </c>
      <c r="DH6" s="39" t="str">
        <f t="shared" si="4"/>
        <v>六</v>
      </c>
      <c r="DI6" s="39" t="str">
        <f t="shared" si="4"/>
        <v>日</v>
      </c>
    </row>
    <row r="7" spans="1:113" ht="30" hidden="1" customHeight="1" thickBot="1" x14ac:dyDescent="0.35">
      <c r="A7" s="15" t="s">
        <v>6</v>
      </c>
      <c r="C7" s="17"/>
      <c r="E7"/>
      <c r="H7" t="str">
        <f>IF(OR(ISBLANK(task_start),ISBLANK(task_end)),"",task_end-task_start+1)</f>
        <v/>
      </c>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c r="BY7" s="6"/>
      <c r="BZ7" s="6"/>
      <c r="CA7" s="6"/>
      <c r="CB7" s="6"/>
      <c r="CC7" s="6"/>
      <c r="CD7" s="6"/>
      <c r="CE7" s="6"/>
      <c r="CF7" s="6"/>
      <c r="CG7" s="6"/>
      <c r="CH7" s="6"/>
      <c r="CI7" s="6"/>
      <c r="CJ7" s="6"/>
      <c r="CK7" s="6"/>
      <c r="CL7" s="6"/>
      <c r="CM7" s="6"/>
      <c r="CN7" s="6"/>
      <c r="CO7" s="6"/>
      <c r="CP7" s="6"/>
      <c r="CQ7" s="6"/>
      <c r="CR7" s="6"/>
      <c r="CS7" s="6"/>
      <c r="CT7" s="6"/>
      <c r="CU7" s="6"/>
      <c r="CV7" s="6"/>
      <c r="CW7" s="6"/>
      <c r="CX7" s="6"/>
      <c r="CY7" s="6"/>
      <c r="CZ7" s="6"/>
      <c r="DA7" s="6"/>
      <c r="DB7" s="6"/>
      <c r="DC7" s="6"/>
      <c r="DD7" s="6"/>
      <c r="DE7" s="6"/>
      <c r="DF7" s="6"/>
      <c r="DG7" s="6"/>
      <c r="DH7" s="6"/>
      <c r="DI7" s="6"/>
    </row>
    <row r="8" spans="1:113" s="2" customFormat="1" ht="30" customHeight="1" thickBot="1" x14ac:dyDescent="0.35">
      <c r="A8" s="16" t="s">
        <v>7</v>
      </c>
      <c r="B8" s="40" t="s">
        <v>41</v>
      </c>
      <c r="C8" s="21"/>
      <c r="D8" s="41"/>
      <c r="E8" s="69"/>
      <c r="F8" s="70"/>
      <c r="G8" s="42"/>
      <c r="H8" s="42" t="str">
        <f t="shared" ref="H8:H22" si="5">IF(OR(ISBLANK(task_start),ISBLANK(task_end)),"",task_end-task_start+1)</f>
        <v/>
      </c>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6"/>
      <c r="CK8" s="6"/>
      <c r="CL8" s="6"/>
      <c r="CM8" s="6"/>
      <c r="CN8" s="6"/>
      <c r="CO8" s="6"/>
      <c r="CP8" s="6"/>
      <c r="CQ8" s="6"/>
      <c r="CR8" s="6"/>
      <c r="CS8" s="6"/>
      <c r="CT8" s="6"/>
      <c r="CU8" s="6"/>
      <c r="CV8" s="6"/>
      <c r="CW8" s="6"/>
      <c r="CX8" s="6"/>
      <c r="CY8" s="6"/>
      <c r="CZ8" s="6"/>
      <c r="DA8" s="6"/>
      <c r="DB8" s="6"/>
      <c r="DC8" s="6"/>
      <c r="DD8" s="6"/>
      <c r="DE8" s="6"/>
      <c r="DF8" s="6"/>
      <c r="DG8" s="6"/>
      <c r="DH8" s="6"/>
      <c r="DI8" s="6"/>
    </row>
    <row r="9" spans="1:113" s="2" customFormat="1" ht="30" customHeight="1" thickBot="1" x14ac:dyDescent="0.35">
      <c r="A9" s="16" t="s">
        <v>8</v>
      </c>
      <c r="B9" s="27" t="s">
        <v>46</v>
      </c>
      <c r="C9" s="22" t="s">
        <v>42</v>
      </c>
      <c r="D9" s="43">
        <v>1</v>
      </c>
      <c r="E9" s="71">
        <f>项目开始</f>
        <v>44817</v>
      </c>
      <c r="F9" s="71">
        <f>E9+3</f>
        <v>44820</v>
      </c>
      <c r="G9" s="42"/>
      <c r="H9" s="42">
        <f t="shared" si="5"/>
        <v>4</v>
      </c>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6"/>
      <c r="CQ9" s="6"/>
      <c r="CR9" s="6"/>
      <c r="CS9" s="6"/>
      <c r="CT9" s="6"/>
      <c r="CU9" s="6"/>
      <c r="CV9" s="6"/>
      <c r="CW9" s="6"/>
      <c r="CX9" s="6"/>
      <c r="CY9" s="6"/>
      <c r="CZ9" s="6"/>
      <c r="DA9" s="6"/>
      <c r="DB9" s="6"/>
      <c r="DC9" s="6"/>
      <c r="DD9" s="6"/>
      <c r="DE9" s="6"/>
      <c r="DF9" s="6"/>
      <c r="DG9" s="6"/>
      <c r="DH9" s="6"/>
      <c r="DI9" s="6"/>
    </row>
    <row r="10" spans="1:113" s="2" customFormat="1" ht="30" customHeight="1" thickBot="1" x14ac:dyDescent="0.35">
      <c r="A10" s="16" t="s">
        <v>9</v>
      </c>
      <c r="B10" s="27" t="s">
        <v>47</v>
      </c>
      <c r="C10" s="22" t="s">
        <v>44</v>
      </c>
      <c r="D10" s="43">
        <v>1</v>
      </c>
      <c r="E10" s="71">
        <f>F9</f>
        <v>44820</v>
      </c>
      <c r="F10" s="71">
        <f>E10+3</f>
        <v>44823</v>
      </c>
      <c r="G10" s="42"/>
      <c r="H10" s="42">
        <f t="shared" si="5"/>
        <v>4</v>
      </c>
      <c r="I10" s="6"/>
      <c r="J10" s="6"/>
      <c r="L10" s="6"/>
      <c r="M10" s="6"/>
      <c r="N10" s="6"/>
      <c r="O10" s="6"/>
      <c r="P10" s="6"/>
      <c r="Q10" s="6"/>
      <c r="R10" s="6"/>
      <c r="S10" s="6"/>
      <c r="T10" s="6"/>
      <c r="U10" s="7"/>
      <c r="V10" s="7"/>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G10" s="6"/>
      <c r="DH10" s="6"/>
      <c r="DI10" s="6"/>
    </row>
    <row r="11" spans="1:113" s="2" customFormat="1" ht="30" customHeight="1" thickBot="1" x14ac:dyDescent="0.35">
      <c r="A11" s="15"/>
      <c r="B11" s="27" t="s">
        <v>48</v>
      </c>
      <c r="C11" s="22" t="s">
        <v>49</v>
      </c>
      <c r="D11" s="43">
        <v>0.5</v>
      </c>
      <c r="E11" s="71">
        <f>F10</f>
        <v>44823</v>
      </c>
      <c r="F11" s="71">
        <f>E11+7</f>
        <v>44830</v>
      </c>
      <c r="G11" s="42"/>
      <c r="H11" s="42">
        <f t="shared" si="5"/>
        <v>8</v>
      </c>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c r="BW11" s="6"/>
      <c r="BX11" s="6"/>
      <c r="BY11" s="6"/>
      <c r="BZ11" s="6"/>
      <c r="CA11" s="6"/>
      <c r="CB11" s="6"/>
      <c r="CC11" s="6"/>
      <c r="CD11" s="6"/>
      <c r="CE11" s="6"/>
      <c r="CF11" s="6"/>
      <c r="CG11" s="6"/>
      <c r="CH11" s="6"/>
      <c r="CI11" s="6"/>
      <c r="CJ11" s="6"/>
      <c r="CK11" s="6"/>
      <c r="CL11" s="6"/>
      <c r="CM11" s="6"/>
      <c r="CN11" s="6"/>
      <c r="CO11" s="6"/>
      <c r="CP11" s="6"/>
      <c r="CQ11" s="6"/>
      <c r="CR11" s="6"/>
      <c r="CS11" s="6"/>
      <c r="CT11" s="6"/>
      <c r="CU11" s="6"/>
      <c r="CV11" s="6"/>
      <c r="CW11" s="6"/>
      <c r="CX11" s="6"/>
      <c r="CY11" s="6"/>
      <c r="CZ11" s="6"/>
      <c r="DA11" s="6"/>
      <c r="DB11" s="6"/>
      <c r="DC11" s="6"/>
      <c r="DD11" s="6"/>
      <c r="DE11" s="6"/>
      <c r="DF11" s="6"/>
      <c r="DG11" s="6"/>
      <c r="DH11" s="6"/>
      <c r="DI11" s="6"/>
    </row>
    <row r="12" spans="1:113" s="2" customFormat="1" ht="30" customHeight="1" thickBot="1" x14ac:dyDescent="0.35">
      <c r="A12" s="15"/>
      <c r="B12" s="27" t="s">
        <v>50</v>
      </c>
      <c r="C12" s="22" t="s">
        <v>60</v>
      </c>
      <c r="D12" s="43">
        <v>0.25</v>
      </c>
      <c r="E12" s="71">
        <f>F11</f>
        <v>44830</v>
      </c>
      <c r="F12" s="71">
        <f>E12+6</f>
        <v>44836</v>
      </c>
      <c r="G12" s="42"/>
      <c r="H12" s="42">
        <f t="shared" si="5"/>
        <v>7</v>
      </c>
      <c r="I12" s="6"/>
      <c r="J12" s="6"/>
      <c r="K12" s="6"/>
      <c r="L12" s="6"/>
      <c r="M12" s="6"/>
      <c r="N12" s="6"/>
      <c r="O12" s="6"/>
      <c r="P12" s="6"/>
      <c r="Q12" s="6"/>
      <c r="R12" s="6"/>
      <c r="S12" s="6"/>
      <c r="T12" s="6"/>
      <c r="U12" s="6"/>
      <c r="V12" s="6"/>
      <c r="W12" s="6"/>
      <c r="X12" s="6"/>
      <c r="Y12" s="7"/>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c r="BY12" s="6"/>
      <c r="BZ12" s="6"/>
      <c r="CA12" s="6"/>
      <c r="CB12" s="6"/>
      <c r="CC12" s="6"/>
      <c r="CD12" s="6"/>
      <c r="CE12" s="6"/>
      <c r="CF12" s="6"/>
      <c r="CG12" s="6"/>
      <c r="CH12" s="6"/>
      <c r="CI12" s="6"/>
      <c r="CJ12" s="6"/>
      <c r="CK12" s="6"/>
      <c r="CL12" s="6"/>
      <c r="CM12" s="6"/>
      <c r="CN12" s="6"/>
      <c r="CO12" s="6"/>
      <c r="CP12" s="6"/>
      <c r="CQ12" s="6"/>
      <c r="CR12" s="6"/>
      <c r="CS12" s="6"/>
      <c r="CT12" s="6"/>
      <c r="CU12" s="6"/>
      <c r="CV12" s="6"/>
      <c r="CW12" s="6"/>
      <c r="CX12" s="6"/>
      <c r="CY12" s="6"/>
      <c r="CZ12" s="6"/>
      <c r="DA12" s="6"/>
      <c r="DB12" s="6"/>
      <c r="DC12" s="6"/>
      <c r="DD12" s="6"/>
      <c r="DE12" s="6"/>
      <c r="DF12" s="6"/>
      <c r="DG12" s="6"/>
      <c r="DH12" s="6"/>
      <c r="DI12" s="6"/>
    </row>
    <row r="13" spans="1:113" s="2" customFormat="1" ht="30" customHeight="1" thickBot="1" x14ac:dyDescent="0.35">
      <c r="A13" s="16" t="s">
        <v>10</v>
      </c>
      <c r="B13" s="44" t="s">
        <v>43</v>
      </c>
      <c r="C13" s="23"/>
      <c r="D13" s="45"/>
      <c r="E13" s="72"/>
      <c r="F13" s="73"/>
      <c r="G13" s="42"/>
      <c r="H13" s="42" t="str">
        <f t="shared" si="5"/>
        <v/>
      </c>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c r="BY13" s="6"/>
      <c r="BZ13" s="6"/>
      <c r="CA13" s="6"/>
      <c r="CB13" s="6"/>
      <c r="CC13" s="6"/>
      <c r="CD13" s="6"/>
      <c r="CE13" s="6"/>
      <c r="CF13" s="6"/>
      <c r="CG13" s="6"/>
      <c r="CH13" s="6"/>
      <c r="CI13" s="6"/>
      <c r="CJ13" s="6"/>
      <c r="CK13" s="6"/>
      <c r="CL13" s="6"/>
      <c r="CM13" s="6"/>
      <c r="CN13" s="6"/>
      <c r="CO13" s="6"/>
      <c r="CP13" s="6"/>
      <c r="CQ13" s="6"/>
      <c r="CR13" s="6"/>
      <c r="CS13" s="6"/>
      <c r="CT13" s="6"/>
      <c r="CU13" s="6"/>
      <c r="CV13" s="6"/>
      <c r="CW13" s="6"/>
      <c r="CX13" s="6"/>
      <c r="CY13" s="6"/>
      <c r="CZ13" s="6"/>
      <c r="DA13" s="6"/>
      <c r="DB13" s="6"/>
      <c r="DC13" s="6"/>
      <c r="DD13" s="6"/>
      <c r="DE13" s="6"/>
      <c r="DF13" s="6"/>
      <c r="DG13" s="6"/>
      <c r="DH13" s="6"/>
      <c r="DI13" s="6"/>
    </row>
    <row r="14" spans="1:113" s="2" customFormat="1" ht="30" customHeight="1" thickBot="1" x14ac:dyDescent="0.35">
      <c r="A14" s="16"/>
      <c r="B14" s="28" t="s">
        <v>54</v>
      </c>
      <c r="C14" s="24" t="s">
        <v>52</v>
      </c>
      <c r="D14" s="46">
        <v>0.35</v>
      </c>
      <c r="E14" s="74">
        <f>F12</f>
        <v>44836</v>
      </c>
      <c r="F14" s="74">
        <f>E14+35</f>
        <v>44871</v>
      </c>
      <c r="G14" s="42"/>
      <c r="H14" s="42">
        <f t="shared" si="5"/>
        <v>36</v>
      </c>
      <c r="I14" s="6"/>
      <c r="J14" s="6"/>
      <c r="K14" s="6"/>
      <c r="L14" s="6"/>
      <c r="M14" s="6"/>
      <c r="N14" s="6"/>
      <c r="O14" s="6"/>
      <c r="P14" s="6"/>
      <c r="Q14" s="6"/>
      <c r="R14" s="6"/>
      <c r="S14" s="78"/>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c r="CD14" s="6"/>
      <c r="CE14" s="6"/>
      <c r="CF14" s="6"/>
      <c r="CG14" s="6"/>
      <c r="CH14" s="6"/>
      <c r="CI14" s="6"/>
      <c r="CJ14" s="6"/>
      <c r="CK14" s="6"/>
      <c r="CL14" s="6"/>
      <c r="CM14" s="6"/>
      <c r="CN14" s="6"/>
      <c r="CO14" s="6"/>
      <c r="CP14" s="6"/>
      <c r="CQ14" s="6"/>
      <c r="CR14" s="6"/>
      <c r="CS14" s="6"/>
      <c r="CT14" s="6"/>
      <c r="CU14" s="6"/>
      <c r="CV14" s="6"/>
      <c r="CW14" s="6"/>
      <c r="CX14" s="6"/>
      <c r="CY14" s="6"/>
      <c r="CZ14" s="6"/>
      <c r="DA14" s="6"/>
      <c r="DB14" s="6"/>
      <c r="DC14" s="6"/>
      <c r="DD14" s="6"/>
      <c r="DE14" s="6"/>
      <c r="DF14" s="6"/>
      <c r="DG14" s="6"/>
      <c r="DH14" s="6"/>
      <c r="DI14" s="6"/>
    </row>
    <row r="15" spans="1:113" s="2" customFormat="1" ht="30" customHeight="1" thickBot="1" x14ac:dyDescent="0.35">
      <c r="A15" s="15"/>
      <c r="B15" s="28" t="s">
        <v>55</v>
      </c>
      <c r="C15" s="24" t="s">
        <v>52</v>
      </c>
      <c r="D15" s="46">
        <v>0.25</v>
      </c>
      <c r="E15" s="74">
        <f>E14</f>
        <v>44836</v>
      </c>
      <c r="F15" s="74">
        <f>F14</f>
        <v>44871</v>
      </c>
      <c r="G15" s="42"/>
      <c r="H15" s="42">
        <f t="shared" si="5"/>
        <v>36</v>
      </c>
      <c r="I15" s="6"/>
      <c r="J15" s="6"/>
      <c r="K15" s="6"/>
      <c r="L15" s="6"/>
      <c r="M15" s="6"/>
      <c r="N15" s="6"/>
      <c r="O15" s="6"/>
      <c r="P15" s="6"/>
      <c r="Q15" s="6"/>
      <c r="R15" s="6"/>
      <c r="S15" s="6"/>
      <c r="T15" s="6"/>
      <c r="U15" s="7"/>
      <c r="V15" s="7"/>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c r="CD15" s="6"/>
      <c r="CE15" s="6"/>
      <c r="CF15" s="6"/>
      <c r="CG15" s="6"/>
      <c r="CH15" s="6"/>
      <c r="CI15" s="6"/>
      <c r="CJ15" s="6"/>
      <c r="CK15" s="6"/>
      <c r="CL15" s="6"/>
      <c r="CM15" s="6"/>
      <c r="CN15" s="6"/>
      <c r="CO15" s="6"/>
      <c r="CP15" s="6"/>
      <c r="CQ15" s="6"/>
      <c r="CR15" s="6"/>
      <c r="CS15" s="6"/>
      <c r="CT15" s="6"/>
      <c r="CU15" s="6"/>
      <c r="CV15" s="6"/>
      <c r="CW15" s="6"/>
      <c r="CX15" s="6"/>
      <c r="CY15" s="6"/>
      <c r="CZ15" s="6"/>
      <c r="DA15" s="6"/>
      <c r="DB15" s="6"/>
      <c r="DC15" s="6"/>
      <c r="DD15" s="6"/>
      <c r="DE15" s="6"/>
      <c r="DF15" s="6"/>
      <c r="DG15" s="6"/>
      <c r="DH15" s="6"/>
      <c r="DI15" s="6"/>
    </row>
    <row r="16" spans="1:113" s="2" customFormat="1" ht="30" customHeight="1" thickBot="1" x14ac:dyDescent="0.35">
      <c r="A16" s="15"/>
      <c r="B16" s="28" t="s">
        <v>56</v>
      </c>
      <c r="C16" s="24" t="s">
        <v>51</v>
      </c>
      <c r="D16" s="46">
        <v>0.1</v>
      </c>
      <c r="E16" s="74">
        <f>E14</f>
        <v>44836</v>
      </c>
      <c r="F16" s="74">
        <f>F15</f>
        <v>44871</v>
      </c>
      <c r="G16" s="42"/>
      <c r="H16" s="42">
        <f t="shared" si="5"/>
        <v>36</v>
      </c>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c r="CD16" s="6"/>
      <c r="CE16" s="6"/>
      <c r="CF16" s="6"/>
      <c r="CG16" s="6"/>
      <c r="CH16" s="6"/>
      <c r="CI16" s="6"/>
      <c r="CJ16" s="6"/>
      <c r="CK16" s="6"/>
      <c r="CL16" s="6"/>
      <c r="CM16" s="6"/>
      <c r="CN16" s="6"/>
      <c r="CO16" s="6"/>
      <c r="CP16" s="6"/>
      <c r="CQ16" s="6"/>
      <c r="CR16" s="6"/>
      <c r="CS16" s="6"/>
      <c r="CT16" s="6"/>
      <c r="CU16" s="6"/>
      <c r="CV16" s="6"/>
      <c r="CW16" s="6"/>
      <c r="CX16" s="6"/>
      <c r="CY16" s="6"/>
      <c r="CZ16" s="6"/>
      <c r="DA16" s="6"/>
      <c r="DB16" s="6"/>
      <c r="DC16" s="6"/>
      <c r="DD16" s="6"/>
      <c r="DE16" s="6"/>
      <c r="DF16" s="6"/>
      <c r="DG16" s="6"/>
      <c r="DH16" s="6"/>
      <c r="DI16" s="6"/>
    </row>
    <row r="17" spans="1:113" s="2" customFormat="1" ht="30" customHeight="1" thickBot="1" x14ac:dyDescent="0.35">
      <c r="A17" s="15" t="s">
        <v>11</v>
      </c>
      <c r="B17" s="47" t="s">
        <v>45</v>
      </c>
      <c r="C17" s="25"/>
      <c r="D17" s="48"/>
      <c r="E17" s="75"/>
      <c r="F17" s="76"/>
      <c r="G17" s="42"/>
      <c r="H17" s="42" t="str">
        <f t="shared" si="5"/>
        <v/>
      </c>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6"/>
      <c r="CC17" s="6"/>
      <c r="CD17" s="6"/>
      <c r="CE17" s="6"/>
      <c r="CF17" s="6"/>
      <c r="CG17" s="6"/>
      <c r="CH17" s="6"/>
      <c r="CI17" s="6"/>
      <c r="CJ17" s="6"/>
      <c r="CK17" s="6"/>
      <c r="CL17" s="6"/>
      <c r="CM17" s="6"/>
      <c r="CN17" s="6"/>
      <c r="CO17" s="6"/>
      <c r="CP17" s="6"/>
      <c r="CQ17" s="6"/>
      <c r="CR17" s="6"/>
      <c r="CS17" s="6"/>
      <c r="CT17" s="6"/>
      <c r="CU17" s="6"/>
      <c r="CV17" s="6"/>
      <c r="CW17" s="6"/>
      <c r="CX17" s="6"/>
      <c r="CY17" s="6"/>
      <c r="CZ17" s="6"/>
      <c r="DA17" s="6"/>
      <c r="DB17" s="6"/>
      <c r="DC17" s="6"/>
      <c r="DD17" s="6"/>
      <c r="DE17" s="6"/>
      <c r="DF17" s="6"/>
      <c r="DG17" s="6"/>
      <c r="DH17" s="6"/>
      <c r="DI17" s="6"/>
    </row>
    <row r="18" spans="1:113" s="2" customFormat="1" ht="30" customHeight="1" thickBot="1" x14ac:dyDescent="0.35">
      <c r="A18" s="15"/>
      <c r="B18" s="29" t="s">
        <v>53</v>
      </c>
      <c r="C18" s="26" t="s">
        <v>61</v>
      </c>
      <c r="D18" s="49">
        <v>0</v>
      </c>
      <c r="E18" s="77">
        <f>F12+8</f>
        <v>44844</v>
      </c>
      <c r="F18" s="77">
        <f>E18+49</f>
        <v>44893</v>
      </c>
      <c r="G18" s="42"/>
      <c r="H18" s="42">
        <f t="shared" si="5"/>
        <v>50</v>
      </c>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c r="CC18" s="6"/>
      <c r="CD18" s="6"/>
      <c r="CE18" s="6"/>
      <c r="CF18" s="6"/>
      <c r="CG18" s="6"/>
      <c r="CH18" s="6"/>
      <c r="CI18" s="6"/>
      <c r="CJ18" s="6"/>
      <c r="CK18" s="6"/>
      <c r="CL18" s="6"/>
      <c r="CM18" s="6"/>
      <c r="CN18" s="6"/>
      <c r="CO18" s="6"/>
      <c r="CP18" s="6"/>
      <c r="CQ18" s="6"/>
      <c r="CR18" s="6"/>
      <c r="CS18" s="6"/>
      <c r="CT18" s="6"/>
      <c r="CU18" s="6"/>
      <c r="CV18" s="6"/>
      <c r="CW18" s="6"/>
      <c r="CX18" s="6"/>
      <c r="CY18" s="6"/>
      <c r="CZ18" s="6"/>
      <c r="DA18" s="6"/>
      <c r="DB18" s="6"/>
      <c r="DC18" s="6"/>
      <c r="DD18" s="6"/>
      <c r="DE18" s="6"/>
      <c r="DF18" s="6"/>
      <c r="DG18" s="6"/>
      <c r="DH18" s="6"/>
      <c r="DI18" s="6"/>
    </row>
    <row r="19" spans="1:113" s="2" customFormat="1" ht="30" customHeight="1" thickBot="1" x14ac:dyDescent="0.35">
      <c r="A19" s="15"/>
      <c r="B19" s="29" t="s">
        <v>57</v>
      </c>
      <c r="C19" s="26" t="s">
        <v>62</v>
      </c>
      <c r="D19" s="49">
        <v>0</v>
      </c>
      <c r="E19" s="77">
        <f>F18+1</f>
        <v>44894</v>
      </c>
      <c r="F19" s="77">
        <f>E19+7</f>
        <v>44901</v>
      </c>
      <c r="G19" s="42"/>
      <c r="H19" s="42">
        <f t="shared" si="5"/>
        <v>8</v>
      </c>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c r="CD19" s="6"/>
      <c r="CE19" s="6"/>
      <c r="CF19" s="6"/>
      <c r="CG19" s="6"/>
      <c r="CH19" s="6"/>
      <c r="CI19" s="6"/>
      <c r="CJ19" s="6"/>
      <c r="CK19" s="6"/>
      <c r="CL19" s="6"/>
      <c r="CM19" s="6"/>
      <c r="CN19" s="6"/>
      <c r="CO19" s="6"/>
      <c r="CP19" s="6"/>
      <c r="CQ19" s="6"/>
      <c r="CR19" s="6"/>
      <c r="CS19" s="6"/>
      <c r="CT19" s="6"/>
      <c r="CU19" s="6"/>
      <c r="CV19" s="6"/>
      <c r="CW19" s="6"/>
      <c r="CX19" s="6"/>
      <c r="CY19" s="6"/>
      <c r="CZ19" s="6"/>
      <c r="DA19" s="6"/>
      <c r="DB19" s="6"/>
      <c r="DC19" s="6"/>
      <c r="DD19" s="6"/>
      <c r="DE19" s="6"/>
      <c r="DF19" s="6"/>
      <c r="DG19" s="6"/>
      <c r="DH19" s="6"/>
      <c r="DI19" s="6"/>
    </row>
    <row r="20" spans="1:113" s="2" customFormat="1" ht="30" customHeight="1" thickBot="1" x14ac:dyDescent="0.35">
      <c r="A20" s="15"/>
      <c r="B20" s="29" t="s">
        <v>59</v>
      </c>
      <c r="C20" s="26" t="s">
        <v>49</v>
      </c>
      <c r="D20" s="49">
        <v>0</v>
      </c>
      <c r="E20" s="77">
        <f>F19</f>
        <v>44901</v>
      </c>
      <c r="F20" s="77">
        <f>E20+5</f>
        <v>44906</v>
      </c>
      <c r="G20" s="42"/>
      <c r="H20" s="42">
        <f t="shared" si="5"/>
        <v>6</v>
      </c>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c r="CO20" s="6"/>
      <c r="CP20" s="6"/>
      <c r="CQ20" s="6"/>
      <c r="CR20" s="6"/>
      <c r="CS20" s="6"/>
      <c r="CT20" s="6"/>
      <c r="CU20" s="6"/>
      <c r="CV20" s="6"/>
      <c r="CW20" s="6"/>
      <c r="CX20" s="6"/>
      <c r="CY20" s="6"/>
      <c r="CZ20" s="6"/>
      <c r="DA20" s="6"/>
      <c r="DB20" s="6"/>
      <c r="DC20" s="6"/>
      <c r="DD20" s="6"/>
      <c r="DE20" s="6"/>
      <c r="DF20" s="6"/>
      <c r="DG20" s="6"/>
      <c r="DH20" s="6"/>
      <c r="DI20" s="6"/>
    </row>
    <row r="21" spans="1:113" s="2" customFormat="1" ht="30" customHeight="1" thickBot="1" x14ac:dyDescent="0.35">
      <c r="A21" s="15"/>
      <c r="B21" s="29" t="s">
        <v>58</v>
      </c>
      <c r="C21" s="26" t="s">
        <v>52</v>
      </c>
      <c r="D21" s="49">
        <v>0</v>
      </c>
      <c r="E21" s="77">
        <f>F20+1</f>
        <v>44907</v>
      </c>
      <c r="F21" s="77">
        <f>E21+4</f>
        <v>44911</v>
      </c>
      <c r="G21" s="42"/>
      <c r="H21" s="42">
        <f t="shared" si="5"/>
        <v>5</v>
      </c>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6"/>
      <c r="CQ21" s="6"/>
      <c r="CR21" s="6"/>
      <c r="CS21" s="6"/>
      <c r="CT21" s="6"/>
      <c r="CU21" s="6"/>
      <c r="CV21" s="6"/>
      <c r="CW21" s="6"/>
      <c r="CX21" s="6"/>
      <c r="CY21" s="6"/>
      <c r="CZ21" s="6"/>
      <c r="DA21" s="6"/>
      <c r="DB21" s="6"/>
      <c r="DC21" s="6"/>
      <c r="DD21" s="6"/>
      <c r="DE21" s="6"/>
      <c r="DF21" s="6"/>
      <c r="DG21" s="6"/>
      <c r="DH21" s="6"/>
      <c r="DI21" s="6"/>
    </row>
    <row r="22" spans="1:113" s="2" customFormat="1" ht="30" customHeight="1" thickBot="1" x14ac:dyDescent="0.35">
      <c r="A22" s="16" t="s">
        <v>12</v>
      </c>
      <c r="B22" s="50" t="s">
        <v>14</v>
      </c>
      <c r="C22" s="51"/>
      <c r="D22" s="52"/>
      <c r="E22" s="53"/>
      <c r="F22" s="54"/>
      <c r="G22" s="55"/>
      <c r="H22" s="55" t="str">
        <f t="shared" si="5"/>
        <v/>
      </c>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79"/>
      <c r="BN22" s="79"/>
      <c r="BO22" s="79"/>
      <c r="BP22" s="79"/>
      <c r="BQ22" s="79"/>
      <c r="BR22" s="79"/>
      <c r="BS22" s="79"/>
      <c r="BT22" s="8"/>
      <c r="BU22" s="8"/>
      <c r="BV22" s="8"/>
      <c r="BW22" s="8"/>
      <c r="BX22" s="8"/>
      <c r="BY22" s="8"/>
      <c r="BZ22" s="8"/>
      <c r="CA22" s="8"/>
      <c r="CB22" s="8"/>
      <c r="CC22" s="8"/>
      <c r="CD22" s="8"/>
      <c r="CE22" s="8"/>
      <c r="CF22" s="8"/>
      <c r="CG22" s="8"/>
      <c r="CH22" s="8"/>
      <c r="CI22" s="8"/>
      <c r="CJ22" s="8"/>
      <c r="CK22" s="8"/>
      <c r="CL22" s="8"/>
      <c r="CM22" s="8"/>
      <c r="CN22" s="8"/>
      <c r="CO22" s="8"/>
      <c r="CP22" s="8"/>
      <c r="CQ22" s="8"/>
      <c r="CR22" s="8"/>
      <c r="CS22" s="8"/>
      <c r="CT22" s="8"/>
      <c r="CU22" s="8"/>
      <c r="CV22" s="8"/>
      <c r="CW22" s="8"/>
      <c r="CX22" s="8"/>
      <c r="CY22" s="8"/>
      <c r="CZ22" s="8"/>
      <c r="DA22" s="8"/>
      <c r="DB22" s="8"/>
      <c r="DC22" s="8"/>
      <c r="DD22" s="8"/>
      <c r="DE22" s="8"/>
      <c r="DF22" s="8"/>
      <c r="DG22" s="8"/>
      <c r="DH22" s="8"/>
      <c r="DI22" s="8"/>
    </row>
    <row r="23" spans="1:113" ht="30" customHeight="1" x14ac:dyDescent="0.3">
      <c r="G23" s="4"/>
    </row>
    <row r="24" spans="1:113" ht="30" customHeight="1" x14ac:dyDescent="0.3">
      <c r="C24" s="56"/>
      <c r="F24" s="57"/>
    </row>
    <row r="25" spans="1:113" ht="30" customHeight="1" x14ac:dyDescent="0.35">
      <c r="C25" s="58"/>
    </row>
  </sheetData>
  <mergeCells count="18">
    <mergeCell ref="BM4:BS4"/>
    <mergeCell ref="C3:D3"/>
    <mergeCell ref="C4:D4"/>
    <mergeCell ref="AK4:AQ4"/>
    <mergeCell ref="AR4:AX4"/>
    <mergeCell ref="AY4:BE4"/>
    <mergeCell ref="BF4:BL4"/>
    <mergeCell ref="E3:F3"/>
    <mergeCell ref="I4:O4"/>
    <mergeCell ref="P4:V4"/>
    <mergeCell ref="W4:AC4"/>
    <mergeCell ref="AD4:AJ4"/>
    <mergeCell ref="CV4:DB4"/>
    <mergeCell ref="DC4:DI4"/>
    <mergeCell ref="BT4:BZ4"/>
    <mergeCell ref="CA4:CG4"/>
    <mergeCell ref="CH4:CN4"/>
    <mergeCell ref="CO4:CU4"/>
  </mergeCells>
  <phoneticPr fontId="37" type="noConversion"/>
  <conditionalFormatting sqref="D7:D22">
    <cfRule type="dataBar" priority="3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9 I10:J10 M10:BL10 I11:BL22 BM5:BS22">
    <cfRule type="expression" dxfId="23" priority="55">
      <formula>AND(TODAY()&gt;=I$5,TODAY()&lt;J$5)</formula>
    </cfRule>
  </conditionalFormatting>
  <conditionalFormatting sqref="I7:BL9 I10:J10 M10:BL10 I11:BL22 BM7:BS22">
    <cfRule type="expression" dxfId="22" priority="49">
      <formula>AND(task_start&lt;=I$5,ROUNDDOWN((task_end-task_start+1)*task_progress,0)+task_start-1&gt;=I$5)</formula>
    </cfRule>
    <cfRule type="expression" dxfId="21" priority="50" stopIfTrue="1">
      <formula>AND(task_end&gt;=I$5,task_start&lt;J$5)</formula>
    </cfRule>
  </conditionalFormatting>
  <conditionalFormatting sqref="L10">
    <cfRule type="expression" dxfId="20" priority="57">
      <formula>AND(TODAY()&gt;=L$5,TODAY()&lt;M$5)</formula>
    </cfRule>
  </conditionalFormatting>
  <conditionalFormatting sqref="L10">
    <cfRule type="expression" dxfId="19" priority="60">
      <formula>AND(task_start&lt;=L$5,ROUNDDOWN((task_end-task_start+1)*task_progress,0)+task_start-1&gt;=L$5)</formula>
    </cfRule>
    <cfRule type="expression" dxfId="18" priority="61" stopIfTrue="1">
      <formula>AND(task_end&gt;=L$5,task_start&lt;M$5)</formula>
    </cfRule>
  </conditionalFormatting>
  <conditionalFormatting sqref="BT5:BZ22">
    <cfRule type="expression" dxfId="17" priority="18">
      <formula>AND(TODAY()&gt;=BT$5,TODAY()&lt;BU$5)</formula>
    </cfRule>
  </conditionalFormatting>
  <conditionalFormatting sqref="BT7:BZ22">
    <cfRule type="expression" dxfId="16" priority="16">
      <formula>AND(task_start&lt;=BT$5,ROUNDDOWN((task_end-task_start+1)*task_progress,0)+task_start-1&gt;=BT$5)</formula>
    </cfRule>
    <cfRule type="expression" dxfId="15" priority="17" stopIfTrue="1">
      <formula>AND(task_end&gt;=BT$5,task_start&lt;BU$5)</formula>
    </cfRule>
  </conditionalFormatting>
  <conditionalFormatting sqref="CA5:CG22">
    <cfRule type="expression" dxfId="14" priority="15">
      <formula>AND(TODAY()&gt;=CA$5,TODAY()&lt;CB$5)</formula>
    </cfRule>
  </conditionalFormatting>
  <conditionalFormatting sqref="CA7:CG22">
    <cfRule type="expression" dxfId="13" priority="13">
      <formula>AND(task_start&lt;=CA$5,ROUNDDOWN((task_end-task_start+1)*task_progress,0)+task_start-1&gt;=CA$5)</formula>
    </cfRule>
    <cfRule type="expression" dxfId="12" priority="14" stopIfTrue="1">
      <formula>AND(task_end&gt;=CA$5,task_start&lt;CB$5)</formula>
    </cfRule>
  </conditionalFormatting>
  <conditionalFormatting sqref="CH5:CN22">
    <cfRule type="expression" dxfId="11" priority="12">
      <formula>AND(TODAY()&gt;=CH$5,TODAY()&lt;CI$5)</formula>
    </cfRule>
  </conditionalFormatting>
  <conditionalFormatting sqref="CH7:CN22">
    <cfRule type="expression" dxfId="10" priority="10">
      <formula>AND(task_start&lt;=CH$5,ROUNDDOWN((task_end-task_start+1)*task_progress,0)+task_start-1&gt;=CH$5)</formula>
    </cfRule>
    <cfRule type="expression" dxfId="9" priority="11" stopIfTrue="1">
      <formula>AND(task_end&gt;=CH$5,task_start&lt;CI$5)</formula>
    </cfRule>
  </conditionalFormatting>
  <conditionalFormatting sqref="CO5:CU22">
    <cfRule type="expression" dxfId="8" priority="9">
      <formula>AND(TODAY()&gt;=CO$5,TODAY()&lt;CP$5)</formula>
    </cfRule>
  </conditionalFormatting>
  <conditionalFormatting sqref="CO7:CU22">
    <cfRule type="expression" dxfId="7" priority="7">
      <formula>AND(task_start&lt;=CO$5,ROUNDDOWN((task_end-task_start+1)*task_progress,0)+task_start-1&gt;=CO$5)</formula>
    </cfRule>
    <cfRule type="expression" dxfId="6" priority="8" stopIfTrue="1">
      <formula>AND(task_end&gt;=CO$5,task_start&lt;CP$5)</formula>
    </cfRule>
  </conditionalFormatting>
  <conditionalFormatting sqref="CV5:DB22">
    <cfRule type="expression" dxfId="5" priority="6">
      <formula>AND(TODAY()&gt;=CV$5,TODAY()&lt;CW$5)</formula>
    </cfRule>
  </conditionalFormatting>
  <conditionalFormatting sqref="CV7:DB22">
    <cfRule type="expression" dxfId="4" priority="4">
      <formula>AND(task_start&lt;=CV$5,ROUNDDOWN((task_end-task_start+1)*task_progress,0)+task_start-1&gt;=CV$5)</formula>
    </cfRule>
    <cfRule type="expression" dxfId="3" priority="5" stopIfTrue="1">
      <formula>AND(task_end&gt;=CV$5,task_start&lt;CW$5)</formula>
    </cfRule>
  </conditionalFormatting>
  <conditionalFormatting sqref="DC5:DI22">
    <cfRule type="expression" dxfId="2" priority="3">
      <formula>AND(TODAY()&gt;=DC$5,TODAY()&lt;DD$5)</formula>
    </cfRule>
  </conditionalFormatting>
  <conditionalFormatting sqref="DC7:DI22">
    <cfRule type="expression" dxfId="1" priority="1">
      <formula>AND(task_start&lt;=DC$5,ROUNDDOWN((task_end-task_start+1)*task_progress,0)+task_start-1&gt;=DC$5)</formula>
    </cfRule>
    <cfRule type="expression" dxfId="0" priority="2" stopIfTrue="1">
      <formula>AND(task_end&gt;=DC$5,task_start&lt;DD$5)</formula>
    </cfRule>
  </conditionalFormatting>
  <dataValidations count="1">
    <dataValidation type="whole" operator="greaterThanOrEqual" allowBlank="1" showInputMessage="1" promptTitle="显示周数" prompt="更改此数字将滚动甘特图视图。"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 defaultRowHeight="12" x14ac:dyDescent="0.15"/>
  <cols>
    <col min="1" max="1" width="87" style="9" customWidth="1"/>
    <col min="2" max="16384" width="9" style="1"/>
  </cols>
  <sheetData>
    <row r="1" spans="1:2" ht="46.5" customHeight="1" x14ac:dyDescent="0.35">
      <c r="A1" s="59"/>
      <c r="B1" s="32"/>
    </row>
    <row r="2" spans="1:2" s="10" customFormat="1" ht="18" x14ac:dyDescent="0.3">
      <c r="A2" s="60" t="s">
        <v>20</v>
      </c>
      <c r="B2" s="60"/>
    </row>
    <row r="3" spans="1:2" s="12" customFormat="1" ht="27" customHeight="1" x14ac:dyDescent="0.3">
      <c r="A3" s="61" t="s">
        <v>21</v>
      </c>
      <c r="B3" s="62"/>
    </row>
    <row r="4" spans="1:2" s="11" customFormat="1" ht="27.75" x14ac:dyDescent="0.45">
      <c r="A4" s="63" t="s">
        <v>22</v>
      </c>
      <c r="B4" s="64"/>
    </row>
    <row r="5" spans="1:2" ht="49.15" customHeight="1" x14ac:dyDescent="0.35">
      <c r="A5" s="65" t="s">
        <v>23</v>
      </c>
      <c r="B5" s="32"/>
    </row>
    <row r="6" spans="1:2" ht="26.25" customHeight="1" x14ac:dyDescent="0.35">
      <c r="A6" s="63" t="s">
        <v>24</v>
      </c>
      <c r="B6" s="32"/>
    </row>
    <row r="7" spans="1:2" s="9" customFormat="1" ht="204.95" customHeight="1" x14ac:dyDescent="0.3">
      <c r="A7" s="14" t="s">
        <v>25</v>
      </c>
      <c r="B7" s="59"/>
    </row>
    <row r="8" spans="1:2" s="11" customFormat="1" ht="27.75" x14ac:dyDescent="0.45">
      <c r="A8" s="63" t="s">
        <v>26</v>
      </c>
      <c r="B8" s="64"/>
    </row>
    <row r="9" spans="1:2" ht="34.15" customHeight="1" x14ac:dyDescent="0.35">
      <c r="A9" s="65" t="s">
        <v>27</v>
      </c>
      <c r="B9" s="32"/>
    </row>
    <row r="10" spans="1:2" s="9" customFormat="1" ht="27.95" customHeight="1" x14ac:dyDescent="0.3">
      <c r="A10" s="13" t="s">
        <v>28</v>
      </c>
      <c r="B10" s="59"/>
    </row>
    <row r="11" spans="1:2" s="11" customFormat="1" ht="27.75" x14ac:dyDescent="0.45">
      <c r="A11" s="63" t="s">
        <v>29</v>
      </c>
      <c r="B11" s="64"/>
    </row>
    <row r="12" spans="1:2" ht="18.600000000000001" customHeight="1" x14ac:dyDescent="0.35">
      <c r="A12" s="65" t="s">
        <v>30</v>
      </c>
      <c r="B12" s="32"/>
    </row>
    <row r="13" spans="1:2" s="9" customFormat="1" ht="27.95" customHeight="1" x14ac:dyDescent="0.3">
      <c r="A13" s="13" t="s">
        <v>31</v>
      </c>
      <c r="B13" s="59"/>
    </row>
    <row r="14" spans="1:2" s="11" customFormat="1" ht="27.75" x14ac:dyDescent="0.45">
      <c r="A14" s="63" t="s">
        <v>32</v>
      </c>
      <c r="B14" s="64"/>
    </row>
    <row r="15" spans="1:2" ht="49.15" customHeight="1" x14ac:dyDescent="0.35">
      <c r="A15" s="65" t="s">
        <v>33</v>
      </c>
      <c r="B15" s="32"/>
    </row>
    <row r="16" spans="1:2" ht="49.5" x14ac:dyDescent="0.35">
      <c r="A16" s="65" t="s">
        <v>34</v>
      </c>
      <c r="B16" s="32"/>
    </row>
  </sheetData>
  <phoneticPr fontId="37" type="noConversion"/>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工作表</vt:lpstr>
      </vt:variant>
      <vt:variant>
        <vt:i4>2</vt:i4>
      </vt:variant>
      <vt:variant>
        <vt:lpstr>命名范围</vt:lpstr>
      </vt:variant>
      <vt:variant>
        <vt:i4>6</vt:i4>
      </vt:variant>
    </vt:vector>
  </HeadingPairs>
  <TitlesOfParts>
    <vt:vector size="8" baseType="lpstr">
      <vt:lpstr>项目日程安排</vt:lpstr>
      <vt:lpstr>关于</vt:lpstr>
      <vt:lpstr>项目日程安排!Print_Titles</vt:lpstr>
      <vt:lpstr>项目日程安排!task_end</vt:lpstr>
      <vt:lpstr>项目日程安排!task_progress</vt:lpstr>
      <vt:lpstr>项目日程安排!task_start</vt:lpstr>
      <vt:lpstr>显示周数</vt:lpstr>
      <vt:lpstr>项目开始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2022-10-06T06:23:14Z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