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工作表1" sheetId="1" r:id="rId1"/>
    <sheet name="工作表2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G50" i="2" l="1"/>
  <c r="G49" i="2"/>
  <c r="G48" i="2"/>
  <c r="G47" i="2"/>
  <c r="G46" i="2"/>
  <c r="G45" i="2"/>
  <c r="G44" i="2"/>
  <c r="G43" i="2"/>
  <c r="E34" i="2" l="1"/>
  <c r="E33" i="2"/>
  <c r="E32" i="2"/>
  <c r="E31" i="2"/>
  <c r="E30" i="2"/>
  <c r="E29" i="2"/>
  <c r="E28" i="2"/>
  <c r="E27" i="2"/>
  <c r="G28" i="2" l="1"/>
  <c r="G9" i="2"/>
  <c r="G11" i="2" l="1"/>
  <c r="G40" i="2"/>
  <c r="G8" i="2"/>
  <c r="G32" i="2"/>
  <c r="G24" i="2"/>
  <c r="G16" i="2"/>
  <c r="G38" i="2"/>
  <c r="G30" i="2"/>
  <c r="G22" i="2"/>
  <c r="G14" i="2"/>
  <c r="G6" i="2"/>
  <c r="G37" i="2"/>
  <c r="G5" i="2"/>
  <c r="G29" i="2"/>
  <c r="G21" i="2"/>
  <c r="G13" i="2"/>
  <c r="G39" i="2"/>
  <c r="G7" i="2"/>
  <c r="G31" i="2"/>
  <c r="G23" i="2"/>
  <c r="G15" i="2"/>
  <c r="G42" i="2"/>
  <c r="G34" i="2"/>
  <c r="G26" i="2"/>
  <c r="G18" i="2"/>
  <c r="G10" i="2"/>
  <c r="G17" i="2"/>
  <c r="G25" i="2"/>
  <c r="G33" i="2"/>
  <c r="G41" i="2"/>
  <c r="G36" i="2"/>
  <c r="G12" i="2"/>
  <c r="G20" i="2"/>
  <c r="L12" i="2" l="1"/>
  <c r="G4" i="2"/>
  <c r="L4" i="2" s="1"/>
  <c r="L5" i="2"/>
  <c r="L13" i="2"/>
  <c r="L8" i="2"/>
  <c r="L16" i="2"/>
  <c r="L6" i="2"/>
  <c r="L14" i="2"/>
  <c r="L10" i="2"/>
  <c r="L18" i="2"/>
  <c r="L7" i="2"/>
  <c r="L15" i="2"/>
  <c r="L34" i="2"/>
  <c r="L46" i="2"/>
  <c r="L23" i="2"/>
  <c r="L31" i="2"/>
  <c r="L39" i="2"/>
  <c r="L43" i="2"/>
  <c r="L47" i="2"/>
  <c r="L21" i="2"/>
  <c r="L29" i="2"/>
  <c r="L37" i="2"/>
  <c r="L45" i="2"/>
  <c r="L26" i="2"/>
  <c r="L38" i="2"/>
  <c r="L50" i="2"/>
  <c r="L20" i="2"/>
  <c r="L24" i="2"/>
  <c r="L28" i="2"/>
  <c r="L36" i="2"/>
  <c r="L40" i="2"/>
  <c r="L44" i="2"/>
  <c r="L48" i="2"/>
  <c r="L17" i="2"/>
  <c r="L25" i="2"/>
  <c r="L33" i="2"/>
  <c r="L41" i="2"/>
  <c r="L49" i="2"/>
  <c r="L22" i="2"/>
  <c r="L30" i="2"/>
  <c r="L42" i="2"/>
  <c r="L32" i="2"/>
  <c r="L9" i="2"/>
  <c r="G27" i="2"/>
  <c r="G35" i="2"/>
  <c r="G3" i="2"/>
  <c r="G19" i="2"/>
  <c r="L35" i="2" l="1"/>
  <c r="L19" i="2"/>
  <c r="L11" i="2"/>
  <c r="L27" i="2"/>
  <c r="L3" i="2"/>
</calcChain>
</file>

<file path=xl/sharedStrings.xml><?xml version="1.0" encoding="utf-8"?>
<sst xmlns="http://schemas.openxmlformats.org/spreadsheetml/2006/main" count="360" uniqueCount="200">
  <si>
    <t>id</t>
    <phoneticPr fontId="2" type="noConversion"/>
  </si>
  <si>
    <t>name</t>
    <phoneticPr fontId="2" type="noConversion"/>
  </si>
  <si>
    <t>des</t>
    <phoneticPr fontId="2" type="noConversion"/>
  </si>
  <si>
    <t>Res</t>
    <phoneticPr fontId="2" type="noConversion"/>
  </si>
  <si>
    <t>quality</t>
    <phoneticPr fontId="2" type="noConversion"/>
  </si>
  <si>
    <t>属性1</t>
    <phoneticPr fontId="2" type="noConversion"/>
  </si>
  <si>
    <t>属性1值</t>
    <phoneticPr fontId="2" type="noConversion"/>
  </si>
  <si>
    <t>属性2</t>
  </si>
  <si>
    <t>属性2值</t>
  </si>
  <si>
    <t>属性3</t>
  </si>
  <si>
    <t>属性3值</t>
  </si>
  <si>
    <t>战力</t>
    <phoneticPr fontId="2" type="noConversion"/>
  </si>
  <si>
    <t>合成1</t>
    <phoneticPr fontId="2" type="noConversion"/>
  </si>
  <si>
    <t>合成数量1</t>
    <phoneticPr fontId="2" type="noConversion"/>
  </si>
  <si>
    <t>合成2</t>
  </si>
  <si>
    <t>合成数量2</t>
  </si>
  <si>
    <t>合成3</t>
  </si>
  <si>
    <t>合成数量3</t>
  </si>
  <si>
    <t>attr1</t>
    <phoneticPr fontId="2" type="noConversion"/>
  </si>
  <si>
    <t>attr1value</t>
    <phoneticPr fontId="2" type="noConversion"/>
  </si>
  <si>
    <t>attr2</t>
    <phoneticPr fontId="2" type="noConversion"/>
  </si>
  <si>
    <t>attr2value</t>
    <phoneticPr fontId="2" type="noConversion"/>
  </si>
  <si>
    <t>attr3</t>
    <phoneticPr fontId="2" type="noConversion"/>
  </si>
  <si>
    <t>attr3value</t>
    <phoneticPr fontId="2" type="noConversion"/>
  </si>
  <si>
    <t>power</t>
    <phoneticPr fontId="2" type="noConversion"/>
  </si>
  <si>
    <t>combine1</t>
    <phoneticPr fontId="2" type="noConversion"/>
  </si>
  <si>
    <t>count1</t>
    <phoneticPr fontId="2" type="noConversion"/>
  </si>
  <si>
    <t>combine2</t>
    <phoneticPr fontId="2" type="noConversion"/>
  </si>
  <si>
    <t>count2</t>
    <phoneticPr fontId="2" type="noConversion"/>
  </si>
  <si>
    <t>combine3</t>
    <phoneticPr fontId="2" type="noConversion"/>
  </si>
  <si>
    <t>count3</t>
    <phoneticPr fontId="2" type="noConversion"/>
  </si>
  <si>
    <t>int</t>
    <phoneticPr fontId="2" type="noConversion"/>
  </si>
  <si>
    <t>string</t>
    <phoneticPr fontId="2" type="noConversion"/>
  </si>
  <si>
    <t>匕首</t>
    <phoneticPr fontId="2" type="noConversion"/>
  </si>
  <si>
    <t>残卷</t>
    <phoneticPr fontId="1" type="noConversion"/>
  </si>
  <si>
    <t>玉珠</t>
    <phoneticPr fontId="1" type="noConversion"/>
  </si>
  <si>
    <t>毛笔</t>
    <phoneticPr fontId="1" type="noConversion"/>
  </si>
  <si>
    <t>头巾</t>
    <phoneticPr fontId="1" type="noConversion"/>
  </si>
  <si>
    <t>结草环</t>
    <phoneticPr fontId="1" type="noConversion"/>
  </si>
  <si>
    <t>香囊</t>
    <phoneticPr fontId="1" type="noConversion"/>
  </si>
  <si>
    <t>麻衣</t>
    <phoneticPr fontId="1" type="noConversion"/>
  </si>
  <si>
    <t>竹简</t>
    <phoneticPr fontId="1" type="noConversion"/>
  </si>
  <si>
    <t>桃木剑</t>
    <phoneticPr fontId="1" type="noConversion"/>
  </si>
  <si>
    <t>玉佩</t>
    <phoneticPr fontId="1" type="noConversion"/>
  </si>
  <si>
    <t>狼毫</t>
    <phoneticPr fontId="1" type="noConversion"/>
  </si>
  <si>
    <t>棉服</t>
    <phoneticPr fontId="1" type="noConversion"/>
  </si>
  <si>
    <t>猫尾巴</t>
    <phoneticPr fontId="1" type="noConversion"/>
  </si>
  <si>
    <t>折扇</t>
    <phoneticPr fontId="1" type="noConversion"/>
  </si>
  <si>
    <t>小面具</t>
    <phoneticPr fontId="1" type="noConversion"/>
  </si>
  <si>
    <t>哨棒</t>
    <phoneticPr fontId="1" type="noConversion"/>
  </si>
  <si>
    <t>头钗</t>
    <phoneticPr fontId="1" type="noConversion"/>
  </si>
  <si>
    <t>百鸟朝凤</t>
    <phoneticPr fontId="1" type="noConversion"/>
  </si>
  <si>
    <t>水袖</t>
    <phoneticPr fontId="1" type="noConversion"/>
  </si>
  <si>
    <t>春秋</t>
    <phoneticPr fontId="1" type="noConversion"/>
  </si>
  <si>
    <t>小猴</t>
    <phoneticPr fontId="1" type="noConversion"/>
  </si>
  <si>
    <t>顶盔</t>
    <phoneticPr fontId="1" type="noConversion"/>
  </si>
  <si>
    <t>福临铃</t>
    <phoneticPr fontId="1" type="noConversion"/>
  </si>
  <si>
    <t>青囊</t>
    <phoneticPr fontId="1" type="noConversion"/>
  </si>
  <si>
    <t>青釭剑</t>
    <phoneticPr fontId="1" type="noConversion"/>
  </si>
  <si>
    <t>如意</t>
    <phoneticPr fontId="1" type="noConversion"/>
  </si>
  <si>
    <t>画虎</t>
    <phoneticPr fontId="1" type="noConversion"/>
  </si>
  <si>
    <t>退虎服</t>
    <phoneticPr fontId="1" type="noConversion"/>
  </si>
  <si>
    <t>朝阳</t>
    <phoneticPr fontId="1" type="noConversion"/>
  </si>
  <si>
    <t>招福</t>
    <phoneticPr fontId="1" type="noConversion"/>
  </si>
  <si>
    <t>金莲</t>
    <phoneticPr fontId="1" type="noConversion"/>
  </si>
  <si>
    <t>万象全书</t>
    <phoneticPr fontId="1" type="noConversion"/>
  </si>
  <si>
    <t>青龙偃月</t>
    <phoneticPr fontId="1" type="noConversion"/>
  </si>
  <si>
    <t>狮玺</t>
    <phoneticPr fontId="1" type="noConversion"/>
  </si>
  <si>
    <t>山河社稷</t>
    <phoneticPr fontId="1" type="noConversion"/>
  </si>
  <si>
    <t>青衫流水</t>
    <phoneticPr fontId="1" type="noConversion"/>
  </si>
  <si>
    <t>法华</t>
    <phoneticPr fontId="1" type="noConversion"/>
  </si>
  <si>
    <t>清风</t>
    <phoneticPr fontId="1" type="noConversion"/>
  </si>
  <si>
    <t>如虎</t>
    <phoneticPr fontId="1" type="noConversion"/>
  </si>
  <si>
    <t>普普通通的装备，随处可见。</t>
    <phoneticPr fontId="2" type="noConversion"/>
  </si>
  <si>
    <t>有点牛逼的装备，不轻易弄到。</t>
    <phoneticPr fontId="2" type="noConversion"/>
  </si>
  <si>
    <t>吊炸天的装备，可遇不可求。</t>
    <phoneticPr fontId="2" type="noConversion"/>
  </si>
  <si>
    <t>image/mernary_equip_icon/bishou.png</t>
    <phoneticPr fontId="1" type="noConversion"/>
  </si>
  <si>
    <t>image/mernary_equip_icon/canjuan.png</t>
    <phoneticPr fontId="1" type="noConversion"/>
  </si>
  <si>
    <t>image/mernary_equip_icon/yuzhu.png</t>
    <phoneticPr fontId="1" type="noConversion"/>
  </si>
  <si>
    <t>image/mernary_equip_icon/maobi.png</t>
    <phoneticPr fontId="1" type="noConversion"/>
  </si>
  <si>
    <t>image/mernary_equip_icon/toujin.png</t>
    <phoneticPr fontId="1" type="noConversion"/>
  </si>
  <si>
    <t>image/mernary_equip_icon/jiecaohuan.png</t>
    <phoneticPr fontId="1" type="noConversion"/>
  </si>
  <si>
    <t>image/mernary_equip_icon/xiangnang.png</t>
    <phoneticPr fontId="1" type="noConversion"/>
  </si>
  <si>
    <t>image/mernary_equip_icon/mayi.png</t>
    <phoneticPr fontId="1" type="noConversion"/>
  </si>
  <si>
    <t>image/mernary_equip_icon/zhujian.png</t>
    <phoneticPr fontId="1" type="noConversion"/>
  </si>
  <si>
    <t>image/mernary_equip_icon/taomujian.png</t>
    <phoneticPr fontId="1" type="noConversion"/>
  </si>
  <si>
    <t>image/mernary_equip_icon/yupei.png</t>
    <phoneticPr fontId="1" type="noConversion"/>
  </si>
  <si>
    <t>image/mernary_equip_icon/langhao.png</t>
    <phoneticPr fontId="1" type="noConversion"/>
  </si>
  <si>
    <t>image/mernary_equip_icon/mianfu.png</t>
    <phoneticPr fontId="1" type="noConversion"/>
  </si>
  <si>
    <t>image/mernary_equip_icon/maoweiba.png</t>
    <phoneticPr fontId="1" type="noConversion"/>
  </si>
  <si>
    <t>image/mernary_equip_icon/zheshan.png</t>
    <phoneticPr fontId="1" type="noConversion"/>
  </si>
  <si>
    <t>image/mernary_equip_icon/xiaokmianju.png</t>
    <phoneticPr fontId="1" type="noConversion"/>
  </si>
  <si>
    <t>image/mernary_equip_icon/shaobang.png</t>
    <phoneticPr fontId="1" type="noConversion"/>
  </si>
  <si>
    <t>image/mernary_equip_icon/touchai.png</t>
    <phoneticPr fontId="1" type="noConversion"/>
  </si>
  <si>
    <t>image/mernary_equip_icon/bainiaochaofeng.png</t>
    <phoneticPr fontId="1" type="noConversion"/>
  </si>
  <si>
    <t>image/mernary_equip_icon/shuixiu.png</t>
    <phoneticPr fontId="1" type="noConversion"/>
  </si>
  <si>
    <t>image/mernary_equip_icon/chunqiu.png</t>
    <phoneticPr fontId="1" type="noConversion"/>
  </si>
  <si>
    <t>image/mernary_equip_icon/xiaohou.png</t>
    <phoneticPr fontId="1" type="noConversion"/>
  </si>
  <si>
    <t>image/mernary_equip_icon/dingkui.png</t>
    <phoneticPr fontId="1" type="noConversion"/>
  </si>
  <si>
    <t>image/mernary_equip_icon/fulinling.png</t>
    <phoneticPr fontId="1" type="noConversion"/>
  </si>
  <si>
    <t>image/mernary_equip_icon/qingnang.png</t>
    <phoneticPr fontId="1" type="noConversion"/>
  </si>
  <si>
    <t>image/mernary_equip_icon/qinghongjian.png</t>
    <phoneticPr fontId="1" type="noConversion"/>
  </si>
  <si>
    <t>image/mernary_equip_icon/ruyi.png</t>
    <phoneticPr fontId="1" type="noConversion"/>
  </si>
  <si>
    <t>image/mernary_equip_icon/huahu.png</t>
    <phoneticPr fontId="1" type="noConversion"/>
  </si>
  <si>
    <t>image/mernary_equip_icon/tuihufu.png</t>
    <phoneticPr fontId="1" type="noConversion"/>
  </si>
  <si>
    <t>image/mernary_equip_icon/zhaoyang.png</t>
    <phoneticPr fontId="1" type="noConversion"/>
  </si>
  <si>
    <t>image/mernary_equip_icon/zhaofu.png</t>
    <phoneticPr fontId="1" type="noConversion"/>
  </si>
  <si>
    <t>image/mernary_equip_icon/jinlian.png</t>
    <phoneticPr fontId="1" type="noConversion"/>
  </si>
  <si>
    <t>image/mernary_equip_icon/wanxiangquanshu.png</t>
  </si>
  <si>
    <t>image/mernary_equip_icon/wanxiangquanshu.png</t>
    <phoneticPr fontId="1" type="noConversion"/>
  </si>
  <si>
    <t>image/mernary_equip_icon/qinglongyanyue.png</t>
  </si>
  <si>
    <t>image/mernary_equip_icon/qinglongyanyue.png</t>
    <phoneticPr fontId="1" type="noConversion"/>
  </si>
  <si>
    <t>image/mernary_equip_icon/shixi.png</t>
  </si>
  <si>
    <t>image/mernary_equip_icon/shixi.png</t>
    <phoneticPr fontId="1" type="noConversion"/>
  </si>
  <si>
    <t>image/mernary_equip_icon/shanhesheji.png</t>
  </si>
  <si>
    <t>image/mernary_equip_icon/shanhesheji.png</t>
    <phoneticPr fontId="1" type="noConversion"/>
  </si>
  <si>
    <t>image/mernary_equip_icon/qingshanliushui.png</t>
  </si>
  <si>
    <t>image/mernary_equip_icon/qingshanliushui.png</t>
    <phoneticPr fontId="1" type="noConversion"/>
  </si>
  <si>
    <t>image/mernary_equip_icon/fahua.png</t>
  </si>
  <si>
    <t>image/mernary_equip_icon/fahua.png</t>
    <phoneticPr fontId="1" type="noConversion"/>
  </si>
  <si>
    <t>image/mernary_equip_icon/qingfeng.png</t>
  </si>
  <si>
    <t>image/mernary_equip_icon/qingfeng.png</t>
    <phoneticPr fontId="1" type="noConversion"/>
  </si>
  <si>
    <t>image/mernary_equip_icon/ruhu.png</t>
  </si>
  <si>
    <t>image/mernary_equip_icon/ruhu.png</t>
    <phoneticPr fontId="1" type="noConversion"/>
  </si>
  <si>
    <t>Res</t>
    <phoneticPr fontId="2" type="noConversion"/>
  </si>
  <si>
    <t>青龙偃月</t>
  </si>
  <si>
    <t>万象全书</t>
  </si>
  <si>
    <t>狮玺</t>
  </si>
  <si>
    <t>青衫流水</t>
  </si>
  <si>
    <t>山河社稷</t>
  </si>
  <si>
    <t>法华</t>
  </si>
  <si>
    <t>如虎</t>
  </si>
  <si>
    <t>清风</t>
  </si>
  <si>
    <t>匕首</t>
  </si>
  <si>
    <t>普普通通的装备，随处可见。</t>
  </si>
  <si>
    <t>image/mernary_equip_icon/bishou.png</t>
  </si>
  <si>
    <t>残卷</t>
  </si>
  <si>
    <t>image/mernary_equip_icon/canjuan.png</t>
  </si>
  <si>
    <t>玉珠</t>
  </si>
  <si>
    <t>image/mernary_equip_icon/yuzhu.png</t>
  </si>
  <si>
    <t>麻衣</t>
  </si>
  <si>
    <t>image/mernary_equip_icon/mayi.png</t>
  </si>
  <si>
    <t>毛笔</t>
  </si>
  <si>
    <t>image/mernary_equip_icon/maobi.png</t>
  </si>
  <si>
    <t>头巾</t>
  </si>
  <si>
    <t>image/mernary_equip_icon/toujin.png</t>
  </si>
  <si>
    <t>结草环</t>
  </si>
  <si>
    <t>image/mernary_equip_icon/jiecaohuan.png</t>
  </si>
  <si>
    <t>香囊</t>
  </si>
  <si>
    <t>image/mernary_equip_icon/xiangnang.png</t>
  </si>
  <si>
    <t>桃木剑</t>
  </si>
  <si>
    <t>image/mernary_equip_icon/taomujian.png</t>
  </si>
  <si>
    <t>竹简</t>
  </si>
  <si>
    <t>image/mernary_equip_icon/zhujian.png</t>
  </si>
  <si>
    <t>玉佩</t>
  </si>
  <si>
    <t>image/mernary_equip_icon/yupei.png</t>
  </si>
  <si>
    <t>棉服</t>
  </si>
  <si>
    <t>image/mernary_equip_icon/mianfu.png</t>
  </si>
  <si>
    <t>狼毫</t>
  </si>
  <si>
    <t>image/mernary_equip_icon/langhao.png</t>
  </si>
  <si>
    <t>小面具</t>
  </si>
  <si>
    <t>image/mernary_equip_icon/xiaokmianju.png</t>
  </si>
  <si>
    <t>猫尾巴</t>
  </si>
  <si>
    <t>image/mernary_equip_icon/maoweiba.png</t>
  </si>
  <si>
    <t>折扇</t>
  </si>
  <si>
    <t>image/mernary_equip_icon/zheshan.png</t>
  </si>
  <si>
    <t>哨棒</t>
  </si>
  <si>
    <t>image/mernary_equip_icon/shaobang.png</t>
  </si>
  <si>
    <t>春秋</t>
  </si>
  <si>
    <t>image/mernary_equip_icon/chunqiu.png</t>
  </si>
  <si>
    <t>头钗</t>
  </si>
  <si>
    <t>image/mernary_equip_icon/touchai.png</t>
  </si>
  <si>
    <t>百鸟朝凤</t>
  </si>
  <si>
    <t>image/mernary_equip_icon/bainiaochaofeng.png</t>
  </si>
  <si>
    <t>水袖</t>
  </si>
  <si>
    <t>image/mernary_equip_icon/shuixiu.png</t>
  </si>
  <si>
    <t>顶盔</t>
  </si>
  <si>
    <t>image/mernary_equip_icon/dingkui.png</t>
  </si>
  <si>
    <t>小猴</t>
  </si>
  <si>
    <t>image/mernary_equip_icon/xiaohou.png</t>
  </si>
  <si>
    <t>福临铃</t>
  </si>
  <si>
    <t>image/mernary_equip_icon/fulinling.png</t>
  </si>
  <si>
    <t>青釭剑</t>
  </si>
  <si>
    <t>有点牛逼的装备，不轻易弄到。</t>
  </si>
  <si>
    <t>image/mernary_equip_icon/qinghongjian.png</t>
  </si>
  <si>
    <t>青囊</t>
  </si>
  <si>
    <t>image/mernary_equip_icon/qingnang.png</t>
  </si>
  <si>
    <t>如意</t>
  </si>
  <si>
    <t>image/mernary_equip_icon/ruyi.png</t>
  </si>
  <si>
    <t>退虎服</t>
  </si>
  <si>
    <t>image/mernary_equip_icon/tuihufu.png</t>
  </si>
  <si>
    <t>画虎</t>
  </si>
  <si>
    <t>image/mernary_equip_icon/huahu.png</t>
  </si>
  <si>
    <t>金莲</t>
  </si>
  <si>
    <t>image/mernary_equip_icon/jinlian.png</t>
  </si>
  <si>
    <t>招福</t>
  </si>
  <si>
    <t>image/mernary_equip_icon/zhaofu.png</t>
  </si>
  <si>
    <t>朝阳</t>
  </si>
  <si>
    <t>image/mernary_equip_icon/zhaoyang.png</t>
  </si>
  <si>
    <t>吊炸天的装备，可遇不可求。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</si>
</sst>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sign\&#31574;&#21010;&#24037;&#20855;&#21644;&#27969;&#31243;\&#23646;&#24615;&#35268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望属性"/>
      <sheetName val="Sheet1"/>
      <sheetName val="全系统性价比"/>
      <sheetName val="裸属性"/>
      <sheetName val="装备属性分配"/>
      <sheetName val="宝石"/>
      <sheetName val="界石"/>
      <sheetName val="韵纹"/>
      <sheetName val="佣兵"/>
      <sheetName val="时装"/>
      <sheetName val="非付费"/>
      <sheetName val="大R"/>
      <sheetName val="极端情况1宝石"/>
      <sheetName val="极端情况2佣兵"/>
      <sheetName val="Sheet2"/>
    </sheetNames>
    <sheetDataSet>
      <sheetData sheetId="0">
        <row r="23">
          <cell r="E23">
            <v>4</v>
          </cell>
          <cell r="F23">
            <v>1</v>
          </cell>
        </row>
        <row r="24">
          <cell r="E24">
            <v>5</v>
          </cell>
          <cell r="F24">
            <v>1</v>
          </cell>
        </row>
        <row r="25">
          <cell r="E25">
            <v>6</v>
          </cell>
          <cell r="F25">
            <v>0.8</v>
          </cell>
        </row>
        <row r="26">
          <cell r="E26">
            <v>7</v>
          </cell>
          <cell r="F26">
            <v>0.8</v>
          </cell>
        </row>
        <row r="27">
          <cell r="E27">
            <v>1</v>
          </cell>
          <cell r="F27">
            <v>3.4000000000000002E-2</v>
          </cell>
        </row>
        <row r="28">
          <cell r="E28">
            <v>2</v>
          </cell>
          <cell r="F28">
            <v>100</v>
          </cell>
        </row>
        <row r="29">
          <cell r="E29">
            <v>3</v>
          </cell>
          <cell r="F29">
            <v>4.5</v>
          </cell>
        </row>
        <row r="30">
          <cell r="E30">
            <v>16</v>
          </cell>
          <cell r="F30">
            <v>12</v>
          </cell>
        </row>
        <row r="31">
          <cell r="E31">
            <v>10</v>
          </cell>
          <cell r="F31">
            <v>10</v>
          </cell>
        </row>
        <row r="32">
          <cell r="E32">
            <v>9</v>
          </cell>
          <cell r="F32">
            <v>10</v>
          </cell>
        </row>
        <row r="33">
          <cell r="E33">
            <v>23</v>
          </cell>
          <cell r="F33">
            <v>5</v>
          </cell>
        </row>
        <row r="34">
          <cell r="E34">
            <v>25</v>
          </cell>
          <cell r="F34">
            <v>3.5</v>
          </cell>
        </row>
        <row r="35">
          <cell r="E35">
            <v>24</v>
          </cell>
          <cell r="F35">
            <v>5</v>
          </cell>
        </row>
        <row r="36">
          <cell r="E36">
            <v>0</v>
          </cell>
          <cell r="F36">
            <v>0</v>
          </cell>
        </row>
        <row r="37">
          <cell r="E37">
            <v>0</v>
          </cell>
          <cell r="F37">
            <v>0</v>
          </cell>
        </row>
        <row r="38">
          <cell r="E38">
            <v>0</v>
          </cell>
          <cell r="F38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9">
          <cell r="J59">
            <v>82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workbookViewId="0">
      <selection activeCell="D15" sqref="D15"/>
    </sheetView>
  </sheetViews>
  <sheetFormatPr defaultRowHeight="13.5" x14ac:dyDescent="0.15"/>
  <cols>
    <col min="2" max="2" width="19.5" customWidth="1"/>
    <col min="4" max="4" width="49.375" bestFit="1" customWidth="1"/>
    <col min="9" max="9" width="11.625" bestFit="1" customWidth="1"/>
    <col min="11" max="11" width="11.625" bestFit="1" customWidth="1"/>
  </cols>
  <sheetData>
    <row r="1" spans="1:21" x14ac:dyDescent="0.15">
      <c r="A1" s="1" t="s">
        <v>31</v>
      </c>
      <c r="B1" s="1" t="s">
        <v>32</v>
      </c>
      <c r="C1" s="1" t="s">
        <v>2</v>
      </c>
      <c r="D1" s="1" t="s">
        <v>32</v>
      </c>
      <c r="E1" s="1" t="s">
        <v>31</v>
      </c>
      <c r="F1" s="1" t="s">
        <v>31</v>
      </c>
      <c r="G1" s="1" t="s">
        <v>31</v>
      </c>
      <c r="H1" s="1" t="s">
        <v>31</v>
      </c>
      <c r="I1" s="1" t="s">
        <v>31</v>
      </c>
      <c r="J1" s="1" t="s">
        <v>31</v>
      </c>
      <c r="K1" s="1" t="s">
        <v>31</v>
      </c>
      <c r="L1" s="1" t="s">
        <v>31</v>
      </c>
      <c r="M1" s="1" t="s">
        <v>31</v>
      </c>
      <c r="N1" s="1" t="s">
        <v>31</v>
      </c>
      <c r="O1" s="1" t="s">
        <v>31</v>
      </c>
      <c r="P1" s="1" t="s">
        <v>31</v>
      </c>
      <c r="Q1" s="1" t="s">
        <v>31</v>
      </c>
      <c r="R1" s="1" t="s">
        <v>31</v>
      </c>
      <c r="S1" s="1"/>
      <c r="T1" s="1"/>
      <c r="U1" s="1"/>
    </row>
    <row r="2" spans="1:21" x14ac:dyDescent="0.15">
      <c r="A2" s="1" t="s">
        <v>0</v>
      </c>
      <c r="B2" s="1" t="s">
        <v>1</v>
      </c>
      <c r="C2" s="1" t="s">
        <v>2</v>
      </c>
      <c r="D2" s="1" t="s">
        <v>124</v>
      </c>
      <c r="E2" s="1" t="s">
        <v>4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29</v>
      </c>
      <c r="R2" s="1" t="s">
        <v>30</v>
      </c>
      <c r="S2" s="1"/>
      <c r="T2" s="1"/>
      <c r="U2" s="1"/>
    </row>
    <row r="3" spans="1:21" x14ac:dyDescent="0.15">
      <c r="A3" s="1">
        <v>1001</v>
      </c>
      <c r="B3" s="1" t="s">
        <v>33</v>
      </c>
      <c r="C3" s="1" t="s">
        <v>73</v>
      </c>
      <c r="D3" s="1" t="s">
        <v>76</v>
      </c>
      <c r="E3" s="1">
        <v>1</v>
      </c>
      <c r="F3" s="1">
        <v>4</v>
      </c>
      <c r="G3" s="1">
        <v>82</v>
      </c>
      <c r="H3" s="1"/>
      <c r="I3" s="1"/>
      <c r="J3" s="1"/>
      <c r="K3" s="1"/>
      <c r="L3" s="1">
        <v>82</v>
      </c>
      <c r="M3" s="1"/>
      <c r="N3" s="1"/>
      <c r="O3" s="1"/>
      <c r="P3" s="1"/>
      <c r="Q3" s="1"/>
      <c r="R3" s="1"/>
      <c r="S3" s="1"/>
      <c r="T3" s="1"/>
      <c r="U3" s="1"/>
    </row>
    <row r="4" spans="1:21" x14ac:dyDescent="0.15">
      <c r="A4" s="1">
        <v>1002</v>
      </c>
      <c r="B4" s="1" t="s">
        <v>34</v>
      </c>
      <c r="C4" s="1" t="s">
        <v>73</v>
      </c>
      <c r="D4" s="1" t="s">
        <v>77</v>
      </c>
      <c r="E4" s="1">
        <v>1</v>
      </c>
      <c r="F4" s="1">
        <v>3</v>
      </c>
      <c r="G4" s="1">
        <v>20</v>
      </c>
      <c r="H4" s="1"/>
      <c r="I4" s="1"/>
      <c r="J4" s="1"/>
      <c r="K4" s="1"/>
      <c r="L4" s="1">
        <v>90</v>
      </c>
      <c r="M4" s="1"/>
      <c r="N4" s="1"/>
      <c r="O4" s="1"/>
      <c r="P4" s="1"/>
      <c r="Q4" s="1"/>
      <c r="R4" s="1"/>
      <c r="S4" s="1"/>
      <c r="T4" s="1"/>
      <c r="U4" s="1"/>
    </row>
    <row r="5" spans="1:21" x14ac:dyDescent="0.15">
      <c r="A5" s="1">
        <v>1003</v>
      </c>
      <c r="B5" s="1" t="s">
        <v>35</v>
      </c>
      <c r="C5" s="1" t="s">
        <v>73</v>
      </c>
      <c r="D5" s="1" t="s">
        <v>78</v>
      </c>
      <c r="E5" s="1">
        <v>1</v>
      </c>
      <c r="F5" s="1">
        <v>1</v>
      </c>
      <c r="G5" s="1">
        <v>893</v>
      </c>
      <c r="H5" s="1"/>
      <c r="I5" s="1"/>
      <c r="J5" s="1"/>
      <c r="K5" s="1"/>
      <c r="L5" s="1">
        <v>30</v>
      </c>
      <c r="M5" s="1"/>
      <c r="N5" s="1"/>
      <c r="O5" s="1"/>
      <c r="P5" s="1"/>
      <c r="Q5" s="1"/>
      <c r="R5" s="1"/>
      <c r="S5" s="1"/>
      <c r="T5" s="1"/>
      <c r="U5" s="1"/>
    </row>
    <row r="6" spans="1:21" x14ac:dyDescent="0.15">
      <c r="A6" s="1">
        <v>1004</v>
      </c>
      <c r="B6" s="1" t="s">
        <v>40</v>
      </c>
      <c r="C6" s="1" t="s">
        <v>73</v>
      </c>
      <c r="D6" s="1" t="s">
        <v>83</v>
      </c>
      <c r="E6" s="1">
        <v>1</v>
      </c>
      <c r="F6" s="1">
        <v>6</v>
      </c>
      <c r="G6" s="1">
        <v>34</v>
      </c>
      <c r="H6" s="1"/>
      <c r="I6" s="1"/>
      <c r="J6" s="1"/>
      <c r="K6" s="1"/>
      <c r="L6" s="1">
        <v>27</v>
      </c>
      <c r="M6" s="1"/>
      <c r="N6" s="1"/>
      <c r="O6" s="1"/>
      <c r="P6" s="1"/>
      <c r="Q6" s="1"/>
      <c r="R6" s="1"/>
      <c r="S6" s="1"/>
      <c r="T6" s="1"/>
      <c r="U6" s="1"/>
    </row>
    <row r="7" spans="1:21" x14ac:dyDescent="0.15">
      <c r="A7" s="1">
        <v>1005</v>
      </c>
      <c r="B7" s="1" t="s">
        <v>36</v>
      </c>
      <c r="C7" s="1" t="s">
        <v>73</v>
      </c>
      <c r="D7" s="1" t="s">
        <v>79</v>
      </c>
      <c r="E7" s="1">
        <v>1</v>
      </c>
      <c r="F7" s="1">
        <v>5</v>
      </c>
      <c r="G7" s="1">
        <v>82</v>
      </c>
      <c r="H7" s="1"/>
      <c r="I7" s="1"/>
      <c r="J7" s="1"/>
      <c r="K7" s="1"/>
      <c r="L7" s="1">
        <v>82</v>
      </c>
      <c r="M7" s="1"/>
      <c r="N7" s="1"/>
      <c r="O7" s="1"/>
      <c r="P7" s="1"/>
      <c r="Q7" s="1"/>
      <c r="R7" s="1"/>
      <c r="S7" s="1"/>
      <c r="T7" s="1"/>
      <c r="U7" s="1"/>
    </row>
    <row r="8" spans="1:21" x14ac:dyDescent="0.15">
      <c r="A8" s="1">
        <v>1006</v>
      </c>
      <c r="B8" s="1" t="s">
        <v>37</v>
      </c>
      <c r="C8" s="1" t="s">
        <v>73</v>
      </c>
      <c r="D8" s="1" t="s">
        <v>80</v>
      </c>
      <c r="E8" s="1">
        <v>1</v>
      </c>
      <c r="F8" s="1">
        <v>7</v>
      </c>
      <c r="G8" s="1">
        <v>34</v>
      </c>
      <c r="H8" s="1"/>
      <c r="I8" s="1"/>
      <c r="J8" s="1"/>
      <c r="K8" s="1"/>
      <c r="L8" s="1">
        <v>27</v>
      </c>
      <c r="M8" s="1"/>
      <c r="N8" s="1"/>
      <c r="O8" s="1"/>
      <c r="P8" s="1"/>
      <c r="Q8" s="1"/>
      <c r="R8" s="1"/>
      <c r="S8" s="1"/>
      <c r="T8" s="1"/>
      <c r="U8" s="1"/>
    </row>
    <row r="9" spans="1:21" x14ac:dyDescent="0.15">
      <c r="A9" s="1">
        <v>1007</v>
      </c>
      <c r="B9" s="1" t="s">
        <v>38</v>
      </c>
      <c r="C9" s="1" t="s">
        <v>73</v>
      </c>
      <c r="D9" s="1" t="s">
        <v>81</v>
      </c>
      <c r="E9" s="1">
        <v>1</v>
      </c>
      <c r="F9" s="1">
        <v>23</v>
      </c>
      <c r="G9" s="1">
        <v>5</v>
      </c>
      <c r="H9" s="1"/>
      <c r="I9" s="1"/>
      <c r="J9" s="1"/>
      <c r="K9" s="1"/>
      <c r="L9" s="1">
        <v>25</v>
      </c>
      <c r="M9" s="1"/>
      <c r="N9" s="1"/>
      <c r="O9" s="1"/>
      <c r="P9" s="1"/>
      <c r="Q9" s="1"/>
      <c r="R9" s="1"/>
      <c r="S9" s="1"/>
      <c r="T9" s="1"/>
      <c r="U9" s="1"/>
    </row>
    <row r="10" spans="1:21" x14ac:dyDescent="0.15">
      <c r="A10" s="1">
        <v>1008</v>
      </c>
      <c r="B10" s="1" t="s">
        <v>39</v>
      </c>
      <c r="C10" s="1" t="s">
        <v>73</v>
      </c>
      <c r="D10" s="1" t="s">
        <v>82</v>
      </c>
      <c r="E10" s="1">
        <v>1</v>
      </c>
      <c r="F10" s="1">
        <v>1</v>
      </c>
      <c r="G10" s="1">
        <v>1340</v>
      </c>
      <c r="H10" s="1"/>
      <c r="I10" s="1"/>
      <c r="J10" s="1"/>
      <c r="K10" s="1"/>
      <c r="L10" s="1">
        <v>46</v>
      </c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15">
      <c r="A11" s="1">
        <v>2001</v>
      </c>
      <c r="B11" s="1" t="s">
        <v>42</v>
      </c>
      <c r="C11" s="1" t="s">
        <v>73</v>
      </c>
      <c r="D11" s="1" t="s">
        <v>85</v>
      </c>
      <c r="E11" s="1">
        <v>2</v>
      </c>
      <c r="F11" s="1">
        <v>4</v>
      </c>
      <c r="G11" s="1">
        <v>107</v>
      </c>
      <c r="H11" s="1"/>
      <c r="I11" s="1"/>
      <c r="J11" s="1"/>
      <c r="K11" s="1"/>
      <c r="L11" s="1">
        <v>107</v>
      </c>
      <c r="M11" s="1">
        <v>1001</v>
      </c>
      <c r="N11" s="1">
        <v>2</v>
      </c>
      <c r="O11" s="1"/>
      <c r="P11" s="1"/>
      <c r="Q11" s="1"/>
      <c r="R11" s="1"/>
      <c r="S11" s="1"/>
      <c r="T11" s="1"/>
      <c r="U11" s="1"/>
    </row>
    <row r="12" spans="1:21" x14ac:dyDescent="0.15">
      <c r="A12" s="1">
        <v>2002</v>
      </c>
      <c r="B12" s="1" t="s">
        <v>41</v>
      </c>
      <c r="C12" s="1" t="s">
        <v>73</v>
      </c>
      <c r="D12" s="1" t="s">
        <v>84</v>
      </c>
      <c r="E12" s="1">
        <v>2</v>
      </c>
      <c r="F12" s="1">
        <v>3</v>
      </c>
      <c r="G12" s="1">
        <v>26</v>
      </c>
      <c r="H12" s="1"/>
      <c r="I12" s="1"/>
      <c r="J12" s="1"/>
      <c r="K12" s="1"/>
      <c r="L12" s="1">
        <v>117</v>
      </c>
      <c r="M12" s="1">
        <v>1002</v>
      </c>
      <c r="N12" s="1">
        <v>2</v>
      </c>
      <c r="O12" s="1"/>
      <c r="P12" s="1"/>
      <c r="Q12" s="1"/>
      <c r="R12" s="1"/>
      <c r="S12" s="1"/>
      <c r="T12" s="1"/>
      <c r="U12" s="1"/>
    </row>
    <row r="13" spans="1:21" x14ac:dyDescent="0.15">
      <c r="A13" s="1">
        <v>2003</v>
      </c>
      <c r="B13" s="1" t="s">
        <v>43</v>
      </c>
      <c r="C13" s="1" t="s">
        <v>73</v>
      </c>
      <c r="D13" s="1" t="s">
        <v>86</v>
      </c>
      <c r="E13" s="1">
        <v>2</v>
      </c>
      <c r="F13" s="1">
        <v>1</v>
      </c>
      <c r="G13" s="1">
        <v>1161</v>
      </c>
      <c r="H13" s="1"/>
      <c r="I13" s="1"/>
      <c r="J13" s="1"/>
      <c r="K13" s="1"/>
      <c r="L13" s="1">
        <v>39</v>
      </c>
      <c r="M13" s="1">
        <v>1003</v>
      </c>
      <c r="N13" s="1">
        <v>2</v>
      </c>
      <c r="O13" s="1"/>
      <c r="P13" s="1"/>
      <c r="Q13" s="1"/>
      <c r="R13" s="1"/>
      <c r="S13" s="1"/>
      <c r="T13" s="1"/>
      <c r="U13" s="1"/>
    </row>
    <row r="14" spans="1:21" x14ac:dyDescent="0.15">
      <c r="A14" s="1">
        <v>2004</v>
      </c>
      <c r="B14" s="1" t="s">
        <v>45</v>
      </c>
      <c r="C14" s="1" t="s">
        <v>73</v>
      </c>
      <c r="D14" s="1" t="s">
        <v>88</v>
      </c>
      <c r="E14" s="1">
        <v>2</v>
      </c>
      <c r="F14" s="1">
        <v>6</v>
      </c>
      <c r="G14" s="1">
        <v>45</v>
      </c>
      <c r="H14" s="1"/>
      <c r="I14" s="1"/>
      <c r="J14" s="1"/>
      <c r="K14" s="1"/>
      <c r="L14" s="1">
        <v>36</v>
      </c>
      <c r="M14" s="1">
        <v>1004</v>
      </c>
      <c r="N14" s="1">
        <v>2</v>
      </c>
      <c r="O14" s="1"/>
      <c r="P14" s="1"/>
      <c r="Q14" s="1"/>
      <c r="R14" s="1"/>
      <c r="S14" s="1"/>
      <c r="T14" s="1"/>
      <c r="U14" s="1"/>
    </row>
    <row r="15" spans="1:21" x14ac:dyDescent="0.15">
      <c r="A15" s="1">
        <v>2005</v>
      </c>
      <c r="B15" s="1" t="s">
        <v>44</v>
      </c>
      <c r="C15" s="1" t="s">
        <v>73</v>
      </c>
      <c r="D15" s="1" t="s">
        <v>87</v>
      </c>
      <c r="E15" s="1">
        <v>2</v>
      </c>
      <c r="F15" s="1">
        <v>5</v>
      </c>
      <c r="G15" s="1">
        <v>107</v>
      </c>
      <c r="H15" s="1"/>
      <c r="I15" s="1"/>
      <c r="J15" s="1"/>
      <c r="K15" s="1"/>
      <c r="L15" s="1">
        <v>107</v>
      </c>
      <c r="M15" s="1">
        <v>1005</v>
      </c>
      <c r="N15" s="1">
        <v>2</v>
      </c>
      <c r="O15" s="1"/>
      <c r="P15" s="1"/>
      <c r="Q15" s="1"/>
      <c r="R15" s="1"/>
      <c r="S15" s="1"/>
      <c r="T15" s="1"/>
      <c r="U15" s="1"/>
    </row>
    <row r="16" spans="1:21" x14ac:dyDescent="0.15">
      <c r="A16" s="1">
        <v>2006</v>
      </c>
      <c r="B16" s="1" t="s">
        <v>48</v>
      </c>
      <c r="C16" s="1" t="s">
        <v>73</v>
      </c>
      <c r="D16" s="1" t="s">
        <v>91</v>
      </c>
      <c r="E16" s="1">
        <v>2</v>
      </c>
      <c r="F16" s="1">
        <v>7</v>
      </c>
      <c r="G16" s="1">
        <v>45</v>
      </c>
      <c r="H16" s="1"/>
      <c r="I16" s="1"/>
      <c r="J16" s="1"/>
      <c r="K16" s="1"/>
      <c r="L16" s="1">
        <v>36</v>
      </c>
      <c r="M16" s="1">
        <v>1006</v>
      </c>
      <c r="N16" s="1">
        <v>2</v>
      </c>
      <c r="O16" s="1"/>
      <c r="P16" s="1"/>
      <c r="Q16" s="1"/>
      <c r="R16" s="1"/>
      <c r="S16" s="1"/>
      <c r="T16" s="1"/>
      <c r="U16" s="1"/>
    </row>
    <row r="17" spans="1:21" x14ac:dyDescent="0.15">
      <c r="A17" s="1">
        <v>2007</v>
      </c>
      <c r="B17" s="1" t="s">
        <v>46</v>
      </c>
      <c r="C17" s="1" t="s">
        <v>73</v>
      </c>
      <c r="D17" s="1" t="s">
        <v>89</v>
      </c>
      <c r="E17" s="1">
        <v>2</v>
      </c>
      <c r="F17" s="1">
        <v>23</v>
      </c>
      <c r="G17" s="1">
        <v>6</v>
      </c>
      <c r="H17" s="1"/>
      <c r="I17" s="1"/>
      <c r="J17" s="1"/>
      <c r="K17" s="1"/>
      <c r="L17" s="1">
        <v>30</v>
      </c>
      <c r="M17" s="1">
        <v>1007</v>
      </c>
      <c r="N17" s="1">
        <v>2</v>
      </c>
      <c r="O17" s="1"/>
      <c r="P17" s="1"/>
      <c r="Q17" s="1"/>
      <c r="R17" s="1"/>
      <c r="S17" s="1"/>
      <c r="T17" s="1"/>
      <c r="U17" s="1"/>
    </row>
    <row r="18" spans="1:21" x14ac:dyDescent="0.15">
      <c r="A18" s="1">
        <v>2008</v>
      </c>
      <c r="B18" s="1" t="s">
        <v>47</v>
      </c>
      <c r="C18" s="1" t="s">
        <v>73</v>
      </c>
      <c r="D18" s="1" t="s">
        <v>90</v>
      </c>
      <c r="E18" s="1">
        <v>2</v>
      </c>
      <c r="F18" s="1">
        <v>1</v>
      </c>
      <c r="G18" s="1">
        <v>1742</v>
      </c>
      <c r="H18" s="1"/>
      <c r="I18" s="1"/>
      <c r="J18" s="1"/>
      <c r="K18" s="1"/>
      <c r="L18" s="1">
        <v>59</v>
      </c>
      <c r="M18" s="1">
        <v>1008</v>
      </c>
      <c r="N18" s="1">
        <v>2</v>
      </c>
      <c r="O18" s="1"/>
      <c r="P18" s="1"/>
      <c r="Q18" s="1"/>
      <c r="R18" s="1"/>
      <c r="S18" s="1"/>
      <c r="T18" s="1"/>
      <c r="U18" s="1"/>
    </row>
    <row r="19" spans="1:21" x14ac:dyDescent="0.15">
      <c r="A19" s="1">
        <v>3001</v>
      </c>
      <c r="B19" s="1" t="s">
        <v>49</v>
      </c>
      <c r="C19" s="1" t="s">
        <v>73</v>
      </c>
      <c r="D19" s="1" t="s">
        <v>92</v>
      </c>
      <c r="E19" s="1">
        <v>3</v>
      </c>
      <c r="F19" s="1">
        <v>4</v>
      </c>
      <c r="G19" s="1">
        <v>139</v>
      </c>
      <c r="H19" s="1"/>
      <c r="I19" s="1"/>
      <c r="J19" s="1"/>
      <c r="K19" s="1"/>
      <c r="L19" s="1">
        <v>139</v>
      </c>
      <c r="M19" s="1">
        <v>1001</v>
      </c>
      <c r="N19" s="1">
        <v>2</v>
      </c>
      <c r="O19" s="1">
        <v>1002</v>
      </c>
      <c r="P19" s="1">
        <v>2</v>
      </c>
      <c r="Q19" s="1"/>
      <c r="R19" s="1"/>
      <c r="S19" s="1"/>
      <c r="T19" s="1"/>
      <c r="U19" s="1"/>
    </row>
    <row r="20" spans="1:21" x14ac:dyDescent="0.15">
      <c r="A20" s="1">
        <v>3002</v>
      </c>
      <c r="B20" s="1" t="s">
        <v>53</v>
      </c>
      <c r="C20" s="1" t="s">
        <v>73</v>
      </c>
      <c r="D20" s="1" t="s">
        <v>96</v>
      </c>
      <c r="E20" s="1">
        <v>3</v>
      </c>
      <c r="F20" s="1">
        <v>3</v>
      </c>
      <c r="G20" s="1">
        <v>33</v>
      </c>
      <c r="H20" s="1"/>
      <c r="I20" s="1"/>
      <c r="J20" s="1"/>
      <c r="K20" s="1"/>
      <c r="L20" s="1">
        <v>149</v>
      </c>
      <c r="M20" s="1">
        <v>1002</v>
      </c>
      <c r="N20" s="1">
        <v>2</v>
      </c>
      <c r="O20" s="1">
        <v>1003</v>
      </c>
      <c r="P20" s="1">
        <v>2</v>
      </c>
      <c r="Q20" s="1"/>
      <c r="R20" s="1"/>
      <c r="S20" s="1"/>
      <c r="T20" s="1"/>
      <c r="U20" s="1"/>
    </row>
    <row r="21" spans="1:21" x14ac:dyDescent="0.15">
      <c r="A21" s="1">
        <v>3003</v>
      </c>
      <c r="B21" s="1" t="s">
        <v>50</v>
      </c>
      <c r="C21" s="1" t="s">
        <v>73</v>
      </c>
      <c r="D21" s="1" t="s">
        <v>93</v>
      </c>
      <c r="E21" s="1">
        <v>3</v>
      </c>
      <c r="F21" s="1">
        <v>1</v>
      </c>
      <c r="G21" s="1">
        <v>1510</v>
      </c>
      <c r="H21" s="1"/>
      <c r="I21" s="1"/>
      <c r="J21" s="1"/>
      <c r="K21" s="1"/>
      <c r="L21" s="1">
        <v>51</v>
      </c>
      <c r="M21" s="1">
        <v>1003</v>
      </c>
      <c r="N21" s="1">
        <v>2</v>
      </c>
      <c r="O21" s="1">
        <v>1004</v>
      </c>
      <c r="P21" s="1">
        <v>2</v>
      </c>
      <c r="Q21" s="1"/>
      <c r="R21" s="1"/>
      <c r="S21" s="1"/>
      <c r="T21" s="1"/>
      <c r="U21" s="1"/>
    </row>
    <row r="22" spans="1:21" x14ac:dyDescent="0.15">
      <c r="A22" s="1">
        <v>3004</v>
      </c>
      <c r="B22" s="1" t="s">
        <v>51</v>
      </c>
      <c r="C22" s="1" t="s">
        <v>73</v>
      </c>
      <c r="D22" s="1" t="s">
        <v>94</v>
      </c>
      <c r="E22" s="1">
        <v>3</v>
      </c>
      <c r="F22" s="1">
        <v>6</v>
      </c>
      <c r="G22" s="1">
        <v>58</v>
      </c>
      <c r="H22" s="1"/>
      <c r="I22" s="1"/>
      <c r="J22" s="1"/>
      <c r="K22" s="1"/>
      <c r="L22" s="1">
        <v>46</v>
      </c>
      <c r="M22" s="1">
        <v>1004</v>
      </c>
      <c r="N22" s="1">
        <v>2</v>
      </c>
      <c r="O22" s="1">
        <v>1005</v>
      </c>
      <c r="P22" s="1">
        <v>2</v>
      </c>
      <c r="Q22" s="1"/>
      <c r="R22" s="1"/>
      <c r="S22" s="1"/>
      <c r="T22" s="1"/>
      <c r="U22" s="1"/>
    </row>
    <row r="23" spans="1:21" x14ac:dyDescent="0.15">
      <c r="A23" s="1">
        <v>3005</v>
      </c>
      <c r="B23" s="1" t="s">
        <v>52</v>
      </c>
      <c r="C23" s="1" t="s">
        <v>73</v>
      </c>
      <c r="D23" s="1" t="s">
        <v>95</v>
      </c>
      <c r="E23" s="1">
        <v>3</v>
      </c>
      <c r="F23" s="1">
        <v>5</v>
      </c>
      <c r="G23" s="1">
        <v>139</v>
      </c>
      <c r="H23" s="1"/>
      <c r="I23" s="1"/>
      <c r="J23" s="1"/>
      <c r="K23" s="1"/>
      <c r="L23" s="1">
        <v>139</v>
      </c>
      <c r="M23" s="1">
        <v>1005</v>
      </c>
      <c r="N23" s="1">
        <v>2</v>
      </c>
      <c r="O23" s="1">
        <v>1006</v>
      </c>
      <c r="P23" s="1">
        <v>2</v>
      </c>
      <c r="Q23" s="1"/>
      <c r="R23" s="1"/>
      <c r="S23" s="1"/>
      <c r="T23" s="1"/>
      <c r="U23" s="1"/>
    </row>
    <row r="24" spans="1:21" x14ac:dyDescent="0.15">
      <c r="A24" s="1">
        <v>3006</v>
      </c>
      <c r="B24" s="1" t="s">
        <v>55</v>
      </c>
      <c r="C24" s="1" t="s">
        <v>73</v>
      </c>
      <c r="D24" s="1" t="s">
        <v>98</v>
      </c>
      <c r="E24" s="1">
        <v>3</v>
      </c>
      <c r="F24" s="1">
        <v>7</v>
      </c>
      <c r="G24" s="1">
        <v>58</v>
      </c>
      <c r="H24" s="1"/>
      <c r="I24" s="1"/>
      <c r="J24" s="1"/>
      <c r="K24" s="1"/>
      <c r="L24" s="1">
        <v>46</v>
      </c>
      <c r="M24" s="1">
        <v>1006</v>
      </c>
      <c r="N24" s="1">
        <v>2</v>
      </c>
      <c r="O24" s="1">
        <v>1007</v>
      </c>
      <c r="P24" s="1">
        <v>2</v>
      </c>
      <c r="Q24" s="1"/>
      <c r="R24" s="1"/>
      <c r="S24" s="1"/>
      <c r="T24" s="1"/>
      <c r="U24" s="1"/>
    </row>
    <row r="25" spans="1:21" x14ac:dyDescent="0.15">
      <c r="A25" s="1">
        <v>3007</v>
      </c>
      <c r="B25" s="1" t="s">
        <v>54</v>
      </c>
      <c r="C25" s="1" t="s">
        <v>73</v>
      </c>
      <c r="D25" s="1" t="s">
        <v>97</v>
      </c>
      <c r="E25" s="1">
        <v>3</v>
      </c>
      <c r="F25" s="1">
        <v>23</v>
      </c>
      <c r="G25" s="1">
        <v>8</v>
      </c>
      <c r="H25" s="1"/>
      <c r="I25" s="1"/>
      <c r="J25" s="1"/>
      <c r="K25" s="1"/>
      <c r="L25" s="1">
        <v>40</v>
      </c>
      <c r="M25" s="1">
        <v>1007</v>
      </c>
      <c r="N25" s="1">
        <v>2</v>
      </c>
      <c r="O25" s="1">
        <v>1008</v>
      </c>
      <c r="P25" s="1">
        <v>2</v>
      </c>
      <c r="Q25" s="1"/>
      <c r="R25" s="1"/>
      <c r="S25" s="1"/>
      <c r="T25" s="1"/>
      <c r="U25" s="1"/>
    </row>
    <row r="26" spans="1:21" x14ac:dyDescent="0.15">
      <c r="A26" s="1">
        <v>3008</v>
      </c>
      <c r="B26" s="1" t="s">
        <v>56</v>
      </c>
      <c r="C26" s="1" t="s">
        <v>73</v>
      </c>
      <c r="D26" s="1" t="s">
        <v>99</v>
      </c>
      <c r="E26" s="1">
        <v>3</v>
      </c>
      <c r="F26" s="1">
        <v>1</v>
      </c>
      <c r="G26" s="1">
        <v>2264</v>
      </c>
      <c r="H26" s="1"/>
      <c r="I26" s="1"/>
      <c r="J26" s="1"/>
      <c r="K26" s="1"/>
      <c r="L26" s="1">
        <v>77</v>
      </c>
      <c r="M26" s="1">
        <v>1008</v>
      </c>
      <c r="N26" s="1">
        <v>2</v>
      </c>
      <c r="O26" s="1">
        <v>1001</v>
      </c>
      <c r="P26" s="1">
        <v>2</v>
      </c>
      <c r="Q26" s="1"/>
      <c r="R26" s="1"/>
      <c r="S26" s="1"/>
      <c r="T26" s="1"/>
      <c r="U26" s="1"/>
    </row>
    <row r="27" spans="1:21" x14ac:dyDescent="0.15">
      <c r="A27" s="1">
        <v>4001</v>
      </c>
      <c r="B27" s="1" t="s">
        <v>58</v>
      </c>
      <c r="C27" s="1" t="s">
        <v>74</v>
      </c>
      <c r="D27" s="1" t="s">
        <v>101</v>
      </c>
      <c r="E27" s="1">
        <v>4</v>
      </c>
      <c r="F27" s="1">
        <v>4</v>
      </c>
      <c r="G27" s="1">
        <v>180</v>
      </c>
      <c r="H27" s="1"/>
      <c r="I27" s="1"/>
      <c r="J27" s="1"/>
      <c r="K27" s="1"/>
      <c r="L27" s="1">
        <v>180</v>
      </c>
      <c r="M27" s="1">
        <v>1001</v>
      </c>
      <c r="N27" s="1">
        <v>4</v>
      </c>
      <c r="O27" s="1">
        <v>1002</v>
      </c>
      <c r="P27" s="1">
        <v>4</v>
      </c>
      <c r="Q27" s="1"/>
      <c r="R27" s="1"/>
      <c r="S27" s="1"/>
      <c r="T27" s="1"/>
      <c r="U27" s="1"/>
    </row>
    <row r="28" spans="1:21" x14ac:dyDescent="0.15">
      <c r="A28" s="1">
        <v>4002</v>
      </c>
      <c r="B28" s="1" t="s">
        <v>57</v>
      </c>
      <c r="C28" s="1" t="s">
        <v>74</v>
      </c>
      <c r="D28" s="1" t="s">
        <v>100</v>
      </c>
      <c r="E28" s="1">
        <v>4</v>
      </c>
      <c r="F28" s="1">
        <v>3</v>
      </c>
      <c r="G28" s="1">
        <v>43</v>
      </c>
      <c r="H28" s="1"/>
      <c r="I28" s="1"/>
      <c r="J28" s="1"/>
      <c r="K28" s="1"/>
      <c r="L28" s="1">
        <v>194</v>
      </c>
      <c r="M28" s="1">
        <v>1002</v>
      </c>
      <c r="N28" s="1">
        <v>4</v>
      </c>
      <c r="O28" s="1">
        <v>1003</v>
      </c>
      <c r="P28" s="1">
        <v>4</v>
      </c>
      <c r="Q28" s="1"/>
      <c r="R28" s="1"/>
      <c r="S28" s="1"/>
      <c r="T28" s="1"/>
      <c r="U28" s="1"/>
    </row>
    <row r="29" spans="1:21" x14ac:dyDescent="0.15">
      <c r="A29" s="1">
        <v>4003</v>
      </c>
      <c r="B29" s="1" t="s">
        <v>59</v>
      </c>
      <c r="C29" s="1" t="s">
        <v>74</v>
      </c>
      <c r="D29" s="1" t="s">
        <v>102</v>
      </c>
      <c r="E29" s="1">
        <v>4</v>
      </c>
      <c r="F29" s="1">
        <v>1</v>
      </c>
      <c r="G29" s="1">
        <v>1962</v>
      </c>
      <c r="H29" s="1"/>
      <c r="I29" s="1"/>
      <c r="J29" s="1"/>
      <c r="K29" s="1"/>
      <c r="L29" s="1">
        <v>67</v>
      </c>
      <c r="M29" s="1">
        <v>1003</v>
      </c>
      <c r="N29" s="1">
        <v>4</v>
      </c>
      <c r="O29" s="1">
        <v>1004</v>
      </c>
      <c r="P29" s="1">
        <v>4</v>
      </c>
      <c r="Q29" s="1"/>
      <c r="R29" s="1"/>
      <c r="S29" s="1"/>
      <c r="T29" s="1"/>
      <c r="U29" s="1"/>
    </row>
    <row r="30" spans="1:21" x14ac:dyDescent="0.15">
      <c r="A30" s="1">
        <v>4004</v>
      </c>
      <c r="B30" s="1" t="s">
        <v>61</v>
      </c>
      <c r="C30" s="1" t="s">
        <v>74</v>
      </c>
      <c r="D30" s="1" t="s">
        <v>104</v>
      </c>
      <c r="E30" s="1">
        <v>4</v>
      </c>
      <c r="F30" s="1">
        <v>6</v>
      </c>
      <c r="G30" s="1">
        <v>75</v>
      </c>
      <c r="H30" s="1"/>
      <c r="I30" s="1"/>
      <c r="J30" s="1"/>
      <c r="K30" s="1"/>
      <c r="L30" s="1">
        <v>60</v>
      </c>
      <c r="M30" s="1">
        <v>1004</v>
      </c>
      <c r="N30" s="1">
        <v>4</v>
      </c>
      <c r="O30" s="1">
        <v>1005</v>
      </c>
      <c r="P30" s="1">
        <v>4</v>
      </c>
      <c r="Q30" s="1"/>
      <c r="R30" s="1"/>
      <c r="S30" s="1"/>
      <c r="T30" s="1"/>
      <c r="U30" s="1"/>
    </row>
    <row r="31" spans="1:21" x14ac:dyDescent="0.15">
      <c r="A31" s="1">
        <v>4005</v>
      </c>
      <c r="B31" s="1" t="s">
        <v>60</v>
      </c>
      <c r="C31" s="1" t="s">
        <v>74</v>
      </c>
      <c r="D31" s="1" t="s">
        <v>103</v>
      </c>
      <c r="E31" s="1">
        <v>4</v>
      </c>
      <c r="F31" s="1">
        <v>5</v>
      </c>
      <c r="G31" s="1">
        <v>180</v>
      </c>
      <c r="H31" s="1"/>
      <c r="I31" s="1"/>
      <c r="J31" s="1"/>
      <c r="K31" s="1"/>
      <c r="L31" s="1">
        <v>180</v>
      </c>
      <c r="M31" s="1">
        <v>1005</v>
      </c>
      <c r="N31" s="1">
        <v>4</v>
      </c>
      <c r="O31" s="1">
        <v>1006</v>
      </c>
      <c r="P31" s="1">
        <v>4</v>
      </c>
      <c r="Q31" s="1"/>
      <c r="R31" s="1"/>
      <c r="S31" s="1"/>
      <c r="T31" s="1"/>
      <c r="U31" s="1"/>
    </row>
    <row r="32" spans="1:21" x14ac:dyDescent="0.15">
      <c r="A32" s="1">
        <v>4006</v>
      </c>
      <c r="B32" s="1" t="s">
        <v>64</v>
      </c>
      <c r="C32" s="1" t="s">
        <v>74</v>
      </c>
      <c r="D32" s="1" t="s">
        <v>107</v>
      </c>
      <c r="E32" s="1">
        <v>4</v>
      </c>
      <c r="F32" s="1">
        <v>7</v>
      </c>
      <c r="G32" s="1">
        <v>75</v>
      </c>
      <c r="H32" s="1"/>
      <c r="I32" s="1"/>
      <c r="J32" s="1"/>
      <c r="K32" s="1"/>
      <c r="L32" s="1">
        <v>60</v>
      </c>
      <c r="M32" s="1">
        <v>1006</v>
      </c>
      <c r="N32" s="1">
        <v>4</v>
      </c>
      <c r="O32" s="1">
        <v>1007</v>
      </c>
      <c r="P32" s="1">
        <v>4</v>
      </c>
      <c r="Q32" s="1"/>
      <c r="R32" s="1"/>
      <c r="S32" s="1"/>
      <c r="T32" s="1"/>
      <c r="U32" s="1"/>
    </row>
    <row r="33" spans="1:21" x14ac:dyDescent="0.15">
      <c r="A33" s="1">
        <v>4007</v>
      </c>
      <c r="B33" s="1" t="s">
        <v>63</v>
      </c>
      <c r="C33" s="1" t="s">
        <v>74</v>
      </c>
      <c r="D33" s="1" t="s">
        <v>106</v>
      </c>
      <c r="E33" s="1">
        <v>4</v>
      </c>
      <c r="F33" s="1">
        <v>23</v>
      </c>
      <c r="G33" s="1">
        <v>10</v>
      </c>
      <c r="H33" s="1"/>
      <c r="I33" s="1"/>
      <c r="J33" s="1"/>
      <c r="K33" s="1"/>
      <c r="L33" s="1">
        <v>50</v>
      </c>
      <c r="M33" s="1">
        <v>1007</v>
      </c>
      <c r="N33" s="1">
        <v>4</v>
      </c>
      <c r="O33" s="1">
        <v>1008</v>
      </c>
      <c r="P33" s="1">
        <v>4</v>
      </c>
      <c r="Q33" s="1"/>
      <c r="R33" s="1"/>
      <c r="S33" s="1"/>
      <c r="T33" s="1"/>
      <c r="U33" s="1"/>
    </row>
    <row r="34" spans="1:21" x14ac:dyDescent="0.15">
      <c r="A34" s="1">
        <v>4008</v>
      </c>
      <c r="B34" s="1" t="s">
        <v>62</v>
      </c>
      <c r="C34" s="1" t="s">
        <v>74</v>
      </c>
      <c r="D34" s="1" t="s">
        <v>105</v>
      </c>
      <c r="E34" s="1">
        <v>4</v>
      </c>
      <c r="F34" s="1">
        <v>1</v>
      </c>
      <c r="G34" s="1">
        <v>2944</v>
      </c>
      <c r="H34" s="1"/>
      <c r="I34" s="1"/>
      <c r="J34" s="1"/>
      <c r="K34" s="1"/>
      <c r="L34" s="1">
        <v>100</v>
      </c>
      <c r="M34" s="1">
        <v>1008</v>
      </c>
      <c r="N34" s="1">
        <v>4</v>
      </c>
      <c r="O34" s="1">
        <v>1001</v>
      </c>
      <c r="P34" s="1">
        <v>4</v>
      </c>
      <c r="Q34" s="1"/>
      <c r="R34" s="1"/>
      <c r="S34" s="1"/>
      <c r="T34" s="1"/>
      <c r="U34" s="1"/>
    </row>
    <row r="35" spans="1:21" x14ac:dyDescent="0.15">
      <c r="A35" s="1">
        <v>5001</v>
      </c>
      <c r="B35" s="1" t="s">
        <v>66</v>
      </c>
      <c r="C35" s="1" t="s">
        <v>74</v>
      </c>
      <c r="D35" s="1" t="s">
        <v>111</v>
      </c>
      <c r="E35" s="1">
        <v>4</v>
      </c>
      <c r="F35" s="1">
        <v>4</v>
      </c>
      <c r="G35" s="1">
        <v>234</v>
      </c>
      <c r="H35" s="1"/>
      <c r="I35" s="1"/>
      <c r="J35" s="1"/>
      <c r="K35" s="1"/>
      <c r="L35" s="1">
        <v>234</v>
      </c>
      <c r="M35" s="1">
        <v>1001</v>
      </c>
      <c r="N35" s="1">
        <v>8</v>
      </c>
      <c r="O35" s="1">
        <v>1002</v>
      </c>
      <c r="P35" s="1">
        <v>8</v>
      </c>
      <c r="Q35" s="1"/>
      <c r="R35" s="1"/>
      <c r="S35" s="1"/>
      <c r="T35" s="1"/>
      <c r="U35" s="1"/>
    </row>
    <row r="36" spans="1:21" x14ac:dyDescent="0.15">
      <c r="A36" s="1">
        <v>5002</v>
      </c>
      <c r="B36" s="1" t="s">
        <v>65</v>
      </c>
      <c r="C36" s="1" t="s">
        <v>74</v>
      </c>
      <c r="D36" s="1" t="s">
        <v>109</v>
      </c>
      <c r="E36" s="1">
        <v>4</v>
      </c>
      <c r="F36" s="1">
        <v>3</v>
      </c>
      <c r="G36" s="1">
        <v>56</v>
      </c>
      <c r="H36" s="1"/>
      <c r="I36" s="1"/>
      <c r="J36" s="1"/>
      <c r="K36" s="1"/>
      <c r="L36" s="1">
        <v>252</v>
      </c>
      <c r="M36" s="1">
        <v>1002</v>
      </c>
      <c r="N36" s="1">
        <v>8</v>
      </c>
      <c r="O36" s="1">
        <v>1003</v>
      </c>
      <c r="P36" s="1">
        <v>8</v>
      </c>
      <c r="Q36" s="1"/>
      <c r="R36" s="1"/>
      <c r="S36" s="1"/>
      <c r="T36" s="1"/>
      <c r="U36" s="1"/>
    </row>
    <row r="37" spans="1:21" x14ac:dyDescent="0.15">
      <c r="A37" s="1">
        <v>5003</v>
      </c>
      <c r="B37" s="1" t="s">
        <v>67</v>
      </c>
      <c r="C37" s="1" t="s">
        <v>74</v>
      </c>
      <c r="D37" s="1" t="s">
        <v>113</v>
      </c>
      <c r="E37" s="1">
        <v>4</v>
      </c>
      <c r="F37" s="1">
        <v>1</v>
      </c>
      <c r="G37" s="1">
        <v>2551</v>
      </c>
      <c r="H37" s="1"/>
      <c r="I37" s="1"/>
      <c r="J37" s="1"/>
      <c r="K37" s="1"/>
      <c r="L37" s="1">
        <v>87</v>
      </c>
      <c r="M37" s="1">
        <v>1003</v>
      </c>
      <c r="N37" s="1">
        <v>8</v>
      </c>
      <c r="O37" s="1">
        <v>1004</v>
      </c>
      <c r="P37" s="1">
        <v>8</v>
      </c>
      <c r="Q37" s="1"/>
      <c r="R37" s="1"/>
      <c r="S37" s="1"/>
      <c r="T37" s="1"/>
      <c r="U37" s="1"/>
    </row>
    <row r="38" spans="1:21" x14ac:dyDescent="0.15">
      <c r="A38" s="1">
        <v>5004</v>
      </c>
      <c r="B38" s="1" t="s">
        <v>69</v>
      </c>
      <c r="C38" s="1" t="s">
        <v>74</v>
      </c>
      <c r="D38" s="1" t="s">
        <v>117</v>
      </c>
      <c r="E38" s="1">
        <v>4</v>
      </c>
      <c r="F38" s="1">
        <v>6</v>
      </c>
      <c r="G38" s="1">
        <v>98</v>
      </c>
      <c r="H38" s="1"/>
      <c r="I38" s="1"/>
      <c r="J38" s="1"/>
      <c r="K38" s="1"/>
      <c r="L38" s="1">
        <v>78</v>
      </c>
      <c r="M38" s="1">
        <v>1004</v>
      </c>
      <c r="N38" s="1">
        <v>8</v>
      </c>
      <c r="O38" s="1">
        <v>1005</v>
      </c>
      <c r="P38" s="1">
        <v>8</v>
      </c>
      <c r="Q38" s="1"/>
      <c r="R38" s="1"/>
      <c r="S38" s="1"/>
      <c r="T38" s="1"/>
      <c r="U38" s="1"/>
    </row>
    <row r="39" spans="1:21" x14ac:dyDescent="0.15">
      <c r="A39" s="1">
        <v>5005</v>
      </c>
      <c r="B39" s="1" t="s">
        <v>68</v>
      </c>
      <c r="C39" s="1" t="s">
        <v>74</v>
      </c>
      <c r="D39" s="1" t="s">
        <v>115</v>
      </c>
      <c r="E39" s="1">
        <v>4</v>
      </c>
      <c r="F39" s="1">
        <v>5</v>
      </c>
      <c r="G39" s="1">
        <v>234</v>
      </c>
      <c r="H39" s="1"/>
      <c r="I39" s="1"/>
      <c r="J39" s="1"/>
      <c r="K39" s="1"/>
      <c r="L39" s="1">
        <v>234</v>
      </c>
      <c r="M39" s="1">
        <v>1005</v>
      </c>
      <c r="N39" s="1">
        <v>8</v>
      </c>
      <c r="O39" s="1">
        <v>1006</v>
      </c>
      <c r="P39" s="1">
        <v>8</v>
      </c>
      <c r="Q39" s="1"/>
      <c r="R39" s="1"/>
      <c r="S39" s="1"/>
      <c r="T39" s="1"/>
      <c r="U39" s="1"/>
    </row>
    <row r="40" spans="1:21" x14ac:dyDescent="0.15">
      <c r="A40" s="1">
        <v>5006</v>
      </c>
      <c r="B40" s="1" t="s">
        <v>70</v>
      </c>
      <c r="C40" s="1" t="s">
        <v>74</v>
      </c>
      <c r="D40" s="1" t="s">
        <v>119</v>
      </c>
      <c r="E40" s="1">
        <v>4</v>
      </c>
      <c r="F40" s="1">
        <v>7</v>
      </c>
      <c r="G40" s="1">
        <v>98</v>
      </c>
      <c r="H40" s="1"/>
      <c r="I40" s="1"/>
      <c r="J40" s="1"/>
      <c r="K40" s="1"/>
      <c r="L40" s="1">
        <v>78</v>
      </c>
      <c r="M40" s="1">
        <v>1006</v>
      </c>
      <c r="N40" s="1">
        <v>8</v>
      </c>
      <c r="O40" s="1">
        <v>1007</v>
      </c>
      <c r="P40" s="1">
        <v>8</v>
      </c>
      <c r="Q40" s="1"/>
      <c r="R40" s="1"/>
      <c r="S40" s="1"/>
      <c r="T40" s="1"/>
      <c r="U40" s="1"/>
    </row>
    <row r="41" spans="1:21" x14ac:dyDescent="0.15">
      <c r="A41" s="1">
        <v>5007</v>
      </c>
      <c r="B41" s="1" t="s">
        <v>72</v>
      </c>
      <c r="C41" s="1" t="s">
        <v>74</v>
      </c>
      <c r="D41" s="1" t="s">
        <v>123</v>
      </c>
      <c r="E41" s="1">
        <v>4</v>
      </c>
      <c r="F41" s="1">
        <v>23</v>
      </c>
      <c r="G41" s="1">
        <v>13</v>
      </c>
      <c r="H41" s="1"/>
      <c r="I41" s="1"/>
      <c r="J41" s="1"/>
      <c r="K41" s="1"/>
      <c r="L41" s="1">
        <v>65</v>
      </c>
      <c r="M41" s="1">
        <v>1007</v>
      </c>
      <c r="N41" s="1">
        <v>8</v>
      </c>
      <c r="O41" s="1">
        <v>1008</v>
      </c>
      <c r="P41" s="1">
        <v>8</v>
      </c>
      <c r="Q41" s="1"/>
      <c r="R41" s="1"/>
      <c r="S41" s="1"/>
      <c r="T41" s="1"/>
      <c r="U41" s="1"/>
    </row>
    <row r="42" spans="1:21" x14ac:dyDescent="0.15">
      <c r="A42" s="1">
        <v>5008</v>
      </c>
      <c r="B42" s="1" t="s">
        <v>71</v>
      </c>
      <c r="C42" s="1" t="s">
        <v>74</v>
      </c>
      <c r="D42" s="1" t="s">
        <v>121</v>
      </c>
      <c r="E42" s="1">
        <v>4</v>
      </c>
      <c r="F42" s="1">
        <v>1</v>
      </c>
      <c r="G42" s="1">
        <v>3827</v>
      </c>
      <c r="H42" s="1"/>
      <c r="I42" s="1"/>
      <c r="J42" s="1"/>
      <c r="K42" s="1"/>
      <c r="L42" s="1">
        <v>130</v>
      </c>
      <c r="M42" s="1">
        <v>1008</v>
      </c>
      <c r="N42" s="1">
        <v>8</v>
      </c>
      <c r="O42" s="1">
        <v>1001</v>
      </c>
      <c r="P42" s="1">
        <v>8</v>
      </c>
      <c r="Q42" s="1"/>
      <c r="R42" s="1"/>
      <c r="S42" s="1"/>
      <c r="T42" s="1"/>
      <c r="U42" s="1"/>
    </row>
    <row r="43" spans="1:21" x14ac:dyDescent="0.15">
      <c r="A43" s="1">
        <v>6001</v>
      </c>
      <c r="B43" s="1" t="s">
        <v>125</v>
      </c>
      <c r="C43" s="1" t="s">
        <v>75</v>
      </c>
      <c r="D43" s="1" t="s">
        <v>110</v>
      </c>
      <c r="E43" s="1">
        <v>5</v>
      </c>
      <c r="F43" s="1">
        <v>4</v>
      </c>
      <c r="G43" s="1">
        <v>0</v>
      </c>
      <c r="H43" s="1"/>
      <c r="I43" s="1"/>
      <c r="J43" s="1"/>
      <c r="K43" s="1"/>
      <c r="L43" s="1">
        <v>0</v>
      </c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15">
      <c r="A44" s="1">
        <v>6002</v>
      </c>
      <c r="B44" s="1" t="s">
        <v>126</v>
      </c>
      <c r="C44" s="1" t="s">
        <v>75</v>
      </c>
      <c r="D44" s="1" t="s">
        <v>108</v>
      </c>
      <c r="E44" s="1">
        <v>5</v>
      </c>
      <c r="F44" s="1">
        <v>3</v>
      </c>
      <c r="G44" s="1">
        <v>0</v>
      </c>
      <c r="H44" s="1"/>
      <c r="I44" s="1"/>
      <c r="J44" s="1"/>
      <c r="K44" s="1"/>
      <c r="L44" s="1">
        <v>0</v>
      </c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15">
      <c r="A45" s="1">
        <v>6003</v>
      </c>
      <c r="B45" s="1" t="s">
        <v>127</v>
      </c>
      <c r="C45" s="1" t="s">
        <v>75</v>
      </c>
      <c r="D45" s="1" t="s">
        <v>112</v>
      </c>
      <c r="E45" s="1">
        <v>5</v>
      </c>
      <c r="F45" s="1">
        <v>1</v>
      </c>
      <c r="G45" s="1">
        <v>0</v>
      </c>
      <c r="H45" s="1"/>
      <c r="I45" s="1"/>
      <c r="J45" s="1"/>
      <c r="K45" s="1"/>
      <c r="L45" s="1">
        <v>0</v>
      </c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15">
      <c r="A46" s="1">
        <v>6004</v>
      </c>
      <c r="B46" s="1" t="s">
        <v>128</v>
      </c>
      <c r="C46" s="1" t="s">
        <v>75</v>
      </c>
      <c r="D46" s="1" t="s">
        <v>116</v>
      </c>
      <c r="E46" s="1">
        <v>5</v>
      </c>
      <c r="F46" s="1">
        <v>6</v>
      </c>
      <c r="G46" s="1">
        <v>0</v>
      </c>
      <c r="H46" s="1"/>
      <c r="I46" s="1"/>
      <c r="J46" s="1"/>
      <c r="K46" s="1"/>
      <c r="L46" s="1">
        <v>0</v>
      </c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15">
      <c r="A47" s="1">
        <v>6005</v>
      </c>
      <c r="B47" s="1" t="s">
        <v>129</v>
      </c>
      <c r="C47" s="1" t="s">
        <v>75</v>
      </c>
      <c r="D47" s="1" t="s">
        <v>114</v>
      </c>
      <c r="E47" s="1">
        <v>5</v>
      </c>
      <c r="F47" s="1">
        <v>5</v>
      </c>
      <c r="G47" s="1">
        <v>0</v>
      </c>
      <c r="H47" s="1"/>
      <c r="I47" s="1"/>
      <c r="J47" s="1"/>
      <c r="K47" s="1"/>
      <c r="L47" s="1">
        <v>0</v>
      </c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15">
      <c r="A48" s="1">
        <v>6006</v>
      </c>
      <c r="B48" s="1" t="s">
        <v>130</v>
      </c>
      <c r="C48" s="1" t="s">
        <v>75</v>
      </c>
      <c r="D48" s="1" t="s">
        <v>118</v>
      </c>
      <c r="E48" s="1">
        <v>5</v>
      </c>
      <c r="F48" s="1">
        <v>7</v>
      </c>
      <c r="G48" s="1">
        <v>0</v>
      </c>
      <c r="H48" s="1"/>
      <c r="I48" s="1"/>
      <c r="J48" s="1"/>
      <c r="K48" s="1"/>
      <c r="L48" s="1">
        <v>0</v>
      </c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15">
      <c r="A49" s="1">
        <v>6007</v>
      </c>
      <c r="B49" s="1" t="s">
        <v>131</v>
      </c>
      <c r="C49" s="1" t="s">
        <v>75</v>
      </c>
      <c r="D49" s="1" t="s">
        <v>122</v>
      </c>
      <c r="E49" s="1">
        <v>5</v>
      </c>
      <c r="F49" s="1">
        <v>23</v>
      </c>
      <c r="G49" s="1">
        <v>0</v>
      </c>
      <c r="H49" s="1"/>
      <c r="I49" s="1"/>
      <c r="J49" s="1"/>
      <c r="K49" s="1"/>
      <c r="L49" s="1">
        <v>0</v>
      </c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15">
      <c r="A50" s="1">
        <v>6008</v>
      </c>
      <c r="B50" s="1" t="s">
        <v>132</v>
      </c>
      <c r="C50" s="1" t="s">
        <v>75</v>
      </c>
      <c r="D50" s="1" t="s">
        <v>120</v>
      </c>
      <c r="E50" s="1">
        <v>5</v>
      </c>
      <c r="F50" s="1">
        <v>1</v>
      </c>
      <c r="G50" s="1">
        <v>0</v>
      </c>
      <c r="H50" s="1"/>
      <c r="I50" s="1"/>
      <c r="J50" s="1"/>
      <c r="K50" s="1"/>
      <c r="L50" s="1">
        <v>0</v>
      </c>
      <c r="M50" s="1"/>
      <c r="N50" s="1"/>
      <c r="O50" s="1"/>
      <c r="P50" s="1"/>
      <c r="Q50" s="1"/>
      <c r="R50" s="1"/>
      <c r="S50" s="1"/>
      <c r="T50" s="1"/>
      <c r="U50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workbookViewId="0">
      <selection activeCell="B4" sqref="B4"/>
    </sheetView>
  </sheetViews>
  <sheetFormatPr defaultRowHeight="13.5" x14ac:dyDescent="0.15"/>
  <cols>
    <col min="4" max="4" width="49.375" bestFit="1" customWidth="1"/>
  </cols>
  <sheetData>
    <row r="1" spans="1:2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</row>
    <row r="2" spans="1:2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29</v>
      </c>
      <c r="R2" s="1" t="s">
        <v>30</v>
      </c>
      <c r="S2" s="1"/>
      <c r="T2" s="1"/>
      <c r="U2" s="1"/>
    </row>
    <row r="3" spans="1:21" x14ac:dyDescent="0.15">
      <c r="A3" s="1">
        <v>1001</v>
      </c>
      <c r="B3" s="1" t="s">
        <v>133</v>
      </c>
      <c r="C3" s="1" t="s">
        <v>134</v>
      </c>
      <c r="D3" s="1" t="s">
        <v>135</v>
      </c>
      <c r="E3" s="1">
        <v>1</v>
      </c>
      <c r="F3" s="2">
        <v>4</v>
      </c>
      <c r="G3" s="2">
        <f ca="1">OFFSET([1]佣兵!$J$59,INT(ROW(A1)/8),0)</f>
        <v>82</v>
      </c>
      <c r="H3" s="2"/>
      <c r="I3" s="2"/>
      <c r="J3" s="2"/>
      <c r="K3" s="2"/>
      <c r="L3" s="2">
        <f ca="1">ROUND(G3*VLOOKUP(F3,[1]期望属性!$E$23:$F$38,2,0),0)</f>
        <v>82</v>
      </c>
      <c r="M3" s="1"/>
      <c r="N3" s="1"/>
      <c r="O3" s="1"/>
      <c r="P3" s="1"/>
      <c r="Q3" s="1"/>
      <c r="R3" s="1"/>
      <c r="S3" s="1"/>
      <c r="T3" s="1"/>
      <c r="U3" s="1"/>
    </row>
    <row r="4" spans="1:21" x14ac:dyDescent="0.15">
      <c r="A4" s="1">
        <v>1002</v>
      </c>
      <c r="B4" s="1" t="s">
        <v>136</v>
      </c>
      <c r="C4" s="1" t="s">
        <v>134</v>
      </c>
      <c r="D4" s="1" t="s">
        <v>137</v>
      </c>
      <c r="E4" s="1">
        <v>1</v>
      </c>
      <c r="F4" s="2">
        <v>3</v>
      </c>
      <c r="G4" s="2">
        <f ca="1">OFFSET([1]佣兵!$J$59,INT(ROW(A1)/8),6)</f>
        <v>20</v>
      </c>
      <c r="H4" s="2"/>
      <c r="I4" s="2"/>
      <c r="J4" s="2"/>
      <c r="K4" s="2"/>
      <c r="L4" s="2">
        <f ca="1">ROUND(G4*VLOOKUP(F4,[1]期望属性!$E$23:$F$38,2,0),0)</f>
        <v>90</v>
      </c>
      <c r="M4" s="1"/>
      <c r="N4" s="1"/>
      <c r="O4" s="1"/>
      <c r="P4" s="1"/>
      <c r="Q4" s="1"/>
      <c r="R4" s="1"/>
      <c r="S4" s="1"/>
      <c r="T4" s="1"/>
      <c r="U4" s="1"/>
    </row>
    <row r="5" spans="1:21" x14ac:dyDescent="0.15">
      <c r="A5" s="1">
        <v>1003</v>
      </c>
      <c r="B5" s="1" t="s">
        <v>138</v>
      </c>
      <c r="C5" s="1" t="s">
        <v>134</v>
      </c>
      <c r="D5" s="1" t="s">
        <v>139</v>
      </c>
      <c r="E5" s="1">
        <v>1</v>
      </c>
      <c r="F5" s="2">
        <v>1</v>
      </c>
      <c r="G5" s="2">
        <f ca="1">OFFSET([1]佣兵!$J$59,INT(ROW(A1)/8),5)</f>
        <v>893</v>
      </c>
      <c r="H5" s="2"/>
      <c r="I5" s="2"/>
      <c r="J5" s="2"/>
      <c r="K5" s="2"/>
      <c r="L5" s="2">
        <f ca="1">ROUND(G5*VLOOKUP(F5,[1]期望属性!$E$23:$F$38,2,0),0)</f>
        <v>30</v>
      </c>
      <c r="M5" s="1"/>
      <c r="N5" s="1"/>
      <c r="O5" s="1"/>
      <c r="P5" s="1"/>
      <c r="Q5" s="1"/>
      <c r="R5" s="1"/>
      <c r="S5" s="1"/>
      <c r="T5" s="1"/>
      <c r="U5" s="1"/>
    </row>
    <row r="6" spans="1:21" x14ac:dyDescent="0.15">
      <c r="A6" s="1">
        <v>1004</v>
      </c>
      <c r="B6" s="1" t="s">
        <v>140</v>
      </c>
      <c r="C6" s="1" t="s">
        <v>134</v>
      </c>
      <c r="D6" s="1" t="s">
        <v>141</v>
      </c>
      <c r="E6" s="1">
        <v>1</v>
      </c>
      <c r="F6" s="2">
        <v>6</v>
      </c>
      <c r="G6" s="2">
        <f ca="1">OFFSET([1]佣兵!$J$59,INT(ROW(A1)/8),2)</f>
        <v>34</v>
      </c>
      <c r="H6" s="2"/>
      <c r="I6" s="2"/>
      <c r="J6" s="2"/>
      <c r="K6" s="2"/>
      <c r="L6" s="2">
        <f ca="1">ROUND(G6*VLOOKUP(F6,[1]期望属性!$E$23:$F$38,2,0),0)</f>
        <v>27</v>
      </c>
      <c r="M6" s="1"/>
      <c r="N6" s="1"/>
      <c r="O6" s="1"/>
      <c r="P6" s="1"/>
      <c r="Q6" s="1"/>
      <c r="R6" s="1"/>
      <c r="S6" s="1"/>
      <c r="T6" s="1"/>
      <c r="U6" s="1"/>
    </row>
    <row r="7" spans="1:21" x14ac:dyDescent="0.15">
      <c r="A7" s="1">
        <v>1005</v>
      </c>
      <c r="B7" s="1" t="s">
        <v>142</v>
      </c>
      <c r="C7" s="1" t="s">
        <v>134</v>
      </c>
      <c r="D7" s="1" t="s">
        <v>143</v>
      </c>
      <c r="E7" s="1">
        <v>1</v>
      </c>
      <c r="F7" s="2">
        <v>5</v>
      </c>
      <c r="G7" s="2">
        <f ca="1">OFFSET([1]佣兵!$J$59,INT(ROW(A1)/8),1)</f>
        <v>82</v>
      </c>
      <c r="H7" s="2"/>
      <c r="I7" s="2"/>
      <c r="J7" s="2"/>
      <c r="K7" s="2"/>
      <c r="L7" s="2">
        <f ca="1">ROUND(G7*VLOOKUP(F7,[1]期望属性!$E$23:$F$38,2,0),0)</f>
        <v>82</v>
      </c>
      <c r="M7" s="1"/>
      <c r="N7" s="1"/>
      <c r="O7" s="1"/>
      <c r="P7" s="1"/>
      <c r="Q7" s="1"/>
      <c r="R7" s="1"/>
      <c r="S7" s="1"/>
      <c r="T7" s="1"/>
      <c r="U7" s="1"/>
    </row>
    <row r="8" spans="1:21" x14ac:dyDescent="0.15">
      <c r="A8" s="1">
        <v>1006</v>
      </c>
      <c r="B8" s="1" t="s">
        <v>144</v>
      </c>
      <c r="C8" s="1" t="s">
        <v>134</v>
      </c>
      <c r="D8" s="1" t="s">
        <v>145</v>
      </c>
      <c r="E8" s="1">
        <v>1</v>
      </c>
      <c r="F8" s="2">
        <v>7</v>
      </c>
      <c r="G8" s="2">
        <f ca="1">OFFSET([1]佣兵!$J$59,INT(ROW(A1)/8),3)</f>
        <v>34</v>
      </c>
      <c r="H8" s="2"/>
      <c r="I8" s="2"/>
      <c r="J8" s="2"/>
      <c r="K8" s="2"/>
      <c r="L8" s="2">
        <f ca="1">ROUND(G8*VLOOKUP(F8,[1]期望属性!$E$23:$F$38,2,0),0)</f>
        <v>27</v>
      </c>
      <c r="M8" s="1"/>
      <c r="N8" s="1"/>
      <c r="O8" s="1"/>
      <c r="P8" s="1"/>
      <c r="Q8" s="1"/>
      <c r="R8" s="1"/>
      <c r="S8" s="1"/>
      <c r="T8" s="1"/>
      <c r="U8" s="1"/>
    </row>
    <row r="9" spans="1:21" x14ac:dyDescent="0.15">
      <c r="A9" s="1">
        <v>1007</v>
      </c>
      <c r="B9" s="1" t="s">
        <v>146</v>
      </c>
      <c r="C9" s="1" t="s">
        <v>134</v>
      </c>
      <c r="D9" s="1" t="s">
        <v>147</v>
      </c>
      <c r="E9" s="1">
        <v>1</v>
      </c>
      <c r="F9" s="2">
        <v>23</v>
      </c>
      <c r="G9" s="2">
        <f ca="1">OFFSET([1]佣兵!$J$59,INT(ROW(A1)/8),7)</f>
        <v>5</v>
      </c>
      <c r="H9" s="2"/>
      <c r="I9" s="2"/>
      <c r="J9" s="2"/>
      <c r="K9" s="2"/>
      <c r="L9" s="2">
        <f ca="1">ROUND(G9*VLOOKUP(F9,[1]期望属性!$E$23:$F$38,2,0),0)</f>
        <v>25</v>
      </c>
      <c r="M9" s="1"/>
      <c r="N9" s="1"/>
      <c r="O9" s="1"/>
      <c r="P9" s="1"/>
      <c r="Q9" s="1"/>
      <c r="R9" s="1"/>
      <c r="S9" s="1"/>
      <c r="T9" s="1"/>
      <c r="U9" s="1"/>
    </row>
    <row r="10" spans="1:21" x14ac:dyDescent="0.15">
      <c r="A10" s="1">
        <v>1008</v>
      </c>
      <c r="B10" s="1" t="s">
        <v>148</v>
      </c>
      <c r="C10" s="1" t="s">
        <v>134</v>
      </c>
      <c r="D10" s="1" t="s">
        <v>149</v>
      </c>
      <c r="E10" s="1">
        <v>1</v>
      </c>
      <c r="F10" s="2">
        <v>1</v>
      </c>
      <c r="G10" s="2">
        <f ca="1">OFFSET([1]佣兵!$J$59,INT(ROW(A1)/8),4)</f>
        <v>1340</v>
      </c>
      <c r="H10" s="2"/>
      <c r="I10" s="2"/>
      <c r="J10" s="2"/>
      <c r="K10" s="2"/>
      <c r="L10" s="2">
        <f ca="1">ROUND(G10*VLOOKUP(F10,[1]期望属性!$E$23:$F$38,2,0),0)</f>
        <v>46</v>
      </c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15">
      <c r="A11" s="1">
        <v>2001</v>
      </c>
      <c r="B11" s="1" t="s">
        <v>150</v>
      </c>
      <c r="C11" s="1" t="s">
        <v>134</v>
      </c>
      <c r="D11" s="1" t="s">
        <v>151</v>
      </c>
      <c r="E11" s="1">
        <v>2</v>
      </c>
      <c r="F11" s="2">
        <v>4</v>
      </c>
      <c r="G11" s="2">
        <f ca="1">OFFSET([1]佣兵!$J$59,INT(ROW(A9)/8),0)</f>
        <v>107</v>
      </c>
      <c r="H11" s="2"/>
      <c r="I11" s="2"/>
      <c r="J11" s="2"/>
      <c r="K11" s="2"/>
      <c r="L11" s="2">
        <f ca="1">ROUND(G11*VLOOKUP(F11,[1]期望属性!$E$23:$F$38,2,0),0)</f>
        <v>107</v>
      </c>
      <c r="M11" s="1">
        <v>1001</v>
      </c>
      <c r="N11" s="1">
        <v>2</v>
      </c>
      <c r="O11" s="1"/>
      <c r="P11" s="1"/>
      <c r="Q11" s="1"/>
      <c r="R11" s="1"/>
      <c r="S11" s="1"/>
      <c r="T11" s="1"/>
      <c r="U11" s="1"/>
    </row>
    <row r="12" spans="1:21" x14ac:dyDescent="0.15">
      <c r="A12" s="1">
        <v>2002</v>
      </c>
      <c r="B12" s="1" t="s">
        <v>152</v>
      </c>
      <c r="C12" s="1" t="s">
        <v>134</v>
      </c>
      <c r="D12" s="1" t="s">
        <v>153</v>
      </c>
      <c r="E12" s="1">
        <v>2</v>
      </c>
      <c r="F12" s="2">
        <v>3</v>
      </c>
      <c r="G12" s="2">
        <f ca="1">OFFSET([1]佣兵!$J$59,INT(ROW(A9)/8),6)</f>
        <v>26</v>
      </c>
      <c r="H12" s="2"/>
      <c r="I12" s="2"/>
      <c r="J12" s="2"/>
      <c r="K12" s="2"/>
      <c r="L12" s="2">
        <f ca="1">ROUND(G12*VLOOKUP(F12,[1]期望属性!$E$23:$F$38,2,0),0)</f>
        <v>117</v>
      </c>
      <c r="M12" s="1">
        <v>1002</v>
      </c>
      <c r="N12" s="1">
        <v>2</v>
      </c>
      <c r="O12" s="1"/>
      <c r="P12" s="1"/>
      <c r="Q12" s="1"/>
      <c r="R12" s="1"/>
      <c r="S12" s="1"/>
      <c r="T12" s="1"/>
      <c r="U12" s="1"/>
    </row>
    <row r="13" spans="1:21" x14ac:dyDescent="0.15">
      <c r="A13" s="1">
        <v>2003</v>
      </c>
      <c r="B13" s="1" t="s">
        <v>154</v>
      </c>
      <c r="C13" s="1" t="s">
        <v>134</v>
      </c>
      <c r="D13" s="1" t="s">
        <v>155</v>
      </c>
      <c r="E13" s="1">
        <v>2</v>
      </c>
      <c r="F13" s="2">
        <v>1</v>
      </c>
      <c r="G13" s="2">
        <f ca="1">OFFSET([1]佣兵!$J$59,INT(ROW(A9)/8),5)</f>
        <v>1161</v>
      </c>
      <c r="H13" s="2"/>
      <c r="I13" s="2"/>
      <c r="J13" s="2"/>
      <c r="K13" s="2"/>
      <c r="L13" s="2">
        <f ca="1">ROUND(G13*VLOOKUP(F13,[1]期望属性!$E$23:$F$38,2,0),0)</f>
        <v>39</v>
      </c>
      <c r="M13" s="1">
        <v>1003</v>
      </c>
      <c r="N13" s="1">
        <v>2</v>
      </c>
      <c r="O13" s="1"/>
      <c r="P13" s="1"/>
      <c r="Q13" s="1"/>
      <c r="R13" s="1"/>
      <c r="S13" s="1"/>
      <c r="T13" s="1"/>
      <c r="U13" s="1"/>
    </row>
    <row r="14" spans="1:21" x14ac:dyDescent="0.15">
      <c r="A14" s="1">
        <v>2004</v>
      </c>
      <c r="B14" s="1" t="s">
        <v>156</v>
      </c>
      <c r="C14" s="1" t="s">
        <v>134</v>
      </c>
      <c r="D14" s="1" t="s">
        <v>157</v>
      </c>
      <c r="E14" s="1">
        <v>2</v>
      </c>
      <c r="F14" s="2">
        <v>6</v>
      </c>
      <c r="G14" s="2">
        <f ca="1">OFFSET([1]佣兵!$J$59,INT(ROW(A9)/8),2)</f>
        <v>45</v>
      </c>
      <c r="H14" s="2"/>
      <c r="I14" s="2"/>
      <c r="J14" s="2"/>
      <c r="K14" s="2"/>
      <c r="L14" s="2">
        <f ca="1">ROUND(G14*VLOOKUP(F14,[1]期望属性!$E$23:$F$38,2,0),0)</f>
        <v>36</v>
      </c>
      <c r="M14" s="1">
        <v>1004</v>
      </c>
      <c r="N14" s="1">
        <v>2</v>
      </c>
      <c r="O14" s="1"/>
      <c r="P14" s="1"/>
      <c r="Q14" s="1"/>
      <c r="R14" s="1"/>
      <c r="S14" s="1"/>
      <c r="T14" s="1"/>
      <c r="U14" s="1"/>
    </row>
    <row r="15" spans="1:21" x14ac:dyDescent="0.15">
      <c r="A15" s="1">
        <v>2005</v>
      </c>
      <c r="B15" s="1" t="s">
        <v>158</v>
      </c>
      <c r="C15" s="1" t="s">
        <v>134</v>
      </c>
      <c r="D15" s="1" t="s">
        <v>159</v>
      </c>
      <c r="E15" s="1">
        <v>2</v>
      </c>
      <c r="F15" s="2">
        <v>5</v>
      </c>
      <c r="G15" s="2">
        <f ca="1">OFFSET([1]佣兵!$J$59,INT(ROW(A9)/8),1)</f>
        <v>107</v>
      </c>
      <c r="H15" s="2"/>
      <c r="I15" s="2"/>
      <c r="J15" s="2"/>
      <c r="K15" s="2"/>
      <c r="L15" s="2">
        <f ca="1">ROUND(G15*VLOOKUP(F15,[1]期望属性!$E$23:$F$38,2,0),0)</f>
        <v>107</v>
      </c>
      <c r="M15" s="1">
        <v>1005</v>
      </c>
      <c r="N15" s="1">
        <v>2</v>
      </c>
      <c r="O15" s="1"/>
      <c r="P15" s="1"/>
      <c r="Q15" s="1"/>
      <c r="R15" s="1"/>
      <c r="S15" s="1"/>
      <c r="T15" s="1"/>
      <c r="U15" s="1"/>
    </row>
    <row r="16" spans="1:21" x14ac:dyDescent="0.15">
      <c r="A16" s="1">
        <v>2006</v>
      </c>
      <c r="B16" s="1" t="s">
        <v>160</v>
      </c>
      <c r="C16" s="1" t="s">
        <v>134</v>
      </c>
      <c r="D16" s="1" t="s">
        <v>161</v>
      </c>
      <c r="E16" s="1">
        <v>2</v>
      </c>
      <c r="F16" s="2">
        <v>7</v>
      </c>
      <c r="G16" s="2">
        <f ca="1">OFFSET([1]佣兵!$J$59,INT(ROW(A9)/8),3)</f>
        <v>45</v>
      </c>
      <c r="H16" s="2"/>
      <c r="I16" s="2"/>
      <c r="J16" s="2"/>
      <c r="K16" s="2"/>
      <c r="L16" s="2">
        <f ca="1">ROUND(G16*VLOOKUP(F16,[1]期望属性!$E$23:$F$38,2,0),0)</f>
        <v>36</v>
      </c>
      <c r="M16" s="1">
        <v>1006</v>
      </c>
      <c r="N16" s="1">
        <v>2</v>
      </c>
      <c r="O16" s="1"/>
      <c r="P16" s="1"/>
      <c r="Q16" s="1"/>
      <c r="R16" s="1"/>
      <c r="S16" s="1"/>
      <c r="T16" s="1"/>
      <c r="U16" s="1"/>
    </row>
    <row r="17" spans="1:21" x14ac:dyDescent="0.15">
      <c r="A17" s="1">
        <v>2007</v>
      </c>
      <c r="B17" s="1" t="s">
        <v>162</v>
      </c>
      <c r="C17" s="1" t="s">
        <v>134</v>
      </c>
      <c r="D17" s="1" t="s">
        <v>163</v>
      </c>
      <c r="E17" s="1">
        <v>2</v>
      </c>
      <c r="F17" s="2">
        <v>23</v>
      </c>
      <c r="G17" s="2">
        <f ca="1">OFFSET([1]佣兵!$J$59,INT(ROW(A9)/8),7)</f>
        <v>6</v>
      </c>
      <c r="H17" s="2"/>
      <c r="I17" s="2"/>
      <c r="J17" s="2"/>
      <c r="K17" s="2"/>
      <c r="L17" s="2">
        <f ca="1">ROUND(G17*VLOOKUP(F17,[1]期望属性!$E$23:$F$38,2,0),0)</f>
        <v>30</v>
      </c>
      <c r="M17" s="1">
        <v>1007</v>
      </c>
      <c r="N17" s="1">
        <v>2</v>
      </c>
      <c r="O17" s="1"/>
      <c r="P17" s="1"/>
      <c r="Q17" s="1"/>
      <c r="R17" s="1"/>
      <c r="S17" s="1"/>
      <c r="T17" s="1"/>
      <c r="U17" s="1"/>
    </row>
    <row r="18" spans="1:21" x14ac:dyDescent="0.15">
      <c r="A18" s="1">
        <v>2008</v>
      </c>
      <c r="B18" s="1" t="s">
        <v>164</v>
      </c>
      <c r="C18" s="1" t="s">
        <v>134</v>
      </c>
      <c r="D18" s="1" t="s">
        <v>165</v>
      </c>
      <c r="E18" s="1">
        <v>2</v>
      </c>
      <c r="F18" s="2">
        <v>1</v>
      </c>
      <c r="G18" s="2">
        <f ca="1">OFFSET([1]佣兵!$J$59,INT(ROW(A9)/8),4)</f>
        <v>1742</v>
      </c>
      <c r="H18" s="2"/>
      <c r="I18" s="2"/>
      <c r="J18" s="2"/>
      <c r="K18" s="2"/>
      <c r="L18" s="2">
        <f ca="1">ROUND(G18*VLOOKUP(F18,[1]期望属性!$E$23:$F$38,2,0),0)</f>
        <v>59</v>
      </c>
      <c r="M18" s="1">
        <v>1008</v>
      </c>
      <c r="N18" s="1">
        <v>2</v>
      </c>
      <c r="O18" s="1"/>
      <c r="P18" s="1"/>
      <c r="Q18" s="1"/>
      <c r="R18" s="1"/>
      <c r="S18" s="1"/>
      <c r="T18" s="1"/>
      <c r="U18" s="1"/>
    </row>
    <row r="19" spans="1:21" x14ac:dyDescent="0.15">
      <c r="A19" s="1">
        <v>3001</v>
      </c>
      <c r="B19" s="1" t="s">
        <v>166</v>
      </c>
      <c r="C19" s="1" t="s">
        <v>134</v>
      </c>
      <c r="D19" s="1" t="s">
        <v>167</v>
      </c>
      <c r="E19" s="1">
        <v>3</v>
      </c>
      <c r="F19" s="2">
        <v>4</v>
      </c>
      <c r="G19" s="2">
        <f ca="1">OFFSET([1]佣兵!$J$59,INT(ROW(A17)/8),0)</f>
        <v>139</v>
      </c>
      <c r="H19" s="2"/>
      <c r="I19" s="2"/>
      <c r="J19" s="2"/>
      <c r="K19" s="2"/>
      <c r="L19" s="2">
        <f ca="1">ROUND(G19*VLOOKUP(F19,[1]期望属性!$E$23:$F$38,2,0),0)</f>
        <v>139</v>
      </c>
      <c r="M19" s="1">
        <v>1001</v>
      </c>
      <c r="N19" s="1">
        <v>2</v>
      </c>
      <c r="O19" s="1">
        <v>1002</v>
      </c>
      <c r="P19" s="1">
        <v>2</v>
      </c>
      <c r="Q19" s="1"/>
      <c r="R19" s="1"/>
      <c r="S19" s="1"/>
      <c r="T19" s="1"/>
      <c r="U19" s="1"/>
    </row>
    <row r="20" spans="1:21" x14ac:dyDescent="0.15">
      <c r="A20" s="1">
        <v>3002</v>
      </c>
      <c r="B20" s="1" t="s">
        <v>168</v>
      </c>
      <c r="C20" s="1" t="s">
        <v>134</v>
      </c>
      <c r="D20" s="1" t="s">
        <v>169</v>
      </c>
      <c r="E20" s="1">
        <v>3</v>
      </c>
      <c r="F20" s="2">
        <v>3</v>
      </c>
      <c r="G20" s="2">
        <f ca="1">OFFSET([1]佣兵!$J$59,INT(ROW(A17)/8),6)</f>
        <v>33</v>
      </c>
      <c r="H20" s="2"/>
      <c r="I20" s="2"/>
      <c r="J20" s="2"/>
      <c r="K20" s="2"/>
      <c r="L20" s="2">
        <f ca="1">ROUND(G20*VLOOKUP(F20,[1]期望属性!$E$23:$F$38,2,0),0)</f>
        <v>149</v>
      </c>
      <c r="M20" s="1">
        <v>1002</v>
      </c>
      <c r="N20" s="1">
        <v>2</v>
      </c>
      <c r="O20" s="1">
        <v>1003</v>
      </c>
      <c r="P20" s="1">
        <v>2</v>
      </c>
      <c r="Q20" s="1"/>
      <c r="R20" s="1"/>
      <c r="S20" s="1"/>
      <c r="T20" s="1"/>
      <c r="U20" s="1"/>
    </row>
    <row r="21" spans="1:21" x14ac:dyDescent="0.15">
      <c r="A21" s="1">
        <v>3003</v>
      </c>
      <c r="B21" s="1" t="s">
        <v>170</v>
      </c>
      <c r="C21" s="1" t="s">
        <v>134</v>
      </c>
      <c r="D21" s="1" t="s">
        <v>171</v>
      </c>
      <c r="E21" s="1">
        <v>3</v>
      </c>
      <c r="F21" s="2">
        <v>1</v>
      </c>
      <c r="G21" s="2">
        <f ca="1">OFFSET([1]佣兵!$J$59,INT(ROW(A17)/8),5)</f>
        <v>1510</v>
      </c>
      <c r="H21" s="2"/>
      <c r="I21" s="2"/>
      <c r="J21" s="2"/>
      <c r="K21" s="2"/>
      <c r="L21" s="2">
        <f ca="1">ROUND(G21*VLOOKUP(F21,[1]期望属性!$E$23:$F$38,2,0),0)</f>
        <v>51</v>
      </c>
      <c r="M21" s="1">
        <v>1003</v>
      </c>
      <c r="N21" s="1">
        <v>2</v>
      </c>
      <c r="O21" s="1">
        <v>1004</v>
      </c>
      <c r="P21" s="1">
        <v>2</v>
      </c>
      <c r="Q21" s="1"/>
      <c r="R21" s="1"/>
      <c r="S21" s="1"/>
      <c r="T21" s="1"/>
      <c r="U21" s="1"/>
    </row>
    <row r="22" spans="1:21" x14ac:dyDescent="0.15">
      <c r="A22" s="1">
        <v>3004</v>
      </c>
      <c r="B22" s="1" t="s">
        <v>172</v>
      </c>
      <c r="C22" s="1" t="s">
        <v>134</v>
      </c>
      <c r="D22" s="1" t="s">
        <v>173</v>
      </c>
      <c r="E22" s="1">
        <v>3</v>
      </c>
      <c r="F22" s="2">
        <v>6</v>
      </c>
      <c r="G22" s="2">
        <f ca="1">OFFSET([1]佣兵!$J$59,INT(ROW(A17)/8),2)</f>
        <v>58</v>
      </c>
      <c r="H22" s="2"/>
      <c r="I22" s="2"/>
      <c r="J22" s="2"/>
      <c r="K22" s="2"/>
      <c r="L22" s="2">
        <f ca="1">ROUND(G22*VLOOKUP(F22,[1]期望属性!$E$23:$F$38,2,0),0)</f>
        <v>46</v>
      </c>
      <c r="M22" s="1">
        <v>1004</v>
      </c>
      <c r="N22" s="1">
        <v>2</v>
      </c>
      <c r="O22" s="1">
        <v>1005</v>
      </c>
      <c r="P22" s="1">
        <v>2</v>
      </c>
      <c r="Q22" s="1"/>
      <c r="R22" s="1"/>
      <c r="S22" s="1"/>
      <c r="T22" s="1"/>
      <c r="U22" s="1"/>
    </row>
    <row r="23" spans="1:21" x14ac:dyDescent="0.15">
      <c r="A23" s="1">
        <v>3005</v>
      </c>
      <c r="B23" s="1" t="s">
        <v>174</v>
      </c>
      <c r="C23" s="1" t="s">
        <v>134</v>
      </c>
      <c r="D23" s="1" t="s">
        <v>175</v>
      </c>
      <c r="E23" s="1">
        <v>3</v>
      </c>
      <c r="F23" s="2">
        <v>5</v>
      </c>
      <c r="G23" s="2">
        <f ca="1">OFFSET([1]佣兵!$J$59,INT(ROW(A17)/8),1)</f>
        <v>139</v>
      </c>
      <c r="H23" s="2"/>
      <c r="I23" s="2"/>
      <c r="J23" s="2"/>
      <c r="K23" s="2"/>
      <c r="L23" s="2">
        <f ca="1">ROUND(G23*VLOOKUP(F23,[1]期望属性!$E$23:$F$38,2,0),0)</f>
        <v>139</v>
      </c>
      <c r="M23" s="1">
        <v>1005</v>
      </c>
      <c r="N23" s="1">
        <v>2</v>
      </c>
      <c r="O23" s="1">
        <v>1006</v>
      </c>
      <c r="P23" s="1">
        <v>2</v>
      </c>
      <c r="Q23" s="1"/>
      <c r="R23" s="1"/>
      <c r="S23" s="1"/>
      <c r="T23" s="1"/>
      <c r="U23" s="1"/>
    </row>
    <row r="24" spans="1:21" x14ac:dyDescent="0.15">
      <c r="A24" s="1">
        <v>3006</v>
      </c>
      <c r="B24" s="1" t="s">
        <v>176</v>
      </c>
      <c r="C24" s="1" t="s">
        <v>134</v>
      </c>
      <c r="D24" s="1" t="s">
        <v>177</v>
      </c>
      <c r="E24" s="1">
        <v>3</v>
      </c>
      <c r="F24" s="2">
        <v>7</v>
      </c>
      <c r="G24" s="2">
        <f ca="1">OFFSET([1]佣兵!$J$59,INT(ROW(A17)/8),3)</f>
        <v>58</v>
      </c>
      <c r="H24" s="2"/>
      <c r="I24" s="2"/>
      <c r="J24" s="2"/>
      <c r="K24" s="2"/>
      <c r="L24" s="2">
        <f ca="1">ROUND(G24*VLOOKUP(F24,[1]期望属性!$E$23:$F$38,2,0),0)</f>
        <v>46</v>
      </c>
      <c r="M24" s="1">
        <v>1006</v>
      </c>
      <c r="N24" s="1">
        <v>2</v>
      </c>
      <c r="O24" s="1">
        <v>1007</v>
      </c>
      <c r="P24" s="1">
        <v>2</v>
      </c>
      <c r="Q24" s="1"/>
      <c r="R24" s="1"/>
      <c r="S24" s="1"/>
      <c r="T24" s="1"/>
      <c r="U24" s="1"/>
    </row>
    <row r="25" spans="1:21" x14ac:dyDescent="0.15">
      <c r="A25" s="1">
        <v>3007</v>
      </c>
      <c r="B25" s="1" t="s">
        <v>178</v>
      </c>
      <c r="C25" s="1" t="s">
        <v>134</v>
      </c>
      <c r="D25" s="1" t="s">
        <v>179</v>
      </c>
      <c r="E25" s="1">
        <v>3</v>
      </c>
      <c r="F25" s="2">
        <v>23</v>
      </c>
      <c r="G25" s="2">
        <f ca="1">OFFSET([1]佣兵!$J$59,INT(ROW(A17)/8),7)</f>
        <v>8</v>
      </c>
      <c r="H25" s="2"/>
      <c r="I25" s="2"/>
      <c r="J25" s="2"/>
      <c r="K25" s="2"/>
      <c r="L25" s="2">
        <f ca="1">ROUND(G25*VLOOKUP(F25,[1]期望属性!$E$23:$F$38,2,0),0)</f>
        <v>40</v>
      </c>
      <c r="M25" s="1">
        <v>1007</v>
      </c>
      <c r="N25" s="1">
        <v>2</v>
      </c>
      <c r="O25" s="1">
        <v>1008</v>
      </c>
      <c r="P25" s="1">
        <v>2</v>
      </c>
      <c r="Q25" s="1"/>
      <c r="R25" s="1"/>
      <c r="S25" s="1"/>
      <c r="T25" s="1"/>
      <c r="U25" s="1"/>
    </row>
    <row r="26" spans="1:21" x14ac:dyDescent="0.15">
      <c r="A26" s="1">
        <v>3008</v>
      </c>
      <c r="B26" s="1" t="s">
        <v>180</v>
      </c>
      <c r="C26" s="1" t="s">
        <v>134</v>
      </c>
      <c r="D26" s="1" t="s">
        <v>181</v>
      </c>
      <c r="E26" s="1">
        <v>3</v>
      </c>
      <c r="F26" s="2">
        <v>1</v>
      </c>
      <c r="G26" s="2">
        <f ca="1">OFFSET([1]佣兵!$J$59,INT(ROW(A17)/8),4)</f>
        <v>2264</v>
      </c>
      <c r="H26" s="2"/>
      <c r="I26" s="2"/>
      <c r="J26" s="2"/>
      <c r="K26" s="2"/>
      <c r="L26" s="2">
        <f ca="1">ROUND(G26*VLOOKUP(F26,[1]期望属性!$E$23:$F$38,2,0),0)</f>
        <v>77</v>
      </c>
      <c r="M26" s="1">
        <v>1008</v>
      </c>
      <c r="N26" s="1">
        <v>2</v>
      </c>
      <c r="O26" s="1">
        <v>1001</v>
      </c>
      <c r="P26" s="1">
        <v>2</v>
      </c>
      <c r="Q26" s="1"/>
      <c r="R26" s="1"/>
      <c r="S26" s="1"/>
      <c r="T26" s="1"/>
      <c r="U26" s="1"/>
    </row>
    <row r="27" spans="1:21" x14ac:dyDescent="0.15">
      <c r="A27" s="1">
        <v>4001</v>
      </c>
      <c r="B27" s="1" t="s">
        <v>182</v>
      </c>
      <c r="C27" s="1" t="s">
        <v>183</v>
      </c>
      <c r="D27" s="1" t="s">
        <v>184</v>
      </c>
      <c r="E27" s="1">
        <f t="shared" ref="E27:E34" si="0">E19+1</f>
        <v>4</v>
      </c>
      <c r="F27" s="2">
        <v>4</v>
      </c>
      <c r="G27" s="2">
        <f ca="1">OFFSET([1]佣兵!$J$59,INT(ROW(A25)/8),0)</f>
        <v>180</v>
      </c>
      <c r="H27" s="2"/>
      <c r="I27" s="2"/>
      <c r="J27" s="2"/>
      <c r="K27" s="2"/>
      <c r="L27" s="2">
        <f ca="1">ROUND(G27*VLOOKUP(F27,[1]期望属性!$E$23:$F$38,2,0),0)</f>
        <v>180</v>
      </c>
      <c r="M27" s="1">
        <v>1001</v>
      </c>
      <c r="N27" s="1">
        <v>4</v>
      </c>
      <c r="O27" s="1">
        <v>1002</v>
      </c>
      <c r="P27" s="1">
        <v>4</v>
      </c>
      <c r="Q27" s="1"/>
      <c r="R27" s="1"/>
      <c r="S27" s="1"/>
      <c r="T27" s="1"/>
      <c r="U27" s="1"/>
    </row>
    <row r="28" spans="1:21" x14ac:dyDescent="0.15">
      <c r="A28" s="1">
        <v>4002</v>
      </c>
      <c r="B28" s="1" t="s">
        <v>185</v>
      </c>
      <c r="C28" s="1" t="s">
        <v>183</v>
      </c>
      <c r="D28" s="1" t="s">
        <v>186</v>
      </c>
      <c r="E28" s="1">
        <f t="shared" si="0"/>
        <v>4</v>
      </c>
      <c r="F28" s="2">
        <v>3</v>
      </c>
      <c r="G28" s="2">
        <f ca="1">OFFSET([1]佣兵!$J$59,INT(ROW(A25)/8),6)</f>
        <v>43</v>
      </c>
      <c r="H28" s="2"/>
      <c r="I28" s="2"/>
      <c r="J28" s="2"/>
      <c r="K28" s="2"/>
      <c r="L28" s="2">
        <f ca="1">ROUND(G28*VLOOKUP(F28,[1]期望属性!$E$23:$F$38,2,0),0)</f>
        <v>194</v>
      </c>
      <c r="M28" s="1">
        <v>1002</v>
      </c>
      <c r="N28" s="1">
        <v>4</v>
      </c>
      <c r="O28" s="1">
        <v>1003</v>
      </c>
      <c r="P28" s="1">
        <v>4</v>
      </c>
      <c r="Q28" s="1"/>
      <c r="R28" s="1"/>
      <c r="S28" s="1"/>
      <c r="T28" s="1"/>
      <c r="U28" s="1"/>
    </row>
    <row r="29" spans="1:21" x14ac:dyDescent="0.15">
      <c r="A29" s="1">
        <v>4003</v>
      </c>
      <c r="B29" s="1" t="s">
        <v>187</v>
      </c>
      <c r="C29" s="1" t="s">
        <v>183</v>
      </c>
      <c r="D29" s="1" t="s">
        <v>188</v>
      </c>
      <c r="E29" s="1">
        <f t="shared" si="0"/>
        <v>4</v>
      </c>
      <c r="F29" s="2">
        <v>1</v>
      </c>
      <c r="G29" s="2">
        <f ca="1">OFFSET([1]佣兵!$J$59,INT(ROW(A25)/8),5)</f>
        <v>1962</v>
      </c>
      <c r="H29" s="2"/>
      <c r="I29" s="2"/>
      <c r="J29" s="2"/>
      <c r="K29" s="2"/>
      <c r="L29" s="2">
        <f ca="1">ROUND(G29*VLOOKUP(F29,[1]期望属性!$E$23:$F$38,2,0),0)</f>
        <v>67</v>
      </c>
      <c r="M29" s="1">
        <v>1003</v>
      </c>
      <c r="N29" s="1">
        <v>4</v>
      </c>
      <c r="O29" s="1">
        <v>1004</v>
      </c>
      <c r="P29" s="1">
        <v>4</v>
      </c>
      <c r="Q29" s="1"/>
      <c r="R29" s="1"/>
      <c r="S29" s="1"/>
      <c r="T29" s="1"/>
      <c r="U29" s="1"/>
    </row>
    <row r="30" spans="1:21" x14ac:dyDescent="0.15">
      <c r="A30" s="1">
        <v>4004</v>
      </c>
      <c r="B30" s="1" t="s">
        <v>189</v>
      </c>
      <c r="C30" s="1" t="s">
        <v>183</v>
      </c>
      <c r="D30" s="1" t="s">
        <v>190</v>
      </c>
      <c r="E30" s="1">
        <f t="shared" si="0"/>
        <v>4</v>
      </c>
      <c r="F30" s="2">
        <v>6</v>
      </c>
      <c r="G30" s="2">
        <f ca="1">OFFSET([1]佣兵!$J$59,INT(ROW(A25)/8),2)</f>
        <v>75</v>
      </c>
      <c r="H30" s="2"/>
      <c r="I30" s="2"/>
      <c r="J30" s="2"/>
      <c r="K30" s="2"/>
      <c r="L30" s="2">
        <f ca="1">ROUND(G30*VLOOKUP(F30,[1]期望属性!$E$23:$F$38,2,0),0)</f>
        <v>60</v>
      </c>
      <c r="M30" s="1">
        <v>1004</v>
      </c>
      <c r="N30" s="1">
        <v>4</v>
      </c>
      <c r="O30" s="1">
        <v>1005</v>
      </c>
      <c r="P30" s="1">
        <v>4</v>
      </c>
      <c r="Q30" s="1"/>
      <c r="R30" s="1"/>
      <c r="S30" s="1"/>
      <c r="T30" s="1"/>
      <c r="U30" s="1"/>
    </row>
    <row r="31" spans="1:21" x14ac:dyDescent="0.15">
      <c r="A31" s="1">
        <v>4005</v>
      </c>
      <c r="B31" s="1" t="s">
        <v>191</v>
      </c>
      <c r="C31" s="1" t="s">
        <v>183</v>
      </c>
      <c r="D31" s="1" t="s">
        <v>192</v>
      </c>
      <c r="E31" s="1">
        <f t="shared" si="0"/>
        <v>4</v>
      </c>
      <c r="F31" s="2">
        <v>5</v>
      </c>
      <c r="G31" s="2">
        <f ca="1">OFFSET([1]佣兵!$J$59,INT(ROW(A25)/8),1)</f>
        <v>180</v>
      </c>
      <c r="H31" s="2"/>
      <c r="I31" s="2"/>
      <c r="J31" s="2"/>
      <c r="K31" s="2"/>
      <c r="L31" s="2">
        <f ca="1">ROUND(G31*VLOOKUP(F31,[1]期望属性!$E$23:$F$38,2,0),0)</f>
        <v>180</v>
      </c>
      <c r="M31" s="1">
        <v>1005</v>
      </c>
      <c r="N31" s="1">
        <v>4</v>
      </c>
      <c r="O31" s="1">
        <v>1006</v>
      </c>
      <c r="P31" s="1">
        <v>4</v>
      </c>
      <c r="Q31" s="1"/>
      <c r="R31" s="1"/>
      <c r="S31" s="1"/>
      <c r="T31" s="1"/>
      <c r="U31" s="1"/>
    </row>
    <row r="32" spans="1:21" x14ac:dyDescent="0.15">
      <c r="A32" s="1">
        <v>4006</v>
      </c>
      <c r="B32" s="1" t="s">
        <v>193</v>
      </c>
      <c r="C32" s="1" t="s">
        <v>183</v>
      </c>
      <c r="D32" s="1" t="s">
        <v>194</v>
      </c>
      <c r="E32" s="1">
        <f t="shared" si="0"/>
        <v>4</v>
      </c>
      <c r="F32" s="2">
        <v>7</v>
      </c>
      <c r="G32" s="2">
        <f ca="1">OFFSET([1]佣兵!$J$59,INT(ROW(A25)/8),3)</f>
        <v>75</v>
      </c>
      <c r="H32" s="2"/>
      <c r="I32" s="2"/>
      <c r="J32" s="2"/>
      <c r="K32" s="2"/>
      <c r="L32" s="2">
        <f ca="1">ROUND(G32*VLOOKUP(F32,[1]期望属性!$E$23:$F$38,2,0),0)</f>
        <v>60</v>
      </c>
      <c r="M32" s="1">
        <v>1006</v>
      </c>
      <c r="N32" s="1">
        <v>4</v>
      </c>
      <c r="O32" s="1">
        <v>1007</v>
      </c>
      <c r="P32" s="1">
        <v>4</v>
      </c>
      <c r="Q32" s="1"/>
      <c r="R32" s="1"/>
      <c r="S32" s="1"/>
      <c r="T32" s="1"/>
      <c r="U32" s="1"/>
    </row>
    <row r="33" spans="1:21" x14ac:dyDescent="0.15">
      <c r="A33" s="1">
        <v>4007</v>
      </c>
      <c r="B33" s="1" t="s">
        <v>195</v>
      </c>
      <c r="C33" s="1" t="s">
        <v>183</v>
      </c>
      <c r="D33" s="1" t="s">
        <v>196</v>
      </c>
      <c r="E33" s="1">
        <f t="shared" si="0"/>
        <v>4</v>
      </c>
      <c r="F33" s="2">
        <v>23</v>
      </c>
      <c r="G33" s="2">
        <f ca="1">OFFSET([1]佣兵!$J$59,INT(ROW(A25)/8),7)</f>
        <v>10</v>
      </c>
      <c r="H33" s="2"/>
      <c r="I33" s="2"/>
      <c r="J33" s="2"/>
      <c r="K33" s="2"/>
      <c r="L33" s="2">
        <f ca="1">ROUND(G33*VLOOKUP(F33,[1]期望属性!$E$23:$F$38,2,0),0)</f>
        <v>50</v>
      </c>
      <c r="M33" s="1">
        <v>1007</v>
      </c>
      <c r="N33" s="1">
        <v>4</v>
      </c>
      <c r="O33" s="1">
        <v>1008</v>
      </c>
      <c r="P33" s="1">
        <v>4</v>
      </c>
      <c r="Q33" s="1"/>
      <c r="R33" s="1"/>
      <c r="S33" s="1"/>
      <c r="T33" s="1"/>
      <c r="U33" s="1"/>
    </row>
    <row r="34" spans="1:21" x14ac:dyDescent="0.15">
      <c r="A34" s="1">
        <v>4008</v>
      </c>
      <c r="B34" s="1" t="s">
        <v>197</v>
      </c>
      <c r="C34" s="1" t="s">
        <v>183</v>
      </c>
      <c r="D34" s="1" t="s">
        <v>198</v>
      </c>
      <c r="E34" s="1">
        <f t="shared" si="0"/>
        <v>4</v>
      </c>
      <c r="F34" s="2">
        <v>1</v>
      </c>
      <c r="G34" s="2">
        <f ca="1">OFFSET([1]佣兵!$J$59,INT(ROW(A25)/8),4)</f>
        <v>2944</v>
      </c>
      <c r="H34" s="2"/>
      <c r="I34" s="2"/>
      <c r="J34" s="2"/>
      <c r="K34" s="2"/>
      <c r="L34" s="2">
        <f ca="1">ROUND(G34*VLOOKUP(F34,[1]期望属性!$E$23:$F$38,2,0),0)</f>
        <v>100</v>
      </c>
      <c r="M34" s="1">
        <v>1008</v>
      </c>
      <c r="N34" s="1">
        <v>4</v>
      </c>
      <c r="O34" s="1">
        <v>1001</v>
      </c>
      <c r="P34" s="1">
        <v>4</v>
      </c>
      <c r="Q34" s="1"/>
      <c r="R34" s="1"/>
      <c r="S34" s="1"/>
      <c r="T34" s="1"/>
      <c r="U34" s="1"/>
    </row>
    <row r="35" spans="1:21" x14ac:dyDescent="0.15">
      <c r="A35" s="1">
        <v>5001</v>
      </c>
      <c r="B35" s="1" t="s">
        <v>125</v>
      </c>
      <c r="C35" s="1" t="s">
        <v>183</v>
      </c>
      <c r="D35" s="1" t="s">
        <v>110</v>
      </c>
      <c r="E35" s="1">
        <v>4</v>
      </c>
      <c r="F35" s="2">
        <v>4</v>
      </c>
      <c r="G35" s="2">
        <f ca="1">OFFSET([1]佣兵!$J$59,INT(ROW(A33)/8),0)</f>
        <v>234</v>
      </c>
      <c r="H35" s="2"/>
      <c r="I35" s="2"/>
      <c r="J35" s="2"/>
      <c r="K35" s="2"/>
      <c r="L35" s="2">
        <f ca="1">ROUND(G35*VLOOKUP(F35,[1]期望属性!$E$23:$F$38,2,0),0)</f>
        <v>234</v>
      </c>
      <c r="M35" s="1">
        <v>1001</v>
      </c>
      <c r="N35" s="1">
        <v>8</v>
      </c>
      <c r="O35" s="1">
        <v>1002</v>
      </c>
      <c r="P35" s="1">
        <v>8</v>
      </c>
      <c r="Q35" s="1"/>
      <c r="R35" s="1"/>
      <c r="S35" s="1"/>
      <c r="T35" s="1"/>
      <c r="U35" s="1"/>
    </row>
    <row r="36" spans="1:21" x14ac:dyDescent="0.15">
      <c r="A36" s="1">
        <v>5002</v>
      </c>
      <c r="B36" s="1" t="s">
        <v>126</v>
      </c>
      <c r="C36" s="1" t="s">
        <v>183</v>
      </c>
      <c r="D36" s="1" t="s">
        <v>108</v>
      </c>
      <c r="E36" s="1">
        <v>4</v>
      </c>
      <c r="F36" s="2">
        <v>3</v>
      </c>
      <c r="G36" s="2">
        <f ca="1">OFFSET([1]佣兵!$J$59,INT(ROW(A33)/8),6)</f>
        <v>56</v>
      </c>
      <c r="H36" s="2"/>
      <c r="I36" s="2"/>
      <c r="J36" s="2"/>
      <c r="K36" s="2"/>
      <c r="L36" s="2">
        <f ca="1">ROUND(G36*VLOOKUP(F36,[1]期望属性!$E$23:$F$38,2,0),0)</f>
        <v>252</v>
      </c>
      <c r="M36" s="1">
        <v>1002</v>
      </c>
      <c r="N36" s="1">
        <v>8</v>
      </c>
      <c r="O36" s="1">
        <v>1003</v>
      </c>
      <c r="P36" s="1">
        <v>8</v>
      </c>
      <c r="Q36" s="1"/>
      <c r="R36" s="1"/>
      <c r="S36" s="1"/>
      <c r="T36" s="1"/>
      <c r="U36" s="1"/>
    </row>
    <row r="37" spans="1:21" x14ac:dyDescent="0.15">
      <c r="A37" s="1">
        <v>5003</v>
      </c>
      <c r="B37" s="1" t="s">
        <v>127</v>
      </c>
      <c r="C37" s="1" t="s">
        <v>183</v>
      </c>
      <c r="D37" s="1" t="s">
        <v>112</v>
      </c>
      <c r="E37" s="1">
        <v>4</v>
      </c>
      <c r="F37" s="2">
        <v>1</v>
      </c>
      <c r="G37" s="2">
        <f ca="1">OFFSET([1]佣兵!$J$59,INT(ROW(A33)/8),5)</f>
        <v>2551</v>
      </c>
      <c r="H37" s="2"/>
      <c r="I37" s="2"/>
      <c r="J37" s="2"/>
      <c r="K37" s="2"/>
      <c r="L37" s="2">
        <f ca="1">ROUND(G37*VLOOKUP(F37,[1]期望属性!$E$23:$F$38,2,0),0)</f>
        <v>87</v>
      </c>
      <c r="M37" s="1">
        <v>1003</v>
      </c>
      <c r="N37" s="1">
        <v>8</v>
      </c>
      <c r="O37" s="1">
        <v>1004</v>
      </c>
      <c r="P37" s="1">
        <v>8</v>
      </c>
      <c r="Q37" s="1"/>
      <c r="R37" s="1"/>
      <c r="S37" s="1"/>
      <c r="T37" s="1"/>
      <c r="U37" s="1"/>
    </row>
    <row r="38" spans="1:21" x14ac:dyDescent="0.15">
      <c r="A38" s="1">
        <v>5004</v>
      </c>
      <c r="B38" s="1" t="s">
        <v>128</v>
      </c>
      <c r="C38" s="1" t="s">
        <v>183</v>
      </c>
      <c r="D38" s="1" t="s">
        <v>116</v>
      </c>
      <c r="E38" s="1">
        <v>4</v>
      </c>
      <c r="F38" s="2">
        <v>6</v>
      </c>
      <c r="G38" s="2">
        <f ca="1">OFFSET([1]佣兵!$J$59,INT(ROW(A33)/8),2)</f>
        <v>98</v>
      </c>
      <c r="H38" s="2"/>
      <c r="I38" s="2"/>
      <c r="J38" s="2"/>
      <c r="K38" s="2"/>
      <c r="L38" s="2">
        <f ca="1">ROUND(G38*VLOOKUP(F38,[1]期望属性!$E$23:$F$38,2,0),0)</f>
        <v>78</v>
      </c>
      <c r="M38" s="1">
        <v>1004</v>
      </c>
      <c r="N38" s="1">
        <v>8</v>
      </c>
      <c r="O38" s="1">
        <v>1005</v>
      </c>
      <c r="P38" s="1">
        <v>8</v>
      </c>
      <c r="Q38" s="1"/>
      <c r="R38" s="1"/>
      <c r="S38" s="1"/>
      <c r="T38" s="1"/>
      <c r="U38" s="1"/>
    </row>
    <row r="39" spans="1:21" x14ac:dyDescent="0.15">
      <c r="A39" s="1">
        <v>5005</v>
      </c>
      <c r="B39" s="1" t="s">
        <v>129</v>
      </c>
      <c r="C39" s="1" t="s">
        <v>183</v>
      </c>
      <c r="D39" s="1" t="s">
        <v>114</v>
      </c>
      <c r="E39" s="1">
        <v>4</v>
      </c>
      <c r="F39" s="2">
        <v>5</v>
      </c>
      <c r="G39" s="2">
        <f ca="1">OFFSET([1]佣兵!$J$59,INT(ROW(A33)/8),1)</f>
        <v>234</v>
      </c>
      <c r="H39" s="2"/>
      <c r="I39" s="2"/>
      <c r="J39" s="2"/>
      <c r="K39" s="2"/>
      <c r="L39" s="2">
        <f ca="1">ROUND(G39*VLOOKUP(F39,[1]期望属性!$E$23:$F$38,2,0),0)</f>
        <v>234</v>
      </c>
      <c r="M39" s="1">
        <v>1005</v>
      </c>
      <c r="N39" s="1">
        <v>8</v>
      </c>
      <c r="O39" s="1">
        <v>1006</v>
      </c>
      <c r="P39" s="1">
        <v>8</v>
      </c>
      <c r="Q39" s="1"/>
      <c r="R39" s="1"/>
      <c r="S39" s="1"/>
      <c r="T39" s="1"/>
      <c r="U39" s="1"/>
    </row>
    <row r="40" spans="1:21" x14ac:dyDescent="0.15">
      <c r="A40" s="1">
        <v>5006</v>
      </c>
      <c r="B40" s="1" t="s">
        <v>130</v>
      </c>
      <c r="C40" s="1" t="s">
        <v>183</v>
      </c>
      <c r="D40" s="1" t="s">
        <v>118</v>
      </c>
      <c r="E40" s="1">
        <v>4</v>
      </c>
      <c r="F40" s="2">
        <v>7</v>
      </c>
      <c r="G40" s="2">
        <f ca="1">OFFSET([1]佣兵!$J$59,INT(ROW(A33)/8),3)</f>
        <v>98</v>
      </c>
      <c r="H40" s="2"/>
      <c r="I40" s="2"/>
      <c r="J40" s="2"/>
      <c r="K40" s="2"/>
      <c r="L40" s="2">
        <f ca="1">ROUND(G40*VLOOKUP(F40,[1]期望属性!$E$23:$F$38,2,0),0)</f>
        <v>78</v>
      </c>
      <c r="M40" s="1">
        <v>1006</v>
      </c>
      <c r="N40" s="1">
        <v>8</v>
      </c>
      <c r="O40" s="1">
        <v>1007</v>
      </c>
      <c r="P40" s="1">
        <v>8</v>
      </c>
      <c r="Q40" s="1"/>
      <c r="R40" s="1"/>
      <c r="S40" s="1"/>
      <c r="T40" s="1"/>
      <c r="U40" s="1"/>
    </row>
    <row r="41" spans="1:21" x14ac:dyDescent="0.15">
      <c r="A41" s="1">
        <v>5007</v>
      </c>
      <c r="B41" s="1" t="s">
        <v>131</v>
      </c>
      <c r="C41" s="1" t="s">
        <v>183</v>
      </c>
      <c r="D41" s="1" t="s">
        <v>122</v>
      </c>
      <c r="E41" s="1">
        <v>4</v>
      </c>
      <c r="F41" s="2">
        <v>23</v>
      </c>
      <c r="G41" s="2">
        <f ca="1">OFFSET([1]佣兵!$J$59,INT(ROW(A33)/8),7)</f>
        <v>13</v>
      </c>
      <c r="H41" s="2"/>
      <c r="I41" s="2"/>
      <c r="J41" s="2"/>
      <c r="K41" s="2"/>
      <c r="L41" s="2">
        <f ca="1">ROUND(G41*VLOOKUP(F41,[1]期望属性!$E$23:$F$38,2,0),0)</f>
        <v>65</v>
      </c>
      <c r="M41" s="1">
        <v>1007</v>
      </c>
      <c r="N41" s="1">
        <v>8</v>
      </c>
      <c r="O41" s="1">
        <v>1008</v>
      </c>
      <c r="P41" s="1">
        <v>8</v>
      </c>
      <c r="Q41" s="1"/>
      <c r="R41" s="1"/>
      <c r="S41" s="1"/>
      <c r="T41" s="1"/>
      <c r="U41" s="1"/>
    </row>
    <row r="42" spans="1:21" x14ac:dyDescent="0.15">
      <c r="A42" s="1">
        <v>5008</v>
      </c>
      <c r="B42" s="1" t="s">
        <v>132</v>
      </c>
      <c r="C42" s="1" t="s">
        <v>183</v>
      </c>
      <c r="D42" s="1" t="s">
        <v>120</v>
      </c>
      <c r="E42" s="1">
        <v>4</v>
      </c>
      <c r="F42" s="2">
        <v>1</v>
      </c>
      <c r="G42" s="2">
        <f ca="1">OFFSET([1]佣兵!$J$59,INT(ROW(A33)/8),4)</f>
        <v>3827</v>
      </c>
      <c r="H42" s="2"/>
      <c r="I42" s="2"/>
      <c r="J42" s="2"/>
      <c r="K42" s="2"/>
      <c r="L42" s="2">
        <f ca="1">ROUND(G42*VLOOKUP(F42,[1]期望属性!$E$23:$F$38,2,0),0)</f>
        <v>130</v>
      </c>
      <c r="M42" s="1">
        <v>1008</v>
      </c>
      <c r="N42" s="1">
        <v>8</v>
      </c>
      <c r="O42" s="1">
        <v>1001</v>
      </c>
      <c r="P42" s="1">
        <v>8</v>
      </c>
      <c r="Q42" s="1"/>
      <c r="R42" s="1"/>
      <c r="S42" s="1"/>
      <c r="T42" s="1"/>
      <c r="U42" s="1"/>
    </row>
    <row r="43" spans="1:21" x14ac:dyDescent="0.15">
      <c r="A43" s="1">
        <v>6001</v>
      </c>
      <c r="B43" s="1" t="s">
        <v>125</v>
      </c>
      <c r="C43" s="1" t="s">
        <v>199</v>
      </c>
      <c r="D43" s="1" t="s">
        <v>110</v>
      </c>
      <c r="E43" s="1">
        <v>5</v>
      </c>
      <c r="F43" s="2">
        <v>4</v>
      </c>
      <c r="G43" s="2">
        <f ca="1">OFFSET([1]佣兵!$J$59,INT(ROW(A41)/8),0)</f>
        <v>0</v>
      </c>
      <c r="H43" s="2"/>
      <c r="I43" s="2"/>
      <c r="J43" s="2"/>
      <c r="K43" s="2"/>
      <c r="L43" s="2">
        <f ca="1">ROUND(G43*VLOOKUP(F43,[1]期望属性!$E$23:$F$38,2,0),0)</f>
        <v>0</v>
      </c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15">
      <c r="A44" s="1">
        <v>6002</v>
      </c>
      <c r="B44" s="1" t="s">
        <v>126</v>
      </c>
      <c r="C44" s="1" t="s">
        <v>199</v>
      </c>
      <c r="D44" s="1" t="s">
        <v>108</v>
      </c>
      <c r="E44" s="1">
        <v>5</v>
      </c>
      <c r="F44" s="2">
        <v>3</v>
      </c>
      <c r="G44" s="2">
        <f ca="1">OFFSET([1]佣兵!$J$59,INT(ROW(A41)/8),6)</f>
        <v>0</v>
      </c>
      <c r="H44" s="2"/>
      <c r="I44" s="2"/>
      <c r="J44" s="2"/>
      <c r="K44" s="2"/>
      <c r="L44" s="2">
        <f ca="1">ROUND(G44*VLOOKUP(F44,[1]期望属性!$E$23:$F$38,2,0),0)</f>
        <v>0</v>
      </c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15">
      <c r="A45" s="1">
        <v>6003</v>
      </c>
      <c r="B45" s="1" t="s">
        <v>127</v>
      </c>
      <c r="C45" s="1" t="s">
        <v>199</v>
      </c>
      <c r="D45" s="1" t="s">
        <v>112</v>
      </c>
      <c r="E45" s="1">
        <v>5</v>
      </c>
      <c r="F45" s="2">
        <v>1</v>
      </c>
      <c r="G45" s="2">
        <f ca="1">OFFSET([1]佣兵!$J$59,INT(ROW(A41)/8),5)</f>
        <v>0</v>
      </c>
      <c r="H45" s="2"/>
      <c r="I45" s="2"/>
      <c r="J45" s="2"/>
      <c r="K45" s="2"/>
      <c r="L45" s="2">
        <f ca="1">ROUND(G45*VLOOKUP(F45,[1]期望属性!$E$23:$F$38,2,0),0)</f>
        <v>0</v>
      </c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15">
      <c r="A46" s="1">
        <v>6004</v>
      </c>
      <c r="B46" s="1" t="s">
        <v>128</v>
      </c>
      <c r="C46" s="1" t="s">
        <v>199</v>
      </c>
      <c r="D46" s="1" t="s">
        <v>116</v>
      </c>
      <c r="E46" s="1">
        <v>5</v>
      </c>
      <c r="F46" s="2">
        <v>6</v>
      </c>
      <c r="G46" s="2">
        <f ca="1">OFFSET([1]佣兵!$J$59,INT(ROW(A41)/8),2)</f>
        <v>0</v>
      </c>
      <c r="H46" s="2"/>
      <c r="I46" s="2"/>
      <c r="J46" s="2"/>
      <c r="K46" s="2"/>
      <c r="L46" s="2">
        <f ca="1">ROUND(G46*VLOOKUP(F46,[1]期望属性!$E$23:$F$38,2,0),0)</f>
        <v>0</v>
      </c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15">
      <c r="A47" s="1">
        <v>6005</v>
      </c>
      <c r="B47" s="1" t="s">
        <v>129</v>
      </c>
      <c r="C47" s="1" t="s">
        <v>199</v>
      </c>
      <c r="D47" s="1" t="s">
        <v>114</v>
      </c>
      <c r="E47" s="1">
        <v>5</v>
      </c>
      <c r="F47" s="2">
        <v>5</v>
      </c>
      <c r="G47" s="2">
        <f ca="1">OFFSET([1]佣兵!$J$59,INT(ROW(A41)/8),1)</f>
        <v>0</v>
      </c>
      <c r="H47" s="2"/>
      <c r="I47" s="2"/>
      <c r="J47" s="2"/>
      <c r="K47" s="2"/>
      <c r="L47" s="2">
        <f ca="1">ROUND(G47*VLOOKUP(F47,[1]期望属性!$E$23:$F$38,2,0),0)</f>
        <v>0</v>
      </c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15">
      <c r="A48" s="1">
        <v>6006</v>
      </c>
      <c r="B48" s="1" t="s">
        <v>130</v>
      </c>
      <c r="C48" s="1" t="s">
        <v>199</v>
      </c>
      <c r="D48" s="1" t="s">
        <v>118</v>
      </c>
      <c r="E48" s="1">
        <v>5</v>
      </c>
      <c r="F48" s="2">
        <v>7</v>
      </c>
      <c r="G48" s="2">
        <f ca="1">OFFSET([1]佣兵!$J$59,INT(ROW(A41)/8),3)</f>
        <v>0</v>
      </c>
      <c r="H48" s="2"/>
      <c r="I48" s="2"/>
      <c r="J48" s="2"/>
      <c r="K48" s="2"/>
      <c r="L48" s="2">
        <f ca="1">ROUND(G48*VLOOKUP(F48,[1]期望属性!$E$23:$F$38,2,0),0)</f>
        <v>0</v>
      </c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15">
      <c r="A49" s="1">
        <v>6007</v>
      </c>
      <c r="B49" s="1" t="s">
        <v>131</v>
      </c>
      <c r="C49" s="1" t="s">
        <v>199</v>
      </c>
      <c r="D49" s="1" t="s">
        <v>122</v>
      </c>
      <c r="E49" s="1">
        <v>5</v>
      </c>
      <c r="F49" s="2">
        <v>23</v>
      </c>
      <c r="G49" s="2">
        <f ca="1">OFFSET([1]佣兵!$J$59,INT(ROW(A41)/8),7)</f>
        <v>0</v>
      </c>
      <c r="H49" s="2"/>
      <c r="I49" s="2"/>
      <c r="J49" s="2"/>
      <c r="K49" s="2"/>
      <c r="L49" s="2">
        <f ca="1">ROUND(G49*VLOOKUP(F49,[1]期望属性!$E$23:$F$38,2,0),0)</f>
        <v>0</v>
      </c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15">
      <c r="A50" s="1">
        <v>6008</v>
      </c>
      <c r="B50" s="1" t="s">
        <v>132</v>
      </c>
      <c r="C50" s="1" t="s">
        <v>199</v>
      </c>
      <c r="D50" s="1" t="s">
        <v>120</v>
      </c>
      <c r="E50" s="1">
        <v>5</v>
      </c>
      <c r="F50" s="2">
        <v>1</v>
      </c>
      <c r="G50" s="2">
        <f ca="1">OFFSET([1]佣兵!$J$59,INT(ROW(A41)/8),4)</f>
        <v>0</v>
      </c>
      <c r="H50" s="2"/>
      <c r="I50" s="2"/>
      <c r="J50" s="2"/>
      <c r="K50" s="2"/>
      <c r="L50" s="2">
        <f ca="1">ROUND(G50*VLOOKUP(F50,[1]期望属性!$E$23:$F$38,2,0),0)</f>
        <v>0</v>
      </c>
      <c r="M50" s="1"/>
      <c r="N50" s="1"/>
      <c r="O50" s="1"/>
      <c r="P50" s="1"/>
      <c r="Q50" s="1"/>
      <c r="R50" s="1"/>
      <c r="S50" s="1"/>
      <c r="T50" s="1"/>
      <c r="U50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2016-06-27T10:28:59Z</dcterms:modified>
</cp:coreProperties>
</file>