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界石\"/>
    </mc:Choice>
  </mc:AlternateContent>
  <bookViews>
    <workbookView xWindow="4320" yWindow="7515" windowWidth="30825" windowHeight="19035" tabRatio="500"/>
  </bookViews>
  <sheets>
    <sheet name="工作表1" sheetId="3" r:id="rId1"/>
    <sheet name="公式" sheetId="1" r:id="rId2"/>
    <sheet name="注释" sheetId="2" r:id="rId3"/>
    <sheet name="Sheet2" sheetId="4" r:id="rId4"/>
  </sheets>
  <externalReferences>
    <externalReference r:id="rId5"/>
    <externalReference r:id="rId6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3" l="1"/>
  <c r="T94" i="3" l="1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3" i="3"/>
  <c r="T95" i="3"/>
  <c r="AC113" i="1" l="1"/>
  <c r="AC114" i="1" s="1"/>
  <c r="AC115" i="1" s="1"/>
  <c r="AC116" i="1" s="1"/>
  <c r="AC117" i="1" s="1"/>
  <c r="AC118" i="1" s="1"/>
  <c r="AC119" i="1" s="1"/>
  <c r="AC120" i="1" s="1"/>
  <c r="AC121" i="1" s="1"/>
  <c r="AB113" i="1"/>
  <c r="AB114" i="1" s="1"/>
  <c r="AB115" i="1" s="1"/>
  <c r="AB116" i="1" s="1"/>
  <c r="AB117" i="1" s="1"/>
  <c r="AB118" i="1" s="1"/>
  <c r="AB119" i="1" s="1"/>
  <c r="AB120" i="1" s="1"/>
  <c r="AB121" i="1" s="1"/>
  <c r="AA113" i="1"/>
  <c r="AA114" i="1" s="1"/>
  <c r="AA115" i="1" s="1"/>
  <c r="AA116" i="1" s="1"/>
  <c r="AA117" i="1" s="1"/>
  <c r="AA118" i="1" s="1"/>
  <c r="AA119" i="1" s="1"/>
  <c r="AA120" i="1" s="1"/>
  <c r="AA121" i="1" s="1"/>
  <c r="Z113" i="1"/>
  <c r="Z114" i="1" s="1"/>
  <c r="Z115" i="1" s="1"/>
  <c r="Z116" i="1" s="1"/>
  <c r="Z117" i="1" s="1"/>
  <c r="Z118" i="1" s="1"/>
  <c r="Z119" i="1" s="1"/>
  <c r="Z120" i="1" s="1"/>
  <c r="Z121" i="1" s="1"/>
  <c r="AC103" i="1"/>
  <c r="AC104" i="1" s="1"/>
  <c r="AC105" i="1" s="1"/>
  <c r="AC106" i="1" s="1"/>
  <c r="AC107" i="1" s="1"/>
  <c r="AC108" i="1" s="1"/>
  <c r="AC109" i="1" s="1"/>
  <c r="AC110" i="1" s="1"/>
  <c r="AC111" i="1" s="1"/>
  <c r="AB103" i="1"/>
  <c r="AB104" i="1" s="1"/>
  <c r="AB105" i="1" s="1"/>
  <c r="AB106" i="1" s="1"/>
  <c r="AB107" i="1" s="1"/>
  <c r="AB108" i="1" s="1"/>
  <c r="AB109" i="1" s="1"/>
  <c r="AB110" i="1" s="1"/>
  <c r="AB111" i="1" s="1"/>
  <c r="AA103" i="1"/>
  <c r="AA104" i="1" s="1"/>
  <c r="AA105" i="1" s="1"/>
  <c r="AA106" i="1" s="1"/>
  <c r="AA107" i="1" s="1"/>
  <c r="AA108" i="1" s="1"/>
  <c r="AA109" i="1" s="1"/>
  <c r="AA110" i="1" s="1"/>
  <c r="AA111" i="1" s="1"/>
  <c r="Z103" i="1"/>
  <c r="Z104" i="1" s="1"/>
  <c r="Z105" i="1" s="1"/>
  <c r="Z106" i="1" s="1"/>
  <c r="Z107" i="1" s="1"/>
  <c r="Z108" i="1" s="1"/>
  <c r="Z109" i="1" s="1"/>
  <c r="Z110" i="1" s="1"/>
  <c r="Z111" i="1" s="1"/>
  <c r="AC93" i="1"/>
  <c r="AC94" i="1" s="1"/>
  <c r="AC95" i="1" s="1"/>
  <c r="AC96" i="1" s="1"/>
  <c r="AC97" i="1" s="1"/>
  <c r="AC98" i="1" s="1"/>
  <c r="AC99" i="1" s="1"/>
  <c r="AC100" i="1" s="1"/>
  <c r="AC101" i="1" s="1"/>
  <c r="AB93" i="1"/>
  <c r="AB94" i="1" s="1"/>
  <c r="AB95" i="1" s="1"/>
  <c r="AB96" i="1" s="1"/>
  <c r="AB97" i="1" s="1"/>
  <c r="AB98" i="1" s="1"/>
  <c r="AB99" i="1" s="1"/>
  <c r="AB100" i="1" s="1"/>
  <c r="AB101" i="1" s="1"/>
  <c r="AA93" i="1"/>
  <c r="AA94" i="1" s="1"/>
  <c r="AA95" i="1" s="1"/>
  <c r="AA96" i="1" s="1"/>
  <c r="AA97" i="1" s="1"/>
  <c r="AA98" i="1" s="1"/>
  <c r="AA99" i="1" s="1"/>
  <c r="AA100" i="1" s="1"/>
  <c r="AA101" i="1" s="1"/>
  <c r="Z93" i="1"/>
  <c r="Z94" i="1" s="1"/>
  <c r="Z95" i="1" s="1"/>
  <c r="Z96" i="1" s="1"/>
  <c r="Z97" i="1" s="1"/>
  <c r="Z98" i="1" s="1"/>
  <c r="Z99" i="1" s="1"/>
  <c r="Z100" i="1" s="1"/>
  <c r="Z101" i="1" s="1"/>
  <c r="AC83" i="1"/>
  <c r="AC84" i="1" s="1"/>
  <c r="AC85" i="1" s="1"/>
  <c r="AC86" i="1" s="1"/>
  <c r="AC87" i="1" s="1"/>
  <c r="AC88" i="1" s="1"/>
  <c r="AC89" i="1" s="1"/>
  <c r="AC90" i="1" s="1"/>
  <c r="AC91" i="1" s="1"/>
  <c r="AB83" i="1"/>
  <c r="AB84" i="1" s="1"/>
  <c r="AB85" i="1" s="1"/>
  <c r="AB86" i="1" s="1"/>
  <c r="AB87" i="1" s="1"/>
  <c r="AB88" i="1" s="1"/>
  <c r="AB89" i="1" s="1"/>
  <c r="AB90" i="1" s="1"/>
  <c r="AB91" i="1" s="1"/>
  <c r="AA83" i="1"/>
  <c r="AA84" i="1" s="1"/>
  <c r="AA85" i="1" s="1"/>
  <c r="AA86" i="1" s="1"/>
  <c r="AA87" i="1" s="1"/>
  <c r="AA88" i="1" s="1"/>
  <c r="AA89" i="1" s="1"/>
  <c r="AA90" i="1" s="1"/>
  <c r="AA91" i="1" s="1"/>
  <c r="Z83" i="1"/>
  <c r="Z84" i="1" s="1"/>
  <c r="Z85" i="1" s="1"/>
  <c r="Z86" i="1" s="1"/>
  <c r="Z87" i="1" s="1"/>
  <c r="Z88" i="1" s="1"/>
  <c r="Z89" i="1" s="1"/>
  <c r="Z90" i="1" s="1"/>
  <c r="Z91" i="1" s="1"/>
  <c r="AC73" i="1"/>
  <c r="AC74" i="1" s="1"/>
  <c r="AC75" i="1" s="1"/>
  <c r="AC76" i="1" s="1"/>
  <c r="AC77" i="1" s="1"/>
  <c r="AC78" i="1" s="1"/>
  <c r="AC79" i="1" s="1"/>
  <c r="AC80" i="1" s="1"/>
  <c r="AC81" i="1" s="1"/>
  <c r="AB73" i="1"/>
  <c r="AB74" i="1" s="1"/>
  <c r="AB75" i="1" s="1"/>
  <c r="AB76" i="1" s="1"/>
  <c r="AB77" i="1" s="1"/>
  <c r="AB78" i="1" s="1"/>
  <c r="AB79" i="1" s="1"/>
  <c r="AB80" i="1" s="1"/>
  <c r="AB81" i="1" s="1"/>
  <c r="AA73" i="1"/>
  <c r="AA74" i="1" s="1"/>
  <c r="AA75" i="1" s="1"/>
  <c r="AA76" i="1" s="1"/>
  <c r="AA77" i="1" s="1"/>
  <c r="AA78" i="1" s="1"/>
  <c r="AA79" i="1" s="1"/>
  <c r="AA80" i="1" s="1"/>
  <c r="AA81" i="1" s="1"/>
  <c r="Z73" i="1"/>
  <c r="Z74" i="1" s="1"/>
  <c r="Z75" i="1" s="1"/>
  <c r="Z76" i="1" s="1"/>
  <c r="Z77" i="1" s="1"/>
  <c r="Z78" i="1" s="1"/>
  <c r="Z79" i="1" s="1"/>
  <c r="Z80" i="1" s="1"/>
  <c r="Z81" i="1" s="1"/>
  <c r="AC63" i="1"/>
  <c r="AC64" i="1" s="1"/>
  <c r="AC65" i="1" s="1"/>
  <c r="AC66" i="1" s="1"/>
  <c r="AC67" i="1" s="1"/>
  <c r="AC68" i="1" s="1"/>
  <c r="AC69" i="1" s="1"/>
  <c r="AC70" i="1" s="1"/>
  <c r="AC71" i="1" s="1"/>
  <c r="AB63" i="1"/>
  <c r="AB64" i="1" s="1"/>
  <c r="AB65" i="1" s="1"/>
  <c r="AB66" i="1" s="1"/>
  <c r="AB67" i="1" s="1"/>
  <c r="AB68" i="1" s="1"/>
  <c r="AB69" i="1" s="1"/>
  <c r="AB70" i="1" s="1"/>
  <c r="AB71" i="1" s="1"/>
  <c r="AA63" i="1"/>
  <c r="AA64" i="1" s="1"/>
  <c r="AA65" i="1" s="1"/>
  <c r="AA66" i="1" s="1"/>
  <c r="AA67" i="1" s="1"/>
  <c r="AA68" i="1" s="1"/>
  <c r="AA69" i="1" s="1"/>
  <c r="AA70" i="1" s="1"/>
  <c r="AA71" i="1" s="1"/>
  <c r="Z63" i="1"/>
  <c r="Z64" i="1" s="1"/>
  <c r="Z65" i="1" s="1"/>
  <c r="Z66" i="1" s="1"/>
  <c r="Z67" i="1" s="1"/>
  <c r="Z68" i="1" s="1"/>
  <c r="Z69" i="1" s="1"/>
  <c r="Z70" i="1" s="1"/>
  <c r="Z71" i="1" s="1"/>
  <c r="AC53" i="1"/>
  <c r="AC54" i="1" s="1"/>
  <c r="AC55" i="1" s="1"/>
  <c r="AC56" i="1" s="1"/>
  <c r="AC57" i="1" s="1"/>
  <c r="AC58" i="1" s="1"/>
  <c r="AC59" i="1" s="1"/>
  <c r="AC60" i="1" s="1"/>
  <c r="AC61" i="1" s="1"/>
  <c r="AB53" i="1"/>
  <c r="AB54" i="1" s="1"/>
  <c r="AB55" i="1" s="1"/>
  <c r="AB56" i="1" s="1"/>
  <c r="AB57" i="1" s="1"/>
  <c r="AB58" i="1" s="1"/>
  <c r="AB59" i="1" s="1"/>
  <c r="AB60" i="1" s="1"/>
  <c r="AB61" i="1" s="1"/>
  <c r="AA53" i="1"/>
  <c r="AA54" i="1" s="1"/>
  <c r="AA55" i="1" s="1"/>
  <c r="AA56" i="1" s="1"/>
  <c r="AA57" i="1" s="1"/>
  <c r="AA58" i="1" s="1"/>
  <c r="AA59" i="1" s="1"/>
  <c r="AA60" i="1" s="1"/>
  <c r="AA61" i="1" s="1"/>
  <c r="Z53" i="1"/>
  <c r="Z54" i="1" s="1"/>
  <c r="Z55" i="1" s="1"/>
  <c r="Z56" i="1" s="1"/>
  <c r="Z57" i="1" s="1"/>
  <c r="Z58" i="1" s="1"/>
  <c r="Z59" i="1" s="1"/>
  <c r="Z60" i="1" s="1"/>
  <c r="Z61" i="1" s="1"/>
  <c r="AC43" i="1"/>
  <c r="AC44" i="1" s="1"/>
  <c r="AC45" i="1" s="1"/>
  <c r="AC46" i="1" s="1"/>
  <c r="AC47" i="1" s="1"/>
  <c r="AC48" i="1" s="1"/>
  <c r="AC49" i="1" s="1"/>
  <c r="AC50" i="1" s="1"/>
  <c r="AB43" i="1"/>
  <c r="AB44" i="1" s="1"/>
  <c r="AB45" i="1" s="1"/>
  <c r="AB46" i="1" s="1"/>
  <c r="AB47" i="1" s="1"/>
  <c r="AB48" i="1" s="1"/>
  <c r="AB49" i="1" s="1"/>
  <c r="AB50" i="1" s="1"/>
  <c r="AA43" i="1"/>
  <c r="AA44" i="1" s="1"/>
  <c r="AA45" i="1" s="1"/>
  <c r="AA46" i="1" s="1"/>
  <c r="AA47" i="1" s="1"/>
  <c r="AA48" i="1" s="1"/>
  <c r="AA49" i="1" s="1"/>
  <c r="AA50" i="1" s="1"/>
  <c r="Z43" i="1"/>
  <c r="Z44" i="1" s="1"/>
  <c r="Z45" i="1" s="1"/>
  <c r="Z46" i="1" s="1"/>
  <c r="Z47" i="1" s="1"/>
  <c r="Z48" i="1" s="1"/>
  <c r="Z49" i="1" s="1"/>
  <c r="Z50" i="1" s="1"/>
  <c r="AC33" i="1"/>
  <c r="AC34" i="1" s="1"/>
  <c r="AC35" i="1" s="1"/>
  <c r="AC36" i="1" s="1"/>
  <c r="AC37" i="1" s="1"/>
  <c r="AC38" i="1" s="1"/>
  <c r="AC39" i="1" s="1"/>
  <c r="AB33" i="1"/>
  <c r="AB34" i="1" s="1"/>
  <c r="AB35" i="1" s="1"/>
  <c r="AB36" i="1" s="1"/>
  <c r="AB37" i="1" s="1"/>
  <c r="AB38" i="1" s="1"/>
  <c r="AB39" i="1" s="1"/>
  <c r="AA33" i="1"/>
  <c r="AA34" i="1" s="1"/>
  <c r="AA35" i="1" s="1"/>
  <c r="AA36" i="1" s="1"/>
  <c r="AA37" i="1" s="1"/>
  <c r="AA38" i="1" s="1"/>
  <c r="AA39" i="1" s="1"/>
  <c r="Z33" i="1"/>
  <c r="Z34" i="1" s="1"/>
  <c r="Z35" i="1" s="1"/>
  <c r="Z36" i="1" s="1"/>
  <c r="Z37" i="1" s="1"/>
  <c r="Z38" i="1" s="1"/>
  <c r="Z39" i="1" s="1"/>
  <c r="AC23" i="1"/>
  <c r="AC24" i="1" s="1"/>
  <c r="AC25" i="1" s="1"/>
  <c r="AC26" i="1" s="1"/>
  <c r="AC27" i="1" s="1"/>
  <c r="AC28" i="1" s="1"/>
  <c r="AB23" i="1"/>
  <c r="AB24" i="1" s="1"/>
  <c r="AB25" i="1" s="1"/>
  <c r="AB26" i="1" s="1"/>
  <c r="AB27" i="1" s="1"/>
  <c r="AB28" i="1" s="1"/>
  <c r="AA23" i="1"/>
  <c r="AA24" i="1" s="1"/>
  <c r="AA25" i="1" s="1"/>
  <c r="AA26" i="1" s="1"/>
  <c r="AA27" i="1" s="1"/>
  <c r="AA28" i="1" s="1"/>
  <c r="Z23" i="1"/>
  <c r="Z24" i="1" s="1"/>
  <c r="Z25" i="1" s="1"/>
  <c r="Z26" i="1" s="1"/>
  <c r="Z27" i="1" s="1"/>
  <c r="Z28" i="1" s="1"/>
  <c r="AC13" i="1" l="1"/>
  <c r="AC14" i="1" s="1"/>
  <c r="AC15" i="1" s="1"/>
  <c r="AC16" i="1" s="1"/>
  <c r="AC17" i="1" s="1"/>
  <c r="AB13" i="1"/>
  <c r="AB14" i="1" s="1"/>
  <c r="AB15" i="1" s="1"/>
  <c r="AB16" i="1" s="1"/>
  <c r="AB17" i="1" s="1"/>
  <c r="AA13" i="1"/>
  <c r="AA14" i="1" s="1"/>
  <c r="AA15" i="1" s="1"/>
  <c r="AA16" i="1" s="1"/>
  <c r="AA17" i="1" s="1"/>
  <c r="Z13" i="1"/>
  <c r="Z14" i="1" s="1"/>
  <c r="Z15" i="1" s="1"/>
  <c r="Z16" i="1" s="1"/>
  <c r="Z17" i="1" s="1"/>
  <c r="AC3" i="1"/>
  <c r="AC4" i="1" s="1"/>
  <c r="AC5" i="1" s="1"/>
  <c r="AC6" i="1" s="1"/>
  <c r="AB3" i="1"/>
  <c r="AB4" i="1" s="1"/>
  <c r="AB5" i="1" s="1"/>
  <c r="AB6" i="1" s="1"/>
  <c r="AA3" i="1"/>
  <c r="AA4" i="1" s="1"/>
  <c r="AA5" i="1" s="1"/>
  <c r="AA6" i="1" s="1"/>
  <c r="Z3" i="1"/>
  <c r="Z4" i="1" s="1"/>
  <c r="Z5" i="1" s="1"/>
  <c r="Z6" i="1" s="1"/>
  <c r="S3" i="1" l="1"/>
  <c r="Y3" i="1" s="1"/>
  <c r="S4" i="1" l="1"/>
  <c r="Y4" i="1" s="1"/>
  <c r="S5" i="1"/>
  <c r="S6" i="1"/>
  <c r="S13" i="1"/>
  <c r="Y13" i="1" s="1"/>
  <c r="S14" i="1"/>
  <c r="S15" i="1"/>
  <c r="S16" i="1"/>
  <c r="S17" i="1"/>
  <c r="S18" i="1"/>
  <c r="S19" i="1"/>
  <c r="S20" i="1"/>
  <c r="S21" i="1"/>
  <c r="S22" i="1"/>
  <c r="S23" i="1"/>
  <c r="Y23" i="1" s="1"/>
  <c r="S24" i="1"/>
  <c r="S25" i="1"/>
  <c r="S26" i="1"/>
  <c r="S27" i="1"/>
  <c r="S28" i="1"/>
  <c r="S29" i="1"/>
  <c r="S30" i="1"/>
  <c r="S31" i="1"/>
  <c r="S32" i="1"/>
  <c r="S33" i="1"/>
  <c r="Y33" i="1" s="1"/>
  <c r="S34" i="1"/>
  <c r="S35" i="1"/>
  <c r="S36" i="1"/>
  <c r="S37" i="1"/>
  <c r="S38" i="1"/>
  <c r="S39" i="1"/>
  <c r="S40" i="1"/>
  <c r="S41" i="1"/>
  <c r="S42" i="1"/>
  <c r="S43" i="1"/>
  <c r="Y43" i="1" s="1"/>
  <c r="S44" i="1"/>
  <c r="S45" i="1"/>
  <c r="S46" i="1"/>
  <c r="S47" i="1"/>
  <c r="S48" i="1"/>
  <c r="S49" i="1"/>
  <c r="S50" i="1"/>
  <c r="S51" i="1"/>
  <c r="S52" i="1"/>
  <c r="S53" i="1"/>
  <c r="Y53" i="1" s="1"/>
  <c r="S54" i="1"/>
  <c r="S55" i="1"/>
  <c r="S56" i="1"/>
  <c r="S57" i="1"/>
  <c r="S58" i="1"/>
  <c r="S59" i="1"/>
  <c r="S60" i="1"/>
  <c r="S61" i="1"/>
  <c r="S62" i="1"/>
  <c r="S63" i="1"/>
  <c r="Y63" i="1" s="1"/>
  <c r="S64" i="1"/>
  <c r="S65" i="1"/>
  <c r="S66" i="1"/>
  <c r="S67" i="1"/>
  <c r="S68" i="1"/>
  <c r="S69" i="1"/>
  <c r="S70" i="1"/>
  <c r="S71" i="1"/>
  <c r="S72" i="1"/>
  <c r="S73" i="1"/>
  <c r="Y73" i="1" s="1"/>
  <c r="S74" i="1"/>
  <c r="S75" i="1"/>
  <c r="S76" i="1"/>
  <c r="S77" i="1"/>
  <c r="S78" i="1"/>
  <c r="S79" i="1"/>
  <c r="S80" i="1"/>
  <c r="S81" i="1"/>
  <c r="S82" i="1"/>
  <c r="S83" i="1"/>
  <c r="Y83" i="1" s="1"/>
  <c r="S84" i="1"/>
  <c r="S85" i="1"/>
  <c r="S86" i="1"/>
  <c r="S87" i="1"/>
  <c r="S88" i="1"/>
  <c r="S89" i="1"/>
  <c r="S90" i="1"/>
  <c r="S91" i="1"/>
  <c r="S92" i="1"/>
  <c r="S93" i="1"/>
  <c r="Y93" i="1" s="1"/>
  <c r="S94" i="1"/>
  <c r="S95" i="1"/>
  <c r="S96" i="1"/>
  <c r="S97" i="1"/>
  <c r="S98" i="1"/>
  <c r="S99" i="1"/>
  <c r="S100" i="1"/>
  <c r="S101" i="1"/>
  <c r="S102" i="1"/>
  <c r="S103" i="1"/>
  <c r="Y103" i="1" s="1"/>
  <c r="S104" i="1"/>
  <c r="S105" i="1"/>
  <c r="S106" i="1"/>
  <c r="S107" i="1"/>
  <c r="S108" i="1"/>
  <c r="S109" i="1"/>
  <c r="S110" i="1"/>
  <c r="S111" i="1"/>
  <c r="S112" i="1"/>
  <c r="S113" i="1"/>
  <c r="Y113" i="1" s="1"/>
  <c r="S114" i="1"/>
  <c r="S115" i="1"/>
  <c r="S116" i="1"/>
  <c r="S117" i="1"/>
  <c r="S118" i="1"/>
  <c r="S119" i="1"/>
  <c r="S120" i="1"/>
  <c r="S121" i="1"/>
  <c r="S122" i="1"/>
  <c r="Q4" i="1"/>
  <c r="Q5" i="1"/>
  <c r="Q6" i="1"/>
  <c r="Q13" i="1"/>
  <c r="X13" i="1" s="1"/>
  <c r="Q14" i="1"/>
  <c r="Q15" i="1"/>
  <c r="Q16" i="1"/>
  <c r="Q17" i="1"/>
  <c r="Q18" i="1"/>
  <c r="Q19" i="1"/>
  <c r="Q20" i="1"/>
  <c r="Q21" i="1"/>
  <c r="Q22" i="1"/>
  <c r="Q23" i="1"/>
  <c r="X23" i="1" s="1"/>
  <c r="Q24" i="1"/>
  <c r="Q25" i="1"/>
  <c r="Q26" i="1"/>
  <c r="Q27" i="1"/>
  <c r="Q28" i="1"/>
  <c r="Q29" i="1"/>
  <c r="Q30" i="1"/>
  <c r="Q31" i="1"/>
  <c r="Q32" i="1"/>
  <c r="Q33" i="1"/>
  <c r="X33" i="1" s="1"/>
  <c r="Q34" i="1"/>
  <c r="Q35" i="1"/>
  <c r="Q36" i="1"/>
  <c r="Q37" i="1"/>
  <c r="Q38" i="1"/>
  <c r="Q39" i="1"/>
  <c r="Q40" i="1"/>
  <c r="Q41" i="1"/>
  <c r="Q42" i="1"/>
  <c r="Q43" i="1"/>
  <c r="X43" i="1" s="1"/>
  <c r="Q44" i="1"/>
  <c r="Q45" i="1"/>
  <c r="Q46" i="1"/>
  <c r="Q47" i="1"/>
  <c r="Q48" i="1"/>
  <c r="Q49" i="1"/>
  <c r="Q50" i="1"/>
  <c r="Q51" i="1"/>
  <c r="Q52" i="1"/>
  <c r="Q53" i="1"/>
  <c r="X53" i="1" s="1"/>
  <c r="Q54" i="1"/>
  <c r="Q55" i="1"/>
  <c r="Q56" i="1"/>
  <c r="Q57" i="1"/>
  <c r="Q58" i="1"/>
  <c r="Q59" i="1"/>
  <c r="Q60" i="1"/>
  <c r="Q61" i="1"/>
  <c r="Q62" i="1"/>
  <c r="Q63" i="1"/>
  <c r="X63" i="1" s="1"/>
  <c r="Q64" i="1"/>
  <c r="Q65" i="1"/>
  <c r="Q66" i="1"/>
  <c r="Q67" i="1"/>
  <c r="Q68" i="1"/>
  <c r="Q69" i="1"/>
  <c r="Q70" i="1"/>
  <c r="Q71" i="1"/>
  <c r="Q72" i="1"/>
  <c r="Q73" i="1"/>
  <c r="X73" i="1" s="1"/>
  <c r="Q74" i="1"/>
  <c r="Q75" i="1"/>
  <c r="Q76" i="1"/>
  <c r="Q77" i="1"/>
  <c r="Q78" i="1"/>
  <c r="Q79" i="1"/>
  <c r="Q80" i="1"/>
  <c r="Q81" i="1"/>
  <c r="Q82" i="1"/>
  <c r="Q83" i="1"/>
  <c r="X83" i="1" s="1"/>
  <c r="Q84" i="1"/>
  <c r="Q85" i="1"/>
  <c r="Q86" i="1"/>
  <c r="Q87" i="1"/>
  <c r="Q88" i="1"/>
  <c r="Q89" i="1"/>
  <c r="Q90" i="1"/>
  <c r="Q91" i="1"/>
  <c r="Q92" i="1"/>
  <c r="Q93" i="1"/>
  <c r="X93" i="1" s="1"/>
  <c r="Q94" i="1"/>
  <c r="Q95" i="1"/>
  <c r="Q96" i="1"/>
  <c r="Q97" i="1"/>
  <c r="Q98" i="1"/>
  <c r="Q99" i="1"/>
  <c r="Q100" i="1"/>
  <c r="Q101" i="1"/>
  <c r="Q102" i="1"/>
  <c r="Q103" i="1"/>
  <c r="X103" i="1" s="1"/>
  <c r="Q104" i="1"/>
  <c r="Q105" i="1"/>
  <c r="Q106" i="1"/>
  <c r="Q107" i="1"/>
  <c r="Q108" i="1"/>
  <c r="Q109" i="1"/>
  <c r="Q110" i="1"/>
  <c r="Q111" i="1"/>
  <c r="Q112" i="1"/>
  <c r="Q113" i="1"/>
  <c r="X113" i="1" s="1"/>
  <c r="Q114" i="1"/>
  <c r="Q115" i="1"/>
  <c r="Q116" i="1"/>
  <c r="Q117" i="1"/>
  <c r="Q118" i="1"/>
  <c r="Q119" i="1"/>
  <c r="Q120" i="1"/>
  <c r="Q121" i="1"/>
  <c r="Q122" i="1"/>
  <c r="Q3" i="1"/>
  <c r="X3" i="1" s="1"/>
  <c r="O4" i="1"/>
  <c r="O5" i="1"/>
  <c r="O6" i="1"/>
  <c r="O13" i="1"/>
  <c r="W13" i="1" s="1"/>
  <c r="O14" i="1"/>
  <c r="O15" i="1"/>
  <c r="O16" i="1"/>
  <c r="O17" i="1"/>
  <c r="O18" i="1"/>
  <c r="O19" i="1"/>
  <c r="O20" i="1"/>
  <c r="O21" i="1"/>
  <c r="O22" i="1"/>
  <c r="O23" i="1"/>
  <c r="W23" i="1" s="1"/>
  <c r="O24" i="1"/>
  <c r="O25" i="1"/>
  <c r="O26" i="1"/>
  <c r="O27" i="1"/>
  <c r="O28" i="1"/>
  <c r="O29" i="1"/>
  <c r="O30" i="1"/>
  <c r="O31" i="1"/>
  <c r="O32" i="1"/>
  <c r="O33" i="1"/>
  <c r="W33" i="1" s="1"/>
  <c r="O34" i="1"/>
  <c r="O35" i="1"/>
  <c r="O36" i="1"/>
  <c r="O37" i="1"/>
  <c r="O38" i="1"/>
  <c r="O39" i="1"/>
  <c r="O40" i="1"/>
  <c r="O41" i="1"/>
  <c r="O42" i="1"/>
  <c r="O43" i="1"/>
  <c r="W43" i="1" s="1"/>
  <c r="O44" i="1"/>
  <c r="O45" i="1"/>
  <c r="O46" i="1"/>
  <c r="O47" i="1"/>
  <c r="O48" i="1"/>
  <c r="O49" i="1"/>
  <c r="O50" i="1"/>
  <c r="O51" i="1"/>
  <c r="O52" i="1"/>
  <c r="O53" i="1"/>
  <c r="W53" i="1" s="1"/>
  <c r="O54" i="1"/>
  <c r="O55" i="1"/>
  <c r="O56" i="1"/>
  <c r="O57" i="1"/>
  <c r="O58" i="1"/>
  <c r="O59" i="1"/>
  <c r="O60" i="1"/>
  <c r="O61" i="1"/>
  <c r="O62" i="1"/>
  <c r="O63" i="1"/>
  <c r="W63" i="1" s="1"/>
  <c r="O64" i="1"/>
  <c r="O65" i="1"/>
  <c r="O66" i="1"/>
  <c r="O67" i="1"/>
  <c r="O68" i="1"/>
  <c r="O69" i="1"/>
  <c r="O70" i="1"/>
  <c r="O71" i="1"/>
  <c r="O72" i="1"/>
  <c r="O73" i="1"/>
  <c r="W73" i="1" s="1"/>
  <c r="O74" i="1"/>
  <c r="O75" i="1"/>
  <c r="O76" i="1"/>
  <c r="O77" i="1"/>
  <c r="O78" i="1"/>
  <c r="O79" i="1"/>
  <c r="O80" i="1"/>
  <c r="O81" i="1"/>
  <c r="O82" i="1"/>
  <c r="O83" i="1"/>
  <c r="W83" i="1" s="1"/>
  <c r="O84" i="1"/>
  <c r="O85" i="1"/>
  <c r="O86" i="1"/>
  <c r="O87" i="1"/>
  <c r="O88" i="1"/>
  <c r="O89" i="1"/>
  <c r="O90" i="1"/>
  <c r="O91" i="1"/>
  <c r="O92" i="1"/>
  <c r="O93" i="1"/>
  <c r="W93" i="1" s="1"/>
  <c r="O94" i="1"/>
  <c r="O95" i="1"/>
  <c r="O96" i="1"/>
  <c r="O97" i="1"/>
  <c r="O98" i="1"/>
  <c r="O99" i="1"/>
  <c r="O100" i="1"/>
  <c r="O101" i="1"/>
  <c r="O102" i="1"/>
  <c r="O103" i="1"/>
  <c r="W103" i="1" s="1"/>
  <c r="O104" i="1"/>
  <c r="O105" i="1"/>
  <c r="O106" i="1"/>
  <c r="O107" i="1"/>
  <c r="O108" i="1"/>
  <c r="O109" i="1"/>
  <c r="O110" i="1"/>
  <c r="O111" i="1"/>
  <c r="O112" i="1"/>
  <c r="O113" i="1"/>
  <c r="W113" i="1" s="1"/>
  <c r="O114" i="1"/>
  <c r="O115" i="1"/>
  <c r="O116" i="1"/>
  <c r="O117" i="1"/>
  <c r="O118" i="1"/>
  <c r="O119" i="1"/>
  <c r="O120" i="1"/>
  <c r="O121" i="1"/>
  <c r="O122" i="1"/>
  <c r="O3" i="1"/>
  <c r="W3" i="1" s="1"/>
  <c r="M4" i="1"/>
  <c r="M5" i="1"/>
  <c r="M6" i="1"/>
  <c r="M13" i="1"/>
  <c r="V13" i="1" s="1"/>
  <c r="M14" i="1"/>
  <c r="M15" i="1"/>
  <c r="M16" i="1"/>
  <c r="M17" i="1"/>
  <c r="M18" i="1"/>
  <c r="M19" i="1"/>
  <c r="M20" i="1"/>
  <c r="M21" i="1"/>
  <c r="M22" i="1"/>
  <c r="M23" i="1"/>
  <c r="V23" i="1" s="1"/>
  <c r="M24" i="1"/>
  <c r="M25" i="1"/>
  <c r="M26" i="1"/>
  <c r="M27" i="1"/>
  <c r="M28" i="1"/>
  <c r="M29" i="1"/>
  <c r="M30" i="1"/>
  <c r="M31" i="1"/>
  <c r="M32" i="1"/>
  <c r="M33" i="1"/>
  <c r="V33" i="1" s="1"/>
  <c r="M34" i="1"/>
  <c r="M35" i="1"/>
  <c r="M36" i="1"/>
  <c r="M37" i="1"/>
  <c r="M38" i="1"/>
  <c r="M39" i="1"/>
  <c r="M40" i="1"/>
  <c r="M41" i="1"/>
  <c r="M42" i="1"/>
  <c r="M43" i="1"/>
  <c r="V43" i="1" s="1"/>
  <c r="M44" i="1"/>
  <c r="M45" i="1"/>
  <c r="M46" i="1"/>
  <c r="M47" i="1"/>
  <c r="M48" i="1"/>
  <c r="M49" i="1"/>
  <c r="M50" i="1"/>
  <c r="M51" i="1"/>
  <c r="M52" i="1"/>
  <c r="M53" i="1"/>
  <c r="V53" i="1" s="1"/>
  <c r="M54" i="1"/>
  <c r="M55" i="1"/>
  <c r="M56" i="1"/>
  <c r="M57" i="1"/>
  <c r="M58" i="1"/>
  <c r="M59" i="1"/>
  <c r="M60" i="1"/>
  <c r="M61" i="1"/>
  <c r="M62" i="1"/>
  <c r="M63" i="1"/>
  <c r="V63" i="1" s="1"/>
  <c r="M64" i="1"/>
  <c r="M65" i="1"/>
  <c r="M66" i="1"/>
  <c r="M67" i="1"/>
  <c r="M68" i="1"/>
  <c r="M69" i="1"/>
  <c r="M70" i="1"/>
  <c r="M71" i="1"/>
  <c r="M72" i="1"/>
  <c r="M73" i="1"/>
  <c r="V73" i="1" s="1"/>
  <c r="M74" i="1"/>
  <c r="M75" i="1"/>
  <c r="M76" i="1"/>
  <c r="M77" i="1"/>
  <c r="M78" i="1"/>
  <c r="M79" i="1"/>
  <c r="M80" i="1"/>
  <c r="M81" i="1"/>
  <c r="M82" i="1"/>
  <c r="M83" i="1"/>
  <c r="V83" i="1" s="1"/>
  <c r="M84" i="1"/>
  <c r="M85" i="1"/>
  <c r="M86" i="1"/>
  <c r="M87" i="1"/>
  <c r="M88" i="1"/>
  <c r="M89" i="1"/>
  <c r="M90" i="1"/>
  <c r="M91" i="1"/>
  <c r="M92" i="1"/>
  <c r="M93" i="1"/>
  <c r="V93" i="1" s="1"/>
  <c r="M94" i="1"/>
  <c r="M95" i="1"/>
  <c r="M96" i="1"/>
  <c r="M97" i="1"/>
  <c r="M98" i="1"/>
  <c r="M99" i="1"/>
  <c r="M100" i="1"/>
  <c r="M101" i="1"/>
  <c r="M102" i="1"/>
  <c r="M103" i="1"/>
  <c r="V103" i="1" s="1"/>
  <c r="M104" i="1"/>
  <c r="M105" i="1"/>
  <c r="M106" i="1"/>
  <c r="M107" i="1"/>
  <c r="M108" i="1"/>
  <c r="M109" i="1"/>
  <c r="M110" i="1"/>
  <c r="M111" i="1"/>
  <c r="M112" i="1"/>
  <c r="M113" i="1"/>
  <c r="V113" i="1" s="1"/>
  <c r="M114" i="1"/>
  <c r="M115" i="1"/>
  <c r="M116" i="1"/>
  <c r="M117" i="1"/>
  <c r="M118" i="1"/>
  <c r="M119" i="1"/>
  <c r="M120" i="1"/>
  <c r="M121" i="1"/>
  <c r="M122" i="1"/>
  <c r="M3" i="1"/>
  <c r="V3" i="1" s="1"/>
  <c r="K4" i="1"/>
  <c r="K5" i="1"/>
  <c r="K6" i="1"/>
  <c r="K13" i="1"/>
  <c r="U13" i="1" s="1"/>
  <c r="K14" i="1"/>
  <c r="K15" i="1"/>
  <c r="K16" i="1"/>
  <c r="K17" i="1"/>
  <c r="K18" i="1"/>
  <c r="K19" i="1"/>
  <c r="K20" i="1"/>
  <c r="K21" i="1"/>
  <c r="K22" i="1"/>
  <c r="K23" i="1"/>
  <c r="U23" i="1" s="1"/>
  <c r="K24" i="1"/>
  <c r="K25" i="1"/>
  <c r="K26" i="1"/>
  <c r="K27" i="1"/>
  <c r="K28" i="1"/>
  <c r="K29" i="1"/>
  <c r="K30" i="1"/>
  <c r="K31" i="1"/>
  <c r="K32" i="1"/>
  <c r="K33" i="1"/>
  <c r="U33" i="1" s="1"/>
  <c r="K34" i="1"/>
  <c r="K35" i="1"/>
  <c r="K36" i="1"/>
  <c r="K37" i="1"/>
  <c r="K38" i="1"/>
  <c r="K39" i="1"/>
  <c r="K40" i="1"/>
  <c r="K41" i="1"/>
  <c r="K42" i="1"/>
  <c r="K43" i="1"/>
  <c r="U43" i="1" s="1"/>
  <c r="K44" i="1"/>
  <c r="K45" i="1"/>
  <c r="K46" i="1"/>
  <c r="K47" i="1"/>
  <c r="K48" i="1"/>
  <c r="K49" i="1"/>
  <c r="K50" i="1"/>
  <c r="K51" i="1"/>
  <c r="K52" i="1"/>
  <c r="K53" i="1"/>
  <c r="U53" i="1" s="1"/>
  <c r="K54" i="1"/>
  <c r="K55" i="1"/>
  <c r="K56" i="1"/>
  <c r="K57" i="1"/>
  <c r="K58" i="1"/>
  <c r="K59" i="1"/>
  <c r="K60" i="1"/>
  <c r="K61" i="1"/>
  <c r="K62" i="1"/>
  <c r="K63" i="1"/>
  <c r="U63" i="1" s="1"/>
  <c r="K64" i="1"/>
  <c r="K65" i="1"/>
  <c r="K66" i="1"/>
  <c r="K67" i="1"/>
  <c r="K68" i="1"/>
  <c r="K69" i="1"/>
  <c r="K70" i="1"/>
  <c r="K71" i="1"/>
  <c r="K72" i="1"/>
  <c r="K73" i="1"/>
  <c r="U73" i="1" s="1"/>
  <c r="K74" i="1"/>
  <c r="K75" i="1"/>
  <c r="K76" i="1"/>
  <c r="K77" i="1"/>
  <c r="K78" i="1"/>
  <c r="K79" i="1"/>
  <c r="K80" i="1"/>
  <c r="K81" i="1"/>
  <c r="K82" i="1"/>
  <c r="K83" i="1"/>
  <c r="U83" i="1" s="1"/>
  <c r="K84" i="1"/>
  <c r="K85" i="1"/>
  <c r="K86" i="1"/>
  <c r="K87" i="1"/>
  <c r="K88" i="1"/>
  <c r="K89" i="1"/>
  <c r="K90" i="1"/>
  <c r="K91" i="1"/>
  <c r="K92" i="1"/>
  <c r="K93" i="1"/>
  <c r="U93" i="1" s="1"/>
  <c r="K94" i="1"/>
  <c r="K95" i="1"/>
  <c r="K96" i="1"/>
  <c r="K97" i="1"/>
  <c r="K98" i="1"/>
  <c r="K99" i="1"/>
  <c r="K100" i="1"/>
  <c r="K101" i="1"/>
  <c r="K102" i="1"/>
  <c r="K103" i="1"/>
  <c r="U103" i="1" s="1"/>
  <c r="K104" i="1"/>
  <c r="K105" i="1"/>
  <c r="K106" i="1"/>
  <c r="K107" i="1"/>
  <c r="K108" i="1"/>
  <c r="K109" i="1"/>
  <c r="K110" i="1"/>
  <c r="K111" i="1"/>
  <c r="K112" i="1"/>
  <c r="K113" i="1"/>
  <c r="U113" i="1" s="1"/>
  <c r="K114" i="1"/>
  <c r="K115" i="1"/>
  <c r="K116" i="1"/>
  <c r="K117" i="1"/>
  <c r="K118" i="1"/>
  <c r="K119" i="1"/>
  <c r="K120" i="1"/>
  <c r="K121" i="1"/>
  <c r="K122" i="1"/>
  <c r="K3" i="1"/>
  <c r="U3" i="1" s="1"/>
  <c r="Y64" i="1" l="1"/>
  <c r="Y84" i="1"/>
  <c r="U114" i="1"/>
  <c r="U115" i="1" s="1"/>
  <c r="U116" i="1" s="1"/>
  <c r="U117" i="1" s="1"/>
  <c r="U118" i="1" s="1"/>
  <c r="U119" i="1" s="1"/>
  <c r="U120" i="1" s="1"/>
  <c r="U121" i="1" s="1"/>
  <c r="U4" i="1"/>
  <c r="W94" i="1"/>
  <c r="W95" i="1" s="1"/>
  <c r="W96" i="1" s="1"/>
  <c r="W97" i="1" s="1"/>
  <c r="W98" i="1" s="1"/>
  <c r="W99" i="1" s="1"/>
  <c r="W100" i="1" s="1"/>
  <c r="W101" i="1" s="1"/>
  <c r="W74" i="1"/>
  <c r="W75" i="1" s="1"/>
  <c r="W76" i="1" s="1"/>
  <c r="W77" i="1" s="1"/>
  <c r="W4" i="1"/>
  <c r="X44" i="1"/>
  <c r="X45" i="1" s="1"/>
  <c r="X46" i="1" s="1"/>
  <c r="X47" i="1" s="1"/>
  <c r="Y94" i="1"/>
  <c r="Y95" i="1" s="1"/>
  <c r="Y96" i="1" s="1"/>
  <c r="Y97" i="1" s="1"/>
  <c r="Y98" i="1" s="1"/>
  <c r="Y99" i="1" s="1"/>
  <c r="Y100" i="1" s="1"/>
  <c r="Y101" i="1" s="1"/>
  <c r="Y74" i="1"/>
  <c r="Y75" i="1" s="1"/>
  <c r="Y76" i="1" s="1"/>
  <c r="Y77" i="1" s="1"/>
  <c r="Y78" i="1" s="1"/>
  <c r="Y79" i="1" s="1"/>
  <c r="Y80" i="1" s="1"/>
  <c r="Y81" i="1" s="1"/>
  <c r="Y54" i="1"/>
  <c r="Y55" i="1" s="1"/>
  <c r="Y56" i="1" s="1"/>
  <c r="Y57" i="1" s="1"/>
  <c r="Y58" i="1" s="1"/>
  <c r="Y59" i="1" s="1"/>
  <c r="Y60" i="1" s="1"/>
  <c r="Y61" i="1" s="1"/>
  <c r="Y34" i="1"/>
  <c r="Y35" i="1" s="1"/>
  <c r="Y14" i="1"/>
  <c r="Y15" i="1" s="1"/>
  <c r="Y16" i="1" s="1"/>
  <c r="Y17" i="1" s="1"/>
  <c r="U84" i="1"/>
  <c r="U64" i="1"/>
  <c r="V54" i="1"/>
  <c r="V55" i="1" s="1"/>
  <c r="V56" i="1" s="1"/>
  <c r="V57" i="1" s="1"/>
  <c r="V58" i="1" s="1"/>
  <c r="V59" i="1" s="1"/>
  <c r="V60" i="1" s="1"/>
  <c r="V61" i="1" s="1"/>
  <c r="V34" i="1"/>
  <c r="V35" i="1" s="1"/>
  <c r="V36" i="1" s="1"/>
  <c r="V37" i="1" s="1"/>
  <c r="V38" i="1" s="1"/>
  <c r="V39" i="1" s="1"/>
  <c r="W104" i="1"/>
  <c r="W24" i="1"/>
  <c r="X14" i="1"/>
  <c r="X15" i="1" s="1"/>
  <c r="X16" i="1" s="1"/>
  <c r="X17" i="1" s="1"/>
  <c r="Y36" i="1"/>
  <c r="Y37" i="1" s="1"/>
  <c r="Y38" i="1" s="1"/>
  <c r="Y39" i="1" s="1"/>
  <c r="W78" i="1"/>
  <c r="W79" i="1" s="1"/>
  <c r="W80" i="1" s="1"/>
  <c r="W81" i="1" s="1"/>
  <c r="X48" i="1"/>
  <c r="X49" i="1" s="1"/>
  <c r="X50" i="1" s="1"/>
  <c r="U74" i="1"/>
  <c r="U75" i="1" s="1"/>
  <c r="U76" i="1" s="1"/>
  <c r="U77" i="1" s="1"/>
  <c r="U78" i="1" s="1"/>
  <c r="U79" i="1" s="1"/>
  <c r="U80" i="1" s="1"/>
  <c r="U81" i="1" s="1"/>
  <c r="U34" i="1"/>
  <c r="U35" i="1" s="1"/>
  <c r="U36" i="1" s="1"/>
  <c r="U37" i="1" s="1"/>
  <c r="U38" i="1" s="1"/>
  <c r="V104" i="1"/>
  <c r="V105" i="1" s="1"/>
  <c r="V106" i="1" s="1"/>
  <c r="V107" i="1" s="1"/>
  <c r="V108" i="1" s="1"/>
  <c r="V109" i="1" s="1"/>
  <c r="V110" i="1" s="1"/>
  <c r="V111" i="1" s="1"/>
  <c r="V84" i="1"/>
  <c r="V85" i="1" s="1"/>
  <c r="V86" i="1" s="1"/>
  <c r="V87" i="1" s="1"/>
  <c r="V88" i="1" s="1"/>
  <c r="V89" i="1" s="1"/>
  <c r="V90" i="1" s="1"/>
  <c r="V91" i="1" s="1"/>
  <c r="W34" i="1"/>
  <c r="W35" i="1" s="1"/>
  <c r="W36" i="1" s="1"/>
  <c r="W37" i="1" s="1"/>
  <c r="W38" i="1" s="1"/>
  <c r="W39" i="1" s="1"/>
  <c r="W14" i="1"/>
  <c r="W15" i="1" s="1"/>
  <c r="W16" i="1" s="1"/>
  <c r="W17" i="1" s="1"/>
  <c r="X104" i="1"/>
  <c r="X105" i="1" s="1"/>
  <c r="X106" i="1" s="1"/>
  <c r="X107" i="1" s="1"/>
  <c r="X108" i="1" s="1"/>
  <c r="X109" i="1" s="1"/>
  <c r="X110" i="1" s="1"/>
  <c r="X111" i="1" s="1"/>
  <c r="Y85" i="1"/>
  <c r="Y86" i="1" s="1"/>
  <c r="Y87" i="1" s="1"/>
  <c r="Y88" i="1" s="1"/>
  <c r="Y89" i="1" s="1"/>
  <c r="Y90" i="1" s="1"/>
  <c r="Y91" i="1" s="1"/>
  <c r="U65" i="1"/>
  <c r="U66" i="1" s="1"/>
  <c r="U67" i="1" s="1"/>
  <c r="U68" i="1" s="1"/>
  <c r="U69" i="1" s="1"/>
  <c r="U70" i="1" s="1"/>
  <c r="U71" i="1" s="1"/>
  <c r="W105" i="1"/>
  <c r="W106" i="1" s="1"/>
  <c r="W107" i="1" s="1"/>
  <c r="W108" i="1" s="1"/>
  <c r="W109" i="1" s="1"/>
  <c r="W110" i="1" s="1"/>
  <c r="W111" i="1" s="1"/>
  <c r="X4" i="1"/>
  <c r="X5" i="1" s="1"/>
  <c r="X6" i="1" s="1"/>
  <c r="Y104" i="1"/>
  <c r="Y105" i="1" s="1"/>
  <c r="Y106" i="1" s="1"/>
  <c r="Y107" i="1" s="1"/>
  <c r="Y108" i="1" s="1"/>
  <c r="Y109" i="1" s="1"/>
  <c r="Y110" i="1" s="1"/>
  <c r="Y111" i="1" s="1"/>
  <c r="Y44" i="1"/>
  <c r="Y45" i="1" s="1"/>
  <c r="Y46" i="1" s="1"/>
  <c r="Y47" i="1" s="1"/>
  <c r="Y48" i="1" s="1"/>
  <c r="Y49" i="1" s="1"/>
  <c r="Y50" i="1" s="1"/>
  <c r="Y24" i="1"/>
  <c r="Y25" i="1" s="1"/>
  <c r="Y26" i="1" s="1"/>
  <c r="Y27" i="1" s="1"/>
  <c r="Y28" i="1" s="1"/>
  <c r="Y5" i="1"/>
  <c r="Y6" i="1" s="1"/>
  <c r="U94" i="1"/>
  <c r="U95" i="1" s="1"/>
  <c r="U96" i="1" s="1"/>
  <c r="U97" i="1" s="1"/>
  <c r="U98" i="1" s="1"/>
  <c r="U99" i="1" s="1"/>
  <c r="U100" i="1" s="1"/>
  <c r="U101" i="1" s="1"/>
  <c r="U54" i="1"/>
  <c r="U55" i="1" s="1"/>
  <c r="U56" i="1" s="1"/>
  <c r="U57" i="1" s="1"/>
  <c r="U58" i="1" s="1"/>
  <c r="U59" i="1" s="1"/>
  <c r="U60" i="1" s="1"/>
  <c r="U61" i="1" s="1"/>
  <c r="U14" i="1"/>
  <c r="U15" i="1" s="1"/>
  <c r="U16" i="1" s="1"/>
  <c r="U17" i="1" s="1"/>
  <c r="V64" i="1"/>
  <c r="V65" i="1" s="1"/>
  <c r="V66" i="1" s="1"/>
  <c r="V67" i="1" s="1"/>
  <c r="V68" i="1" s="1"/>
  <c r="V69" i="1" s="1"/>
  <c r="V70" i="1" s="1"/>
  <c r="V71" i="1" s="1"/>
  <c r="V44" i="1"/>
  <c r="V45" i="1" s="1"/>
  <c r="V46" i="1" s="1"/>
  <c r="V47" i="1" s="1"/>
  <c r="V48" i="1" s="1"/>
  <c r="V49" i="1" s="1"/>
  <c r="V50" i="1" s="1"/>
  <c r="V24" i="1"/>
  <c r="V25" i="1" s="1"/>
  <c r="V26" i="1" s="1"/>
  <c r="V27" i="1" s="1"/>
  <c r="V28" i="1" s="1"/>
  <c r="W114" i="1"/>
  <c r="W115" i="1" s="1"/>
  <c r="W116" i="1" s="1"/>
  <c r="W117" i="1" s="1"/>
  <c r="W118" i="1" s="1"/>
  <c r="W119" i="1" s="1"/>
  <c r="W120" i="1" s="1"/>
  <c r="W121" i="1" s="1"/>
  <c r="W54" i="1"/>
  <c r="W55" i="1" s="1"/>
  <c r="W56" i="1" s="1"/>
  <c r="W57" i="1" s="1"/>
  <c r="W58" i="1" s="1"/>
  <c r="W59" i="1" s="1"/>
  <c r="W60" i="1" s="1"/>
  <c r="W61" i="1" s="1"/>
  <c r="X84" i="1"/>
  <c r="X85" i="1" s="1"/>
  <c r="X86" i="1" s="1"/>
  <c r="X87" i="1" s="1"/>
  <c r="X88" i="1" s="1"/>
  <c r="X89" i="1" s="1"/>
  <c r="X90" i="1" s="1"/>
  <c r="X91" i="1" s="1"/>
  <c r="X64" i="1"/>
  <c r="X65" i="1" s="1"/>
  <c r="X66" i="1" s="1"/>
  <c r="X67" i="1" s="1"/>
  <c r="X68" i="1" s="1"/>
  <c r="X69" i="1" s="1"/>
  <c r="X70" i="1" s="1"/>
  <c r="X71" i="1" s="1"/>
  <c r="X24" i="1"/>
  <c r="X25" i="1" s="1"/>
  <c r="X26" i="1" s="1"/>
  <c r="X27" i="1" s="1"/>
  <c r="X28" i="1" s="1"/>
  <c r="Y65" i="1"/>
  <c r="Y66" i="1" s="1"/>
  <c r="Y67" i="1" s="1"/>
  <c r="Y68" i="1" s="1"/>
  <c r="Y69" i="1" s="1"/>
  <c r="Y70" i="1" s="1"/>
  <c r="Y71" i="1" s="1"/>
  <c r="U85" i="1"/>
  <c r="U86" i="1" s="1"/>
  <c r="U87" i="1" s="1"/>
  <c r="U88" i="1" s="1"/>
  <c r="U89" i="1" s="1"/>
  <c r="U90" i="1" s="1"/>
  <c r="U91" i="1" s="1"/>
  <c r="V4" i="1"/>
  <c r="V5" i="1" s="1"/>
  <c r="V6" i="1" s="1"/>
  <c r="W25" i="1"/>
  <c r="W26" i="1" s="1"/>
  <c r="W27" i="1" s="1"/>
  <c r="W28" i="1" s="1"/>
  <c r="U104" i="1"/>
  <c r="U105" i="1" s="1"/>
  <c r="U106" i="1" s="1"/>
  <c r="U107" i="1" s="1"/>
  <c r="U108" i="1" s="1"/>
  <c r="U109" i="1" s="1"/>
  <c r="U110" i="1" s="1"/>
  <c r="U111" i="1" s="1"/>
  <c r="U44" i="1"/>
  <c r="U45" i="1" s="1"/>
  <c r="U46" i="1" s="1"/>
  <c r="U47" i="1" s="1"/>
  <c r="U48" i="1" s="1"/>
  <c r="U49" i="1" s="1"/>
  <c r="U50" i="1" s="1"/>
  <c r="U39" i="1"/>
  <c r="U24" i="1"/>
  <c r="U25" i="1" s="1"/>
  <c r="U26" i="1" s="1"/>
  <c r="U27" i="1" s="1"/>
  <c r="U28" i="1" s="1"/>
  <c r="U5" i="1"/>
  <c r="U6" i="1" s="1"/>
  <c r="V114" i="1"/>
  <c r="V115" i="1" s="1"/>
  <c r="V116" i="1" s="1"/>
  <c r="V117" i="1" s="1"/>
  <c r="V118" i="1" s="1"/>
  <c r="V119" i="1" s="1"/>
  <c r="V120" i="1" s="1"/>
  <c r="V121" i="1" s="1"/>
  <c r="V94" i="1"/>
  <c r="V95" i="1" s="1"/>
  <c r="V96" i="1" s="1"/>
  <c r="V97" i="1" s="1"/>
  <c r="V98" i="1" s="1"/>
  <c r="V99" i="1" s="1"/>
  <c r="V100" i="1" s="1"/>
  <c r="V101" i="1" s="1"/>
  <c r="V74" i="1"/>
  <c r="V75" i="1" s="1"/>
  <c r="V76" i="1" s="1"/>
  <c r="V77" i="1" s="1"/>
  <c r="V78" i="1" s="1"/>
  <c r="V79" i="1" s="1"/>
  <c r="V80" i="1" s="1"/>
  <c r="V81" i="1" s="1"/>
  <c r="V14" i="1"/>
  <c r="V15" i="1" s="1"/>
  <c r="V16" i="1" s="1"/>
  <c r="V17" i="1" s="1"/>
  <c r="W84" i="1"/>
  <c r="W85" i="1" s="1"/>
  <c r="W86" i="1" s="1"/>
  <c r="W87" i="1" s="1"/>
  <c r="W88" i="1" s="1"/>
  <c r="W89" i="1" s="1"/>
  <c r="W90" i="1" s="1"/>
  <c r="W91" i="1" s="1"/>
  <c r="W64" i="1"/>
  <c r="W65" i="1" s="1"/>
  <c r="W66" i="1" s="1"/>
  <c r="W67" i="1" s="1"/>
  <c r="W68" i="1" s="1"/>
  <c r="W69" i="1" s="1"/>
  <c r="W70" i="1" s="1"/>
  <c r="W71" i="1" s="1"/>
  <c r="W44" i="1"/>
  <c r="W45" i="1" s="1"/>
  <c r="W46" i="1" s="1"/>
  <c r="W47" i="1" s="1"/>
  <c r="W48" i="1" s="1"/>
  <c r="W49" i="1" s="1"/>
  <c r="W50" i="1" s="1"/>
  <c r="W5" i="1"/>
  <c r="W6" i="1" s="1"/>
  <c r="X114" i="1"/>
  <c r="X115" i="1" s="1"/>
  <c r="X116" i="1" s="1"/>
  <c r="X117" i="1" s="1"/>
  <c r="X118" i="1" s="1"/>
  <c r="X119" i="1" s="1"/>
  <c r="X120" i="1" s="1"/>
  <c r="X121" i="1" s="1"/>
  <c r="X94" i="1"/>
  <c r="X95" i="1" s="1"/>
  <c r="X96" i="1" s="1"/>
  <c r="X97" i="1" s="1"/>
  <c r="X98" i="1" s="1"/>
  <c r="X99" i="1" s="1"/>
  <c r="X100" i="1" s="1"/>
  <c r="X101" i="1" s="1"/>
  <c r="X74" i="1"/>
  <c r="X75" i="1" s="1"/>
  <c r="X76" i="1" s="1"/>
  <c r="X77" i="1" s="1"/>
  <c r="X78" i="1" s="1"/>
  <c r="X79" i="1" s="1"/>
  <c r="X80" i="1" s="1"/>
  <c r="X81" i="1" s="1"/>
  <c r="X54" i="1"/>
  <c r="X55" i="1" s="1"/>
  <c r="X56" i="1" s="1"/>
  <c r="X57" i="1" s="1"/>
  <c r="X58" i="1" s="1"/>
  <c r="X59" i="1" s="1"/>
  <c r="X60" i="1" s="1"/>
  <c r="X61" i="1" s="1"/>
  <c r="X34" i="1"/>
  <c r="X35" i="1" s="1"/>
  <c r="X36" i="1" s="1"/>
  <c r="X37" i="1" s="1"/>
  <c r="X38" i="1" s="1"/>
  <c r="X39" i="1" s="1"/>
  <c r="Y114" i="1"/>
  <c r="Y115" i="1" s="1"/>
  <c r="Y116" i="1" s="1"/>
  <c r="Y117" i="1" s="1"/>
  <c r="Y118" i="1" s="1"/>
  <c r="Y119" i="1" s="1"/>
  <c r="Y120" i="1" s="1"/>
  <c r="Y121" i="1" s="1"/>
  <c r="T3" i="1"/>
  <c r="T4" i="1" s="1"/>
  <c r="T5" i="1" s="1"/>
  <c r="T6" i="1" s="1"/>
  <c r="T63" i="1"/>
  <c r="T64" i="1" s="1"/>
  <c r="T65" i="1" s="1"/>
  <c r="T66" i="1" s="1"/>
  <c r="T67" i="1" s="1"/>
  <c r="T68" i="1" s="1"/>
  <c r="T69" i="1" s="1"/>
  <c r="T70" i="1" s="1"/>
  <c r="T71" i="1" s="1"/>
  <c r="T72" i="1" s="1"/>
  <c r="T103" i="1"/>
  <c r="T104" i="1" s="1"/>
  <c r="T105" i="1" s="1"/>
  <c r="T106" i="1" s="1"/>
  <c r="T107" i="1" s="1"/>
  <c r="T108" i="1" s="1"/>
  <c r="T109" i="1" s="1"/>
  <c r="T110" i="1" s="1"/>
  <c r="T111" i="1" s="1"/>
  <c r="T112" i="1" s="1"/>
  <c r="T83" i="1"/>
  <c r="T84" i="1" s="1"/>
  <c r="T85" i="1" s="1"/>
  <c r="T86" i="1" s="1"/>
  <c r="T87" i="1" s="1"/>
  <c r="T88" i="1" s="1"/>
  <c r="T89" i="1" s="1"/>
  <c r="T90" i="1" s="1"/>
  <c r="T91" i="1" s="1"/>
  <c r="T92" i="1" s="1"/>
  <c r="T43" i="1"/>
  <c r="T44" i="1" s="1"/>
  <c r="T45" i="1" s="1"/>
  <c r="T46" i="1" s="1"/>
  <c r="T47" i="1" s="1"/>
  <c r="T48" i="1" s="1"/>
  <c r="T49" i="1" s="1"/>
  <c r="T50" i="1" s="1"/>
  <c r="T51" i="1" s="1"/>
  <c r="T52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93" i="1"/>
  <c r="T94" i="1" s="1"/>
  <c r="T95" i="1" s="1"/>
  <c r="T96" i="1" s="1"/>
  <c r="T97" i="1" s="1"/>
  <c r="T98" i="1" s="1"/>
  <c r="T99" i="1" s="1"/>
  <c r="T100" i="1" s="1"/>
  <c r="T101" i="1" s="1"/>
  <c r="T102" i="1" s="1"/>
  <c r="T53" i="1"/>
  <c r="T54" i="1" s="1"/>
  <c r="T55" i="1" s="1"/>
  <c r="T56" i="1" s="1"/>
  <c r="T57" i="1" s="1"/>
  <c r="T58" i="1" s="1"/>
  <c r="T59" i="1" s="1"/>
  <c r="T60" i="1" s="1"/>
  <c r="T61" i="1" s="1"/>
  <c r="T62" i="1" s="1"/>
  <c r="T13" i="1"/>
  <c r="T14" i="1" s="1"/>
  <c r="T15" i="1" s="1"/>
  <c r="T16" i="1" s="1"/>
  <c r="T17" i="1" s="1"/>
  <c r="T18" i="1" s="1"/>
  <c r="T19" i="1" s="1"/>
  <c r="T20" i="1" s="1"/>
  <c r="T21" i="1" s="1"/>
  <c r="T22" i="1" s="1"/>
  <c r="T113" i="1"/>
  <c r="T114" i="1" s="1"/>
  <c r="T115" i="1" s="1"/>
  <c r="T116" i="1" s="1"/>
  <c r="T117" i="1" s="1"/>
  <c r="T118" i="1" s="1"/>
  <c r="T119" i="1" s="1"/>
  <c r="T120" i="1" s="1"/>
  <c r="T121" i="1" s="1"/>
  <c r="T122" i="1" s="1"/>
  <c r="T73" i="1"/>
  <c r="T74" i="1" s="1"/>
  <c r="T75" i="1" s="1"/>
  <c r="T76" i="1" s="1"/>
  <c r="T77" i="1" s="1"/>
  <c r="T78" i="1" s="1"/>
  <c r="T79" i="1" s="1"/>
  <c r="T80" i="1" s="1"/>
  <c r="T81" i="1" s="1"/>
  <c r="T82" i="1" s="1"/>
  <c r="T33" i="1"/>
  <c r="T34" i="1" s="1"/>
  <c r="T35" i="1" s="1"/>
  <c r="T36" i="1" s="1"/>
  <c r="T37" i="1" s="1"/>
  <c r="T38" i="1" s="1"/>
  <c r="T39" i="1" s="1"/>
  <c r="T40" i="1" s="1"/>
  <c r="T41" i="1" s="1"/>
  <c r="T42" i="1" s="1"/>
  <c r="D6" i="4"/>
  <c r="D10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D110" i="4"/>
  <c r="D114" i="4"/>
  <c r="D118" i="4"/>
  <c r="D122" i="4"/>
  <c r="D126" i="4"/>
  <c r="D130" i="4"/>
  <c r="D134" i="4"/>
  <c r="D138" i="4"/>
  <c r="D142" i="4"/>
  <c r="D146" i="4"/>
  <c r="D150" i="4"/>
  <c r="D154" i="4"/>
  <c r="D3" i="4"/>
  <c r="D7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D119" i="4"/>
  <c r="D123" i="4"/>
  <c r="D127" i="4"/>
  <c r="D131" i="4"/>
  <c r="D135" i="4"/>
  <c r="D139" i="4"/>
  <c r="D143" i="4"/>
  <c r="D147" i="4"/>
  <c r="D151" i="4"/>
  <c r="D155" i="4"/>
  <c r="D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125" i="4"/>
  <c r="D129" i="4"/>
  <c r="D133" i="4"/>
  <c r="D137" i="4"/>
  <c r="D141" i="4"/>
  <c r="D8" i="4"/>
  <c r="D24" i="4"/>
  <c r="D40" i="4"/>
  <c r="D56" i="4"/>
  <c r="D72" i="4"/>
  <c r="D88" i="4"/>
  <c r="D104" i="4"/>
  <c r="D120" i="4"/>
  <c r="D136" i="4"/>
  <c r="D148" i="4"/>
  <c r="D48" i="4"/>
  <c r="D96" i="4"/>
  <c r="D144" i="4"/>
  <c r="D12" i="4"/>
  <c r="D28" i="4"/>
  <c r="D44" i="4"/>
  <c r="D60" i="4"/>
  <c r="D76" i="4"/>
  <c r="D92" i="4"/>
  <c r="D108" i="4"/>
  <c r="D124" i="4"/>
  <c r="D140" i="4"/>
  <c r="D149" i="4"/>
  <c r="D157" i="4"/>
  <c r="D32" i="4"/>
  <c r="D80" i="4"/>
  <c r="D128" i="4"/>
  <c r="D2" i="4"/>
  <c r="D4" i="4"/>
  <c r="D20" i="4"/>
  <c r="D36" i="4"/>
  <c r="D52" i="4"/>
  <c r="D68" i="4"/>
  <c r="D84" i="4"/>
  <c r="D100" i="4"/>
  <c r="D116" i="4"/>
  <c r="D132" i="4"/>
  <c r="D145" i="4"/>
  <c r="D153" i="4"/>
  <c r="D156" i="4"/>
  <c r="D16" i="4"/>
  <c r="D64" i="4"/>
  <c r="D112" i="4"/>
  <c r="D152" i="4"/>
</calcChain>
</file>

<file path=xl/sharedStrings.xml><?xml version="1.0" encoding="utf-8"?>
<sst xmlns="http://schemas.openxmlformats.org/spreadsheetml/2006/main" count="294" uniqueCount="211">
  <si>
    <t>int</t>
    <phoneticPr fontId="1" type="noConversion"/>
  </si>
  <si>
    <t>id</t>
    <phoneticPr fontId="1" type="noConversion"/>
  </si>
  <si>
    <t>idx</t>
    <phoneticPr fontId="1" type="noConversion"/>
  </si>
  <si>
    <t>int</t>
    <phoneticPr fontId="1" type="noConversion"/>
  </si>
  <si>
    <t>int</t>
    <phoneticPr fontId="1" type="noConversion"/>
  </si>
  <si>
    <t>starlevel</t>
    <phoneticPr fontId="1" type="noConversion"/>
  </si>
  <si>
    <t>needEquipId1</t>
    <phoneticPr fontId="1" type="noConversion"/>
  </si>
  <si>
    <t>needEquipId2</t>
  </si>
  <si>
    <t>needEquipId3</t>
  </si>
  <si>
    <t>needEquipId4</t>
  </si>
  <si>
    <t>needEquipId5</t>
  </si>
  <si>
    <t>needEquipId6</t>
  </si>
  <si>
    <t>attrType1</t>
    <phoneticPr fontId="1" type="noConversion"/>
  </si>
  <si>
    <t>attrValue1</t>
    <phoneticPr fontId="1" type="noConversion"/>
  </si>
  <si>
    <t>attrType2</t>
  </si>
  <si>
    <t>attrValue2</t>
  </si>
  <si>
    <t>attrType3</t>
  </si>
  <si>
    <t>attrValue3</t>
  </si>
  <si>
    <t>attrType4</t>
  </si>
  <si>
    <t>attrValue4</t>
  </si>
  <si>
    <t>attrType5</t>
  </si>
  <si>
    <t>attrValue5</t>
  </si>
  <si>
    <t>int</t>
    <phoneticPr fontId="1" type="noConversion"/>
  </si>
  <si>
    <t>power</t>
    <phoneticPr fontId="1" type="noConversion"/>
  </si>
  <si>
    <t>int</t>
  </si>
  <si>
    <t>id</t>
  </si>
  <si>
    <t>idx</t>
  </si>
  <si>
    <t>starlevel</t>
  </si>
  <si>
    <t>needEquipId1</t>
  </si>
  <si>
    <t>attrType1</t>
  </si>
  <si>
    <t>attrValue1</t>
  </si>
  <si>
    <t>power</t>
  </si>
  <si>
    <t>界石阶数</t>
    <phoneticPr fontId="1" type="noConversion"/>
  </si>
  <si>
    <t>等级数</t>
    <phoneticPr fontId="1" type="noConversion"/>
  </si>
  <si>
    <t>需要符文</t>
    <phoneticPr fontId="1" type="noConversion"/>
  </si>
  <si>
    <t>升星增加属性</t>
    <phoneticPr fontId="1" type="noConversion"/>
  </si>
  <si>
    <t>升星增加战力（注意升星时，把6个符文吞噬了，要额外加上符文的战力）</t>
    <phoneticPr fontId="1" type="noConversion"/>
  </si>
  <si>
    <t>A5</t>
  </si>
  <si>
    <t>AA2</t>
  </si>
  <si>
    <t>AA3</t>
  </si>
  <si>
    <t>B1</t>
  </si>
  <si>
    <t>B2</t>
  </si>
  <si>
    <t>B3</t>
  </si>
  <si>
    <t>B4</t>
  </si>
  <si>
    <t>C1</t>
  </si>
  <si>
    <t>C2</t>
  </si>
  <si>
    <t>C5</t>
  </si>
  <si>
    <t>D1</t>
  </si>
  <si>
    <t>D3</t>
  </si>
  <si>
    <t>D5</t>
  </si>
  <si>
    <t>D6</t>
  </si>
  <si>
    <t>F1</t>
  </si>
  <si>
    <t>FF1</t>
  </si>
  <si>
    <t>FFF1</t>
  </si>
  <si>
    <t>FFFF1</t>
  </si>
  <si>
    <t>FFFFF1</t>
  </si>
  <si>
    <t>AA4</t>
  </si>
  <si>
    <t>AAAAA3</t>
  </si>
  <si>
    <t>AAAAA4</t>
  </si>
  <si>
    <t>AAAAA5</t>
  </si>
  <si>
    <t>AAAAA6</t>
  </si>
  <si>
    <t>BB4</t>
  </si>
  <si>
    <t>BB5</t>
  </si>
  <si>
    <t>BB6</t>
  </si>
  <si>
    <t>BBB1</t>
  </si>
  <si>
    <t>BBBB1</t>
  </si>
  <si>
    <t>BB1</t>
  </si>
  <si>
    <t>BB2</t>
  </si>
  <si>
    <t>BBBB2</t>
  </si>
  <si>
    <t>BB3</t>
  </si>
  <si>
    <t>BBB2</t>
  </si>
  <si>
    <t>BBB3</t>
  </si>
  <si>
    <t>BBBBB1</t>
  </si>
  <si>
    <t>BBBBB2</t>
  </si>
  <si>
    <t>BBBBB3</t>
  </si>
  <si>
    <t>BBBBB4</t>
  </si>
  <si>
    <t>BBBBB5</t>
  </si>
  <si>
    <t>BBBBB6</t>
  </si>
  <si>
    <t>CC4</t>
  </si>
  <si>
    <t>CC5</t>
  </si>
  <si>
    <t>CC6</t>
  </si>
  <si>
    <t>CCC1</t>
  </si>
  <si>
    <t>CCCC1</t>
  </si>
  <si>
    <t>CC1</t>
  </si>
  <si>
    <t>CCCCC1</t>
  </si>
  <si>
    <t>CCCCC2</t>
  </si>
  <si>
    <t>CCCCC3</t>
  </si>
  <si>
    <t>CCCCC4</t>
  </si>
  <si>
    <t>CCCCC5</t>
  </si>
  <si>
    <t>CCCCC6</t>
  </si>
  <si>
    <t>DD3</t>
  </si>
  <si>
    <t>DD4</t>
  </si>
  <si>
    <t>DDD1</t>
  </si>
  <si>
    <t>DDDD1</t>
  </si>
  <si>
    <t>DD1</t>
  </si>
  <si>
    <t>DDDD2</t>
  </si>
  <si>
    <t>DDDDD1</t>
  </si>
  <si>
    <t>DDDDD2</t>
  </si>
  <si>
    <t>DDD2</t>
  </si>
  <si>
    <t>DDDDD5</t>
  </si>
  <si>
    <t>DDDDD3</t>
  </si>
  <si>
    <t>DDD3</t>
  </si>
  <si>
    <t>DDDDD6</t>
  </si>
  <si>
    <t>DDDDD4</t>
  </si>
  <si>
    <t>EE3</t>
  </si>
  <si>
    <t>EE4</t>
  </si>
  <si>
    <t>EEE2</t>
  </si>
  <si>
    <t>EEE3</t>
  </si>
  <si>
    <t>EEE1</t>
  </si>
  <si>
    <t>EEEE1</t>
  </si>
  <si>
    <t>EE1</t>
  </si>
  <si>
    <t>EEEEE4</t>
  </si>
  <si>
    <t>EEEEE6</t>
  </si>
  <si>
    <t>EE2</t>
  </si>
  <si>
    <t>EEEE2</t>
  </si>
  <si>
    <t>EEEEE3</t>
  </si>
  <si>
    <t>EEEEE1</t>
  </si>
  <si>
    <t>EE5</t>
  </si>
  <si>
    <t>EEEEE2</t>
  </si>
  <si>
    <t>EE6</t>
  </si>
  <si>
    <t>EEEEE5</t>
  </si>
  <si>
    <t>FF3</t>
  </si>
  <si>
    <t>FF4</t>
  </si>
  <si>
    <t>FFF2</t>
  </si>
  <si>
    <t>FFF3</t>
  </si>
  <si>
    <t>FFFFF6</t>
  </si>
  <si>
    <t>FF2</t>
  </si>
  <si>
    <t>FFFF2</t>
  </si>
  <si>
    <t>FFFFF3</t>
  </si>
  <si>
    <t>FFFFF2</t>
  </si>
  <si>
    <t>FFFFF5</t>
  </si>
  <si>
    <t>FFFFF4</t>
  </si>
  <si>
    <t>A1</t>
    <phoneticPr fontId="1" type="noConversion"/>
  </si>
  <si>
    <t>A2</t>
  </si>
  <si>
    <t>A3</t>
  </si>
  <si>
    <t>A4</t>
  </si>
  <si>
    <t>A6</t>
  </si>
  <si>
    <t>AA1</t>
    <phoneticPr fontId="1" type="noConversion"/>
  </si>
  <si>
    <t>AA5</t>
  </si>
  <si>
    <t>AA6</t>
  </si>
  <si>
    <t>AA7</t>
  </si>
  <si>
    <t>AA8</t>
  </si>
  <si>
    <t>AA9</t>
  </si>
  <si>
    <t>AAA1</t>
    <phoneticPr fontId="1" type="noConversion"/>
  </si>
  <si>
    <t>AAA2</t>
  </si>
  <si>
    <t>AAA3</t>
  </si>
  <si>
    <t>AAAA1</t>
    <phoneticPr fontId="1" type="noConversion"/>
  </si>
  <si>
    <t>AAAA2</t>
  </si>
  <si>
    <t>AAAAA1</t>
    <phoneticPr fontId="1" type="noConversion"/>
  </si>
  <si>
    <t>AAAAA2</t>
  </si>
  <si>
    <t>B5</t>
  </si>
  <si>
    <t>B6</t>
  </si>
  <si>
    <t>BB7</t>
  </si>
  <si>
    <t>BB8</t>
  </si>
  <si>
    <t>BB9</t>
  </si>
  <si>
    <t>C3</t>
  </si>
  <si>
    <t>C4</t>
  </si>
  <si>
    <t>C6</t>
  </si>
  <si>
    <t>CC2</t>
  </si>
  <si>
    <t>CC3</t>
  </si>
  <si>
    <t>CC7</t>
  </si>
  <si>
    <t>CC8</t>
  </si>
  <si>
    <t>CC9</t>
  </si>
  <si>
    <t>CCC2</t>
  </si>
  <si>
    <t>CCC3</t>
  </si>
  <si>
    <t>CCCC2</t>
  </si>
  <si>
    <t>D2</t>
  </si>
  <si>
    <t>D4</t>
  </si>
  <si>
    <t>DD2</t>
  </si>
  <si>
    <t>DD5</t>
  </si>
  <si>
    <t>DD6</t>
  </si>
  <si>
    <t>DD7</t>
  </si>
  <si>
    <t>DD8</t>
  </si>
  <si>
    <t>DD9</t>
  </si>
  <si>
    <t>E1</t>
  </si>
  <si>
    <t>E2</t>
  </si>
  <si>
    <t>E3</t>
  </si>
  <si>
    <t>E4</t>
  </si>
  <si>
    <t>E5</t>
  </si>
  <si>
    <t>E6</t>
  </si>
  <si>
    <t>EE7</t>
  </si>
  <si>
    <t>EE8</t>
  </si>
  <si>
    <t>EE9</t>
  </si>
  <si>
    <t>F2</t>
  </si>
  <si>
    <t>F3</t>
  </si>
  <si>
    <t>F4</t>
  </si>
  <si>
    <t>F5</t>
  </si>
  <si>
    <t>F6</t>
  </si>
  <si>
    <t>FF5</t>
  </si>
  <si>
    <t>FF6</t>
  </si>
  <si>
    <t>FF7</t>
  </si>
  <si>
    <t>FF8</t>
  </si>
  <si>
    <t>FF9</t>
  </si>
  <si>
    <t>物攻</t>
    <phoneticPr fontId="1" type="noConversion"/>
  </si>
  <si>
    <t>物防</t>
    <phoneticPr fontId="1" type="noConversion"/>
  </si>
  <si>
    <t>技攻</t>
    <phoneticPr fontId="1" type="noConversion"/>
  </si>
  <si>
    <t>技防</t>
    <phoneticPr fontId="1" type="noConversion"/>
  </si>
  <si>
    <t>HP</t>
    <phoneticPr fontId="1" type="noConversion"/>
  </si>
  <si>
    <t>暴击</t>
    <phoneticPr fontId="5" type="noConversion"/>
  </si>
  <si>
    <t>sp</t>
    <phoneticPr fontId="5" type="noConversion"/>
  </si>
  <si>
    <t>韧性</t>
    <phoneticPr fontId="5" type="noConversion"/>
  </si>
  <si>
    <t>sp回复</t>
    <phoneticPr fontId="5" type="noConversion"/>
  </si>
  <si>
    <t>PA</t>
  </si>
  <si>
    <t>MA</t>
  </si>
  <si>
    <t>PF</t>
    <phoneticPr fontId="1" type="noConversion"/>
  </si>
  <si>
    <t>MF</t>
  </si>
  <si>
    <t>MaxHP</t>
  </si>
  <si>
    <t>BaseCrit</t>
    <phoneticPr fontId="1" type="noConversion"/>
  </si>
  <si>
    <t>MaxSP</t>
  </si>
  <si>
    <t>BaseToughness</t>
  </si>
  <si>
    <t>SPRecover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</si>
</sst>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&#31574;&#21010;&#24037;&#20855;&#21644;&#27969;&#31243;/&#23646;&#24615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arstoneequ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各属性战力划分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佣兵组合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B25">
            <v>0.77</v>
          </cell>
          <cell r="E25">
            <v>6</v>
          </cell>
          <cell r="F25">
            <v>0.77</v>
          </cell>
        </row>
        <row r="26">
          <cell r="B26">
            <v>0.77</v>
          </cell>
          <cell r="E26">
            <v>7</v>
          </cell>
          <cell r="F26">
            <v>0.77</v>
          </cell>
        </row>
        <row r="27">
          <cell r="B27">
            <v>5.3999999999999999E-2</v>
          </cell>
          <cell r="E27">
            <v>1</v>
          </cell>
          <cell r="F27">
            <v>5.3999999999999999E-2</v>
          </cell>
        </row>
        <row r="28">
          <cell r="E28">
            <v>2</v>
          </cell>
          <cell r="F28">
            <v>30</v>
          </cell>
        </row>
        <row r="29">
          <cell r="B29">
            <v>0.5</v>
          </cell>
          <cell r="E29">
            <v>3</v>
          </cell>
          <cell r="F29">
            <v>0.5</v>
          </cell>
        </row>
        <row r="30">
          <cell r="E30">
            <v>16</v>
          </cell>
          <cell r="F30">
            <v>2.5</v>
          </cell>
        </row>
        <row r="31">
          <cell r="B31">
            <v>2</v>
          </cell>
          <cell r="E31">
            <v>10</v>
          </cell>
          <cell r="F31">
            <v>2</v>
          </cell>
        </row>
        <row r="32">
          <cell r="E32">
            <v>9</v>
          </cell>
          <cell r="F32">
            <v>2</v>
          </cell>
        </row>
        <row r="33">
          <cell r="B33">
            <v>1</v>
          </cell>
          <cell r="E33">
            <v>23</v>
          </cell>
          <cell r="F33">
            <v>1</v>
          </cell>
        </row>
        <row r="34">
          <cell r="B34">
            <v>0.7</v>
          </cell>
          <cell r="E34">
            <v>25</v>
          </cell>
          <cell r="F34">
            <v>0.7</v>
          </cell>
        </row>
        <row r="35">
          <cell r="E35">
            <v>24</v>
          </cell>
          <cell r="F35">
            <v>1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>
        <row r="17">
          <cell r="AJ17">
            <v>9</v>
          </cell>
          <cell r="AK17">
            <v>9</v>
          </cell>
          <cell r="AL17">
            <v>5</v>
          </cell>
          <cell r="AM17">
            <v>5</v>
          </cell>
          <cell r="AN17">
            <v>255</v>
          </cell>
        </row>
        <row r="48">
          <cell r="T48" t="str">
            <v>A1</v>
          </cell>
          <cell r="U48" t="str">
            <v>A1</v>
          </cell>
          <cell r="V48" t="str">
            <v>A2</v>
          </cell>
          <cell r="W48" t="str">
            <v>A2</v>
          </cell>
          <cell r="X48" t="str">
            <v>AA2</v>
          </cell>
          <cell r="Y48" t="str">
            <v>AA3</v>
          </cell>
        </row>
        <row r="49">
          <cell r="T49" t="str">
            <v>A3</v>
          </cell>
          <cell r="U49" t="str">
            <v>A3</v>
          </cell>
          <cell r="V49" t="str">
            <v>A4</v>
          </cell>
          <cell r="W49" t="str">
            <v>A4</v>
          </cell>
          <cell r="X49" t="str">
            <v>AA1</v>
          </cell>
          <cell r="Y49" t="str">
            <v>AA6</v>
          </cell>
        </row>
        <row r="50">
          <cell r="T50" t="str">
            <v>A5</v>
          </cell>
          <cell r="U50" t="str">
            <v>A6</v>
          </cell>
          <cell r="V50" t="str">
            <v>AA4</v>
          </cell>
          <cell r="W50" t="str">
            <v>AA3</v>
          </cell>
          <cell r="X50" t="str">
            <v>AA1</v>
          </cell>
          <cell r="Y50" t="str">
            <v>AA2</v>
          </cell>
        </row>
        <row r="51">
          <cell r="T51" t="str">
            <v>AA1</v>
          </cell>
          <cell r="U51" t="str">
            <v>AA2</v>
          </cell>
          <cell r="V51" t="str">
            <v>AA3</v>
          </cell>
          <cell r="W51" t="str">
            <v>AA5</v>
          </cell>
          <cell r="X51" t="str">
            <v>AAA2</v>
          </cell>
          <cell r="Y51" t="str">
            <v>AAA3</v>
          </cell>
        </row>
        <row r="60">
          <cell r="T60" t="str">
            <v>B1</v>
          </cell>
          <cell r="U60" t="str">
            <v>B1</v>
          </cell>
          <cell r="V60" t="str">
            <v>B2</v>
          </cell>
          <cell r="W60" t="str">
            <v>B2</v>
          </cell>
          <cell r="X60" t="str">
            <v>BB2</v>
          </cell>
          <cell r="Y60" t="str">
            <v>BB3</v>
          </cell>
        </row>
        <row r="61">
          <cell r="T61" t="str">
            <v>B3</v>
          </cell>
          <cell r="U61" t="str">
            <v>B3</v>
          </cell>
          <cell r="V61" t="str">
            <v>B4</v>
          </cell>
          <cell r="W61" t="str">
            <v>B4</v>
          </cell>
          <cell r="X61" t="str">
            <v>BB1</v>
          </cell>
          <cell r="Y61" t="str">
            <v>BB3</v>
          </cell>
        </row>
        <row r="62">
          <cell r="T62" t="str">
            <v>BB1</v>
          </cell>
          <cell r="U62" t="str">
            <v>BB2</v>
          </cell>
          <cell r="V62" t="str">
            <v>BB3</v>
          </cell>
          <cell r="W62" t="str">
            <v>BB7</v>
          </cell>
          <cell r="X62" t="str">
            <v>BB8</v>
          </cell>
          <cell r="Y62" t="str">
            <v>BB9</v>
          </cell>
        </row>
        <row r="63">
          <cell r="T63" t="str">
            <v>BB3</v>
          </cell>
          <cell r="U63" t="str">
            <v>BB3</v>
          </cell>
          <cell r="V63" t="str">
            <v>BBB1</v>
          </cell>
          <cell r="W63" t="str">
            <v>BBB1</v>
          </cell>
          <cell r="X63" t="str">
            <v>BBB2</v>
          </cell>
          <cell r="Y63" t="str">
            <v>BBB2</v>
          </cell>
        </row>
        <row r="64">
          <cell r="T64" t="str">
            <v>BB1</v>
          </cell>
          <cell r="U64" t="str">
            <v>BB1</v>
          </cell>
          <cell r="V64" t="str">
            <v>BBB3</v>
          </cell>
          <cell r="W64" t="str">
            <v>BBB3</v>
          </cell>
          <cell r="X64" t="str">
            <v>BBBB1</v>
          </cell>
          <cell r="Y64" t="str">
            <v>BBBB2</v>
          </cell>
        </row>
        <row r="69">
          <cell r="AC69">
            <v>135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7.29</v>
          </cell>
          <cell r="AI69">
            <v>8</v>
          </cell>
          <cell r="AJ69">
            <v>111</v>
          </cell>
        </row>
        <row r="70">
          <cell r="AC70">
            <v>0</v>
          </cell>
          <cell r="AD70">
            <v>4</v>
          </cell>
          <cell r="AE70">
            <v>0</v>
          </cell>
          <cell r="AF70">
            <v>0</v>
          </cell>
          <cell r="AG70">
            <v>0</v>
          </cell>
          <cell r="AH70">
            <v>4</v>
          </cell>
          <cell r="AJ70">
            <v>112</v>
          </cell>
        </row>
        <row r="71">
          <cell r="AC71">
            <v>0</v>
          </cell>
          <cell r="AD71">
            <v>0</v>
          </cell>
          <cell r="AE71">
            <v>6</v>
          </cell>
          <cell r="AF71">
            <v>0</v>
          </cell>
          <cell r="AG71">
            <v>0</v>
          </cell>
          <cell r="AH71">
            <v>3</v>
          </cell>
          <cell r="AJ71">
            <v>113</v>
          </cell>
        </row>
        <row r="72">
          <cell r="T72" t="str">
            <v>C1</v>
          </cell>
          <cell r="U72" t="str">
            <v>C1</v>
          </cell>
          <cell r="V72" t="str">
            <v>C2</v>
          </cell>
          <cell r="W72" t="str">
            <v>C2</v>
          </cell>
          <cell r="X72" t="str">
            <v>CC2</v>
          </cell>
          <cell r="Y72" t="str">
            <v>CC3</v>
          </cell>
          <cell r="AC72">
            <v>0</v>
          </cell>
          <cell r="AD72">
            <v>0</v>
          </cell>
          <cell r="AE72">
            <v>0</v>
          </cell>
          <cell r="AF72">
            <v>3</v>
          </cell>
          <cell r="AG72">
            <v>0</v>
          </cell>
          <cell r="AH72">
            <v>2.0999999999999996</v>
          </cell>
          <cell r="AJ72">
            <v>114</v>
          </cell>
        </row>
        <row r="73">
          <cell r="T73" t="str">
            <v>C3</v>
          </cell>
          <cell r="U73" t="str">
            <v>C4</v>
          </cell>
          <cell r="V73" t="str">
            <v>CC1</v>
          </cell>
          <cell r="W73" t="str">
            <v>CC1</v>
          </cell>
          <cell r="X73" t="str">
            <v>CCC2</v>
          </cell>
          <cell r="Y73" t="str">
            <v>CCC3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8</v>
          </cell>
          <cell r="AH73">
            <v>16</v>
          </cell>
          <cell r="AJ73">
            <v>115</v>
          </cell>
        </row>
        <row r="74">
          <cell r="T74" t="str">
            <v>C5</v>
          </cell>
          <cell r="U74" t="str">
            <v>C6</v>
          </cell>
          <cell r="V74" t="str">
            <v>CC2</v>
          </cell>
          <cell r="W74" t="str">
            <v>CC2</v>
          </cell>
          <cell r="X74" t="str">
            <v>CCC1</v>
          </cell>
          <cell r="Y74" t="str">
            <v>CCC2</v>
          </cell>
          <cell r="AC74">
            <v>111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5.9939999999999998</v>
          </cell>
          <cell r="AJ74">
            <v>116</v>
          </cell>
        </row>
        <row r="75">
          <cell r="T75" t="str">
            <v>CC3</v>
          </cell>
          <cell r="U75" t="str">
            <v>CC3</v>
          </cell>
          <cell r="V75" t="str">
            <v>CCC1</v>
          </cell>
          <cell r="W75" t="str">
            <v>CCC2</v>
          </cell>
          <cell r="X75" t="str">
            <v>CCC3</v>
          </cell>
          <cell r="Y75" t="str">
            <v>CCC3</v>
          </cell>
          <cell r="AC75">
            <v>185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9.99</v>
          </cell>
          <cell r="AJ75">
            <v>121</v>
          </cell>
        </row>
        <row r="76">
          <cell r="T76" t="str">
            <v>CC1</v>
          </cell>
          <cell r="U76" t="str">
            <v>CC2</v>
          </cell>
          <cell r="V76" t="str">
            <v>CCC1</v>
          </cell>
          <cell r="W76" t="str">
            <v>CCC2</v>
          </cell>
          <cell r="X76" t="str">
            <v>CCC3</v>
          </cell>
          <cell r="Y76" t="str">
            <v>CCCC2</v>
          </cell>
          <cell r="AC76">
            <v>0</v>
          </cell>
          <cell r="AD76">
            <v>6</v>
          </cell>
          <cell r="AE76">
            <v>0</v>
          </cell>
          <cell r="AF76">
            <v>0</v>
          </cell>
          <cell r="AG76">
            <v>0</v>
          </cell>
          <cell r="AH76">
            <v>6</v>
          </cell>
          <cell r="AJ76">
            <v>122</v>
          </cell>
        </row>
        <row r="77">
          <cell r="T77" t="str">
            <v>CC3</v>
          </cell>
          <cell r="U77" t="str">
            <v>CC3</v>
          </cell>
          <cell r="V77" t="str">
            <v>CCC1</v>
          </cell>
          <cell r="W77" t="str">
            <v>CCC2</v>
          </cell>
          <cell r="X77" t="str">
            <v>CCC3</v>
          </cell>
          <cell r="Y77" t="str">
            <v>CCCC2</v>
          </cell>
          <cell r="AC77">
            <v>0</v>
          </cell>
          <cell r="AD77">
            <v>0</v>
          </cell>
          <cell r="AE77">
            <v>10</v>
          </cell>
          <cell r="AF77">
            <v>0</v>
          </cell>
          <cell r="AG77">
            <v>0</v>
          </cell>
          <cell r="AH77">
            <v>5</v>
          </cell>
          <cell r="AJ77">
            <v>123</v>
          </cell>
        </row>
        <row r="78">
          <cell r="AC78">
            <v>0</v>
          </cell>
          <cell r="AD78">
            <v>0</v>
          </cell>
          <cell r="AE78">
            <v>0</v>
          </cell>
          <cell r="AF78">
            <v>5</v>
          </cell>
          <cell r="AG78">
            <v>0</v>
          </cell>
          <cell r="AH78">
            <v>3.5</v>
          </cell>
          <cell r="AJ78">
            <v>124</v>
          </cell>
        </row>
        <row r="79"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13</v>
          </cell>
          <cell r="AH79">
            <v>26</v>
          </cell>
          <cell r="AJ79">
            <v>125</v>
          </cell>
        </row>
        <row r="80">
          <cell r="AC80">
            <v>185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9.99</v>
          </cell>
          <cell r="AJ80">
            <v>126</v>
          </cell>
        </row>
        <row r="81"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35</v>
          </cell>
          <cell r="AJ81">
            <v>127</v>
          </cell>
        </row>
        <row r="82"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J82">
            <v>128</v>
          </cell>
        </row>
        <row r="83"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J83">
            <v>129</v>
          </cell>
        </row>
        <row r="84">
          <cell r="T84" t="str">
            <v>D1</v>
          </cell>
          <cell r="U84" t="str">
            <v>D2</v>
          </cell>
          <cell r="V84" t="str">
            <v>DD1</v>
          </cell>
          <cell r="W84" t="str">
            <v>DD2</v>
          </cell>
          <cell r="X84" t="str">
            <v>DD3</v>
          </cell>
          <cell r="Y84" t="str">
            <v>DD4</v>
          </cell>
          <cell r="AC84">
            <v>370</v>
          </cell>
          <cell r="AD84">
            <v>12</v>
          </cell>
          <cell r="AE84">
            <v>0</v>
          </cell>
          <cell r="AF84">
            <v>0</v>
          </cell>
          <cell r="AG84">
            <v>0</v>
          </cell>
          <cell r="AH84">
            <v>31.98</v>
          </cell>
          <cell r="AJ84">
            <v>131</v>
          </cell>
        </row>
        <row r="85">
          <cell r="T85" t="str">
            <v>D3</v>
          </cell>
          <cell r="U85" t="str">
            <v>D4</v>
          </cell>
          <cell r="V85" t="str">
            <v>DD3</v>
          </cell>
          <cell r="W85" t="str">
            <v>DD4</v>
          </cell>
          <cell r="X85" t="str">
            <v>DDD1</v>
          </cell>
          <cell r="Y85" t="str">
            <v>DDD2</v>
          </cell>
          <cell r="AC85">
            <v>370</v>
          </cell>
          <cell r="AD85">
            <v>0</v>
          </cell>
          <cell r="AE85">
            <v>20</v>
          </cell>
          <cell r="AF85">
            <v>0</v>
          </cell>
          <cell r="AG85">
            <v>0</v>
          </cell>
          <cell r="AH85">
            <v>29.98</v>
          </cell>
          <cell r="AJ85">
            <v>132</v>
          </cell>
        </row>
        <row r="86">
          <cell r="T86" t="str">
            <v>D5</v>
          </cell>
          <cell r="U86" t="str">
            <v>D6</v>
          </cell>
          <cell r="V86" t="str">
            <v>DD1</v>
          </cell>
          <cell r="W86" t="str">
            <v>DD2</v>
          </cell>
          <cell r="X86" t="str">
            <v>DDD2</v>
          </cell>
          <cell r="Y86" t="str">
            <v>DDD3</v>
          </cell>
          <cell r="AC86">
            <v>370</v>
          </cell>
          <cell r="AD86">
            <v>0</v>
          </cell>
          <cell r="AE86">
            <v>0</v>
          </cell>
          <cell r="AF86">
            <v>11</v>
          </cell>
          <cell r="AG86">
            <v>0</v>
          </cell>
          <cell r="AH86">
            <v>27.68</v>
          </cell>
          <cell r="AJ86">
            <v>133</v>
          </cell>
        </row>
        <row r="87">
          <cell r="T87" t="str">
            <v>DD3</v>
          </cell>
          <cell r="U87" t="str">
            <v>DD4</v>
          </cell>
          <cell r="V87" t="str">
            <v>DDD1</v>
          </cell>
          <cell r="W87" t="str">
            <v>DDD1</v>
          </cell>
          <cell r="X87" t="str">
            <v>DDD2</v>
          </cell>
          <cell r="Y87" t="str">
            <v>DDD2</v>
          </cell>
          <cell r="AC87">
            <v>617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33.317999999999998</v>
          </cell>
          <cell r="AJ87">
            <v>141</v>
          </cell>
        </row>
        <row r="88">
          <cell r="T88" t="str">
            <v>DD1</v>
          </cell>
          <cell r="U88" t="str">
            <v>DD2</v>
          </cell>
          <cell r="V88" t="str">
            <v>DDD3</v>
          </cell>
          <cell r="W88" t="str">
            <v>DDD3</v>
          </cell>
          <cell r="X88" t="str">
            <v>DDDD1</v>
          </cell>
          <cell r="Y88" t="str">
            <v>DDDD2</v>
          </cell>
          <cell r="AC88">
            <v>0</v>
          </cell>
          <cell r="AD88">
            <v>0</v>
          </cell>
          <cell r="AE88">
            <v>34</v>
          </cell>
          <cell r="AF88">
            <v>0</v>
          </cell>
          <cell r="AG88">
            <v>0</v>
          </cell>
          <cell r="AH88">
            <v>17</v>
          </cell>
          <cell r="AJ88">
            <v>142</v>
          </cell>
        </row>
        <row r="89">
          <cell r="T89" t="str">
            <v>DD3</v>
          </cell>
          <cell r="U89" t="str">
            <v>DD4</v>
          </cell>
          <cell r="V89" t="str">
            <v>DDD1</v>
          </cell>
          <cell r="W89" t="str">
            <v>DDDD1</v>
          </cell>
          <cell r="X89" t="str">
            <v>DDDD1</v>
          </cell>
          <cell r="Y89" t="str">
            <v>DDDD2</v>
          </cell>
          <cell r="AC89">
            <v>988</v>
          </cell>
          <cell r="AD89">
            <v>33</v>
          </cell>
          <cell r="AE89">
            <v>0</v>
          </cell>
          <cell r="AF89">
            <v>0</v>
          </cell>
          <cell r="AG89">
            <v>0</v>
          </cell>
          <cell r="AH89">
            <v>86.352000000000004</v>
          </cell>
          <cell r="AJ89">
            <v>151</v>
          </cell>
        </row>
        <row r="90">
          <cell r="T90" t="str">
            <v>DD1</v>
          </cell>
          <cell r="U90" t="str">
            <v>DD2</v>
          </cell>
          <cell r="V90" t="str">
            <v>DDD2</v>
          </cell>
          <cell r="W90" t="str">
            <v>DDDD2</v>
          </cell>
          <cell r="X90" t="str">
            <v>DDDD1</v>
          </cell>
          <cell r="Y90" t="str">
            <v>DDDD1</v>
          </cell>
          <cell r="AC90">
            <v>0</v>
          </cell>
          <cell r="AD90">
            <v>33</v>
          </cell>
          <cell r="AE90">
            <v>54</v>
          </cell>
          <cell r="AF90">
            <v>0</v>
          </cell>
          <cell r="AG90">
            <v>0</v>
          </cell>
          <cell r="AH90">
            <v>60</v>
          </cell>
          <cell r="AJ90">
            <v>152</v>
          </cell>
        </row>
        <row r="91">
          <cell r="AC91">
            <v>988</v>
          </cell>
          <cell r="AD91">
            <v>0</v>
          </cell>
          <cell r="AE91">
            <v>54</v>
          </cell>
          <cell r="AF91">
            <v>0</v>
          </cell>
          <cell r="AG91">
            <v>0</v>
          </cell>
          <cell r="AH91">
            <v>80.352000000000004</v>
          </cell>
          <cell r="AJ91">
            <v>153</v>
          </cell>
        </row>
        <row r="92">
          <cell r="AC92">
            <v>0</v>
          </cell>
          <cell r="AD92">
            <v>0</v>
          </cell>
          <cell r="AE92">
            <v>54</v>
          </cell>
          <cell r="AF92">
            <v>30</v>
          </cell>
          <cell r="AG92">
            <v>0</v>
          </cell>
          <cell r="AH92">
            <v>48</v>
          </cell>
          <cell r="AJ92">
            <v>154</v>
          </cell>
        </row>
        <row r="93">
          <cell r="AC93">
            <v>0</v>
          </cell>
          <cell r="AD93">
            <v>0</v>
          </cell>
          <cell r="AE93">
            <v>0</v>
          </cell>
          <cell r="AF93">
            <v>30</v>
          </cell>
          <cell r="AG93">
            <v>71</v>
          </cell>
          <cell r="AH93">
            <v>163</v>
          </cell>
          <cell r="AI93">
            <v>25</v>
          </cell>
          <cell r="AJ93">
            <v>155</v>
          </cell>
        </row>
        <row r="94">
          <cell r="AC94">
            <v>988</v>
          </cell>
          <cell r="AD94">
            <v>0</v>
          </cell>
          <cell r="AE94">
            <v>0</v>
          </cell>
          <cell r="AF94">
            <v>30</v>
          </cell>
          <cell r="AG94">
            <v>0</v>
          </cell>
          <cell r="AH94">
            <v>74.352000000000004</v>
          </cell>
          <cell r="AJ94">
            <v>156</v>
          </cell>
        </row>
        <row r="95">
          <cell r="T95" t="str">
            <v>5+3+2+5</v>
          </cell>
          <cell r="AC95">
            <v>135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7.29</v>
          </cell>
          <cell r="AJ95">
            <v>211</v>
          </cell>
        </row>
        <row r="96">
          <cell r="T96" t="str">
            <v>E1</v>
          </cell>
          <cell r="U96" t="str">
            <v>E2</v>
          </cell>
          <cell r="V96" t="str">
            <v>EE2</v>
          </cell>
          <cell r="W96" t="str">
            <v>EE3</v>
          </cell>
          <cell r="X96" t="str">
            <v>EE4</v>
          </cell>
          <cell r="Y96" t="str">
            <v>EE5</v>
          </cell>
          <cell r="AC96">
            <v>0</v>
          </cell>
          <cell r="AD96">
            <v>4</v>
          </cell>
          <cell r="AE96">
            <v>0</v>
          </cell>
          <cell r="AF96">
            <v>0</v>
          </cell>
          <cell r="AG96">
            <v>0</v>
          </cell>
          <cell r="AH96">
            <v>4</v>
          </cell>
          <cell r="AJ96">
            <v>212</v>
          </cell>
        </row>
        <row r="97">
          <cell r="T97" t="str">
            <v>E3</v>
          </cell>
          <cell r="U97" t="str">
            <v>E4</v>
          </cell>
          <cell r="V97" t="str">
            <v>EE1</v>
          </cell>
          <cell r="W97" t="str">
            <v>EE1</v>
          </cell>
          <cell r="X97" t="str">
            <v>EEE1</v>
          </cell>
          <cell r="Y97" t="str">
            <v>EEE2</v>
          </cell>
          <cell r="AC97">
            <v>0</v>
          </cell>
          <cell r="AD97">
            <v>0</v>
          </cell>
          <cell r="AE97">
            <v>6</v>
          </cell>
          <cell r="AF97">
            <v>0</v>
          </cell>
          <cell r="AG97">
            <v>0</v>
          </cell>
          <cell r="AH97">
            <v>3</v>
          </cell>
          <cell r="AJ97">
            <v>213</v>
          </cell>
        </row>
        <row r="98">
          <cell r="T98" t="str">
            <v>E5</v>
          </cell>
          <cell r="U98" t="str">
            <v>E6</v>
          </cell>
          <cell r="V98" t="str">
            <v>EE4</v>
          </cell>
          <cell r="W98" t="str">
            <v>EE5</v>
          </cell>
          <cell r="X98" t="str">
            <v>EEE3</v>
          </cell>
          <cell r="Y98" t="str">
            <v>EEE3</v>
          </cell>
          <cell r="AC98">
            <v>0</v>
          </cell>
          <cell r="AD98">
            <v>0</v>
          </cell>
          <cell r="AE98">
            <v>0</v>
          </cell>
          <cell r="AF98">
            <v>3</v>
          </cell>
          <cell r="AG98">
            <v>0</v>
          </cell>
          <cell r="AH98">
            <v>2.0999999999999996</v>
          </cell>
          <cell r="AJ98">
            <v>214</v>
          </cell>
        </row>
        <row r="99">
          <cell r="T99" t="str">
            <v>E1</v>
          </cell>
          <cell r="U99" t="str">
            <v>E2</v>
          </cell>
          <cell r="V99" t="str">
            <v>EE3</v>
          </cell>
          <cell r="W99" t="str">
            <v>EEE1</v>
          </cell>
          <cell r="X99" t="str">
            <v>EEEE1</v>
          </cell>
          <cell r="Y99" t="str">
            <v>EEEE2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8</v>
          </cell>
          <cell r="AH99">
            <v>16</v>
          </cell>
          <cell r="AJ99">
            <v>215</v>
          </cell>
        </row>
        <row r="100">
          <cell r="T100" t="str">
            <v>EE1</v>
          </cell>
          <cell r="U100" t="str">
            <v>EE2</v>
          </cell>
          <cell r="V100" t="str">
            <v>EEE3</v>
          </cell>
          <cell r="W100" t="str">
            <v>EEE3</v>
          </cell>
          <cell r="X100" t="str">
            <v>EEEE1</v>
          </cell>
          <cell r="Y100" t="str">
            <v>EEEE2</v>
          </cell>
          <cell r="AC100">
            <v>111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5.9939999999999998</v>
          </cell>
          <cell r="AJ100">
            <v>216</v>
          </cell>
        </row>
        <row r="101">
          <cell r="T101" t="str">
            <v>EE3</v>
          </cell>
          <cell r="U101" t="str">
            <v>EE4</v>
          </cell>
          <cell r="V101" t="str">
            <v>EEE2</v>
          </cell>
          <cell r="W101" t="str">
            <v>EEEE1</v>
          </cell>
          <cell r="X101" t="str">
            <v>EEEE2</v>
          </cell>
          <cell r="Y101" t="str">
            <v>EEEE2</v>
          </cell>
          <cell r="AC101">
            <v>185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9.99</v>
          </cell>
          <cell r="AJ101">
            <v>221</v>
          </cell>
        </row>
        <row r="102">
          <cell r="T102" t="str">
            <v>EE5</v>
          </cell>
          <cell r="U102" t="str">
            <v>EE1</v>
          </cell>
          <cell r="V102" t="str">
            <v>EEE1</v>
          </cell>
          <cell r="W102" t="str">
            <v>EEEE1</v>
          </cell>
          <cell r="X102" t="str">
            <v>EEEE2</v>
          </cell>
          <cell r="Y102" t="str">
            <v>EEEEE1</v>
          </cell>
          <cell r="AC102">
            <v>0</v>
          </cell>
          <cell r="AD102">
            <v>6</v>
          </cell>
          <cell r="AE102">
            <v>0</v>
          </cell>
          <cell r="AF102">
            <v>0</v>
          </cell>
          <cell r="AG102">
            <v>0</v>
          </cell>
          <cell r="AH102">
            <v>6</v>
          </cell>
          <cell r="AJ102">
            <v>222</v>
          </cell>
        </row>
        <row r="103">
          <cell r="T103" t="str">
            <v>EE2</v>
          </cell>
          <cell r="U103" t="str">
            <v>EE3</v>
          </cell>
          <cell r="V103" t="str">
            <v>EEE3</v>
          </cell>
          <cell r="W103" t="str">
            <v>EEEE1</v>
          </cell>
          <cell r="X103" t="str">
            <v>EEEEE2</v>
          </cell>
          <cell r="Y103" t="str">
            <v>EEEEE3</v>
          </cell>
          <cell r="AC103">
            <v>0</v>
          </cell>
          <cell r="AD103">
            <v>0</v>
          </cell>
          <cell r="AE103">
            <v>10</v>
          </cell>
          <cell r="AF103">
            <v>0</v>
          </cell>
          <cell r="AG103">
            <v>0</v>
          </cell>
          <cell r="AH103">
            <v>5</v>
          </cell>
          <cell r="AJ103">
            <v>223</v>
          </cell>
        </row>
        <row r="104">
          <cell r="AC104">
            <v>0</v>
          </cell>
          <cell r="AD104">
            <v>0</v>
          </cell>
          <cell r="AE104">
            <v>0</v>
          </cell>
          <cell r="AF104">
            <v>5</v>
          </cell>
          <cell r="AG104">
            <v>0</v>
          </cell>
          <cell r="AH104">
            <v>3.5</v>
          </cell>
          <cell r="AJ104">
            <v>224</v>
          </cell>
        </row>
        <row r="105"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13</v>
          </cell>
          <cell r="AH105">
            <v>26</v>
          </cell>
          <cell r="AI105">
            <v>27</v>
          </cell>
          <cell r="AJ105">
            <v>225</v>
          </cell>
        </row>
        <row r="106">
          <cell r="AC106">
            <v>185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9.99</v>
          </cell>
          <cell r="AJ106">
            <v>226</v>
          </cell>
        </row>
        <row r="107"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J107">
            <v>227</v>
          </cell>
        </row>
        <row r="108">
          <cell r="T108" t="str">
            <v>F1</v>
          </cell>
          <cell r="U108" t="str">
            <v>F2</v>
          </cell>
          <cell r="V108" t="str">
            <v>FF1</v>
          </cell>
          <cell r="W108" t="str">
            <v>FF1</v>
          </cell>
          <cell r="X108" t="str">
            <v>FF2</v>
          </cell>
          <cell r="Y108" t="str">
            <v>FF3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J108">
            <v>228</v>
          </cell>
        </row>
        <row r="109">
          <cell r="T109" t="str">
            <v>F3</v>
          </cell>
          <cell r="U109" t="str">
            <v>F4</v>
          </cell>
          <cell r="V109" t="str">
            <v>FF2</v>
          </cell>
          <cell r="W109" t="str">
            <v>FF2</v>
          </cell>
          <cell r="X109" t="str">
            <v>FFF1</v>
          </cell>
          <cell r="Y109" t="str">
            <v>FFF1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J109">
            <v>229</v>
          </cell>
        </row>
        <row r="110">
          <cell r="T110" t="str">
            <v>F5</v>
          </cell>
          <cell r="U110" t="str">
            <v>F6</v>
          </cell>
          <cell r="V110" t="str">
            <v>FF3</v>
          </cell>
          <cell r="W110" t="str">
            <v>FF3</v>
          </cell>
          <cell r="X110" t="str">
            <v>FFF2</v>
          </cell>
          <cell r="Y110" t="str">
            <v>FFF2</v>
          </cell>
          <cell r="AC110">
            <v>370</v>
          </cell>
          <cell r="AD110">
            <v>12</v>
          </cell>
          <cell r="AE110">
            <v>0</v>
          </cell>
          <cell r="AF110">
            <v>0</v>
          </cell>
          <cell r="AG110">
            <v>0</v>
          </cell>
          <cell r="AH110">
            <v>31.98</v>
          </cell>
          <cell r="AJ110">
            <v>231</v>
          </cell>
        </row>
        <row r="111">
          <cell r="T111" t="str">
            <v>FF1</v>
          </cell>
          <cell r="U111" t="str">
            <v>FF1</v>
          </cell>
          <cell r="V111" t="str">
            <v>FF2</v>
          </cell>
          <cell r="W111" t="str">
            <v>FF3</v>
          </cell>
          <cell r="X111" t="str">
            <v>FFFF1</v>
          </cell>
          <cell r="Y111" t="str">
            <v>FFFF2</v>
          </cell>
          <cell r="AC111">
            <v>370</v>
          </cell>
          <cell r="AD111">
            <v>0</v>
          </cell>
          <cell r="AE111">
            <v>20</v>
          </cell>
          <cell r="AF111">
            <v>0</v>
          </cell>
          <cell r="AG111">
            <v>0</v>
          </cell>
          <cell r="AH111">
            <v>29.98</v>
          </cell>
          <cell r="AJ111">
            <v>232</v>
          </cell>
        </row>
        <row r="112">
          <cell r="T112" t="str">
            <v>FF3</v>
          </cell>
          <cell r="U112" t="str">
            <v>FF3</v>
          </cell>
          <cell r="V112" t="str">
            <v>FFF1</v>
          </cell>
          <cell r="W112" t="str">
            <v>FFF1</v>
          </cell>
          <cell r="X112" t="str">
            <v>FFFF1</v>
          </cell>
          <cell r="Y112" t="str">
            <v>FFFFF1</v>
          </cell>
          <cell r="AC112">
            <v>370</v>
          </cell>
          <cell r="AD112">
            <v>0</v>
          </cell>
          <cell r="AE112">
            <v>0</v>
          </cell>
          <cell r="AF112">
            <v>11</v>
          </cell>
          <cell r="AG112">
            <v>0</v>
          </cell>
          <cell r="AH112">
            <v>27.68</v>
          </cell>
          <cell r="AJ112">
            <v>233</v>
          </cell>
        </row>
        <row r="113">
          <cell r="T113" t="str">
            <v>FF2</v>
          </cell>
          <cell r="U113" t="str">
            <v>FF2</v>
          </cell>
          <cell r="V113" t="str">
            <v>FFF2</v>
          </cell>
          <cell r="W113" t="str">
            <v>FFF2</v>
          </cell>
          <cell r="X113" t="str">
            <v>FFFF2</v>
          </cell>
          <cell r="Y113" t="str">
            <v>FFFFF2</v>
          </cell>
          <cell r="AC113">
            <v>617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33.317999999999998</v>
          </cell>
          <cell r="AJ113">
            <v>241</v>
          </cell>
        </row>
        <row r="114">
          <cell r="T114" t="str">
            <v>FF1</v>
          </cell>
          <cell r="U114" t="str">
            <v>FF1</v>
          </cell>
          <cell r="V114" t="str">
            <v>FFFF1</v>
          </cell>
          <cell r="W114" t="str">
            <v>FFFF1</v>
          </cell>
          <cell r="X114" t="str">
            <v>FFFF1</v>
          </cell>
          <cell r="Y114" t="str">
            <v>FFFFF1</v>
          </cell>
          <cell r="AC114">
            <v>0</v>
          </cell>
          <cell r="AD114">
            <v>0</v>
          </cell>
          <cell r="AE114">
            <v>34</v>
          </cell>
          <cell r="AF114">
            <v>0</v>
          </cell>
          <cell r="AG114">
            <v>0</v>
          </cell>
          <cell r="AH114">
            <v>17</v>
          </cell>
          <cell r="AJ114">
            <v>242</v>
          </cell>
        </row>
        <row r="115">
          <cell r="T115" t="str">
            <v>FFF1</v>
          </cell>
          <cell r="U115" t="str">
            <v>FFF2</v>
          </cell>
          <cell r="V115" t="str">
            <v>FFFF1</v>
          </cell>
          <cell r="W115" t="str">
            <v>FFFF2</v>
          </cell>
          <cell r="X115" t="str">
            <v>FFFF2</v>
          </cell>
          <cell r="Y115" t="str">
            <v>FFFFF2</v>
          </cell>
          <cell r="AC115">
            <v>988</v>
          </cell>
          <cell r="AD115">
            <v>33</v>
          </cell>
          <cell r="AE115">
            <v>0</v>
          </cell>
          <cell r="AF115">
            <v>0</v>
          </cell>
          <cell r="AG115">
            <v>0</v>
          </cell>
          <cell r="AH115">
            <v>86.352000000000004</v>
          </cell>
          <cell r="AJ115">
            <v>251</v>
          </cell>
        </row>
        <row r="116">
          <cell r="T116" t="str">
            <v>FFF1</v>
          </cell>
          <cell r="U116" t="str">
            <v>FFF2</v>
          </cell>
          <cell r="V116" t="str">
            <v>FFFF1</v>
          </cell>
          <cell r="W116" t="str">
            <v>FFFF1</v>
          </cell>
          <cell r="X116" t="str">
            <v>FFFFF3</v>
          </cell>
          <cell r="Y116" t="str">
            <v>FFFFF4</v>
          </cell>
          <cell r="AC116">
            <v>0</v>
          </cell>
          <cell r="AD116">
            <v>33</v>
          </cell>
          <cell r="AE116">
            <v>54</v>
          </cell>
          <cell r="AF116">
            <v>0</v>
          </cell>
          <cell r="AG116">
            <v>0</v>
          </cell>
          <cell r="AH116">
            <v>60</v>
          </cell>
          <cell r="AJ116">
            <v>252</v>
          </cell>
        </row>
        <row r="117">
          <cell r="AC117">
            <v>988</v>
          </cell>
          <cell r="AD117">
            <v>0</v>
          </cell>
          <cell r="AE117">
            <v>54</v>
          </cell>
          <cell r="AF117">
            <v>0</v>
          </cell>
          <cell r="AG117">
            <v>0</v>
          </cell>
          <cell r="AH117">
            <v>80.352000000000004</v>
          </cell>
          <cell r="AI117">
            <v>35</v>
          </cell>
          <cell r="AJ117">
            <v>253</v>
          </cell>
        </row>
        <row r="118">
          <cell r="AC118">
            <v>0</v>
          </cell>
          <cell r="AD118">
            <v>0</v>
          </cell>
          <cell r="AE118">
            <v>54</v>
          </cell>
          <cell r="AF118">
            <v>30</v>
          </cell>
          <cell r="AG118">
            <v>0</v>
          </cell>
          <cell r="AH118">
            <v>48</v>
          </cell>
          <cell r="AJ118">
            <v>254</v>
          </cell>
        </row>
        <row r="119">
          <cell r="AC119">
            <v>0</v>
          </cell>
          <cell r="AD119">
            <v>0</v>
          </cell>
          <cell r="AE119">
            <v>0</v>
          </cell>
          <cell r="AF119">
            <v>30</v>
          </cell>
          <cell r="AG119">
            <v>71</v>
          </cell>
          <cell r="AH119">
            <v>163</v>
          </cell>
          <cell r="AJ119">
            <v>255</v>
          </cell>
        </row>
        <row r="120">
          <cell r="T120" t="str">
            <v>AA4</v>
          </cell>
          <cell r="U120" t="str">
            <v>AA4</v>
          </cell>
          <cell r="V120" t="str">
            <v>AA5</v>
          </cell>
          <cell r="W120" t="str">
            <v>AA6</v>
          </cell>
          <cell r="X120" t="str">
            <v>AAA1</v>
          </cell>
          <cell r="Y120" t="str">
            <v>AAAA1</v>
          </cell>
          <cell r="AC120">
            <v>988</v>
          </cell>
          <cell r="AD120">
            <v>0</v>
          </cell>
          <cell r="AE120">
            <v>0</v>
          </cell>
          <cell r="AF120">
            <v>30</v>
          </cell>
          <cell r="AG120">
            <v>0</v>
          </cell>
          <cell r="AH120">
            <v>74.352000000000004</v>
          </cell>
          <cell r="AJ120">
            <v>256</v>
          </cell>
        </row>
        <row r="121">
          <cell r="T121" t="str">
            <v>AA1</v>
          </cell>
          <cell r="U121" t="str">
            <v>AA1</v>
          </cell>
          <cell r="V121" t="str">
            <v>AA2</v>
          </cell>
          <cell r="W121" t="str">
            <v>AA2</v>
          </cell>
          <cell r="X121" t="str">
            <v>AAAA2</v>
          </cell>
          <cell r="Y121" t="str">
            <v>AAAA2</v>
          </cell>
          <cell r="AC121">
            <v>135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7.29</v>
          </cell>
          <cell r="AJ121">
            <v>311</v>
          </cell>
        </row>
        <row r="122">
          <cell r="T122" t="str">
            <v>AA3</v>
          </cell>
          <cell r="U122" t="str">
            <v>AA3</v>
          </cell>
          <cell r="V122" t="str">
            <v>AAA1</v>
          </cell>
          <cell r="W122" t="str">
            <v>AAA2</v>
          </cell>
          <cell r="X122" t="str">
            <v>AAA3</v>
          </cell>
          <cell r="Y122" t="str">
            <v>AAAAA1</v>
          </cell>
          <cell r="AC122">
            <v>0</v>
          </cell>
          <cell r="AD122">
            <v>4</v>
          </cell>
          <cell r="AE122">
            <v>0</v>
          </cell>
          <cell r="AF122">
            <v>0</v>
          </cell>
          <cell r="AG122">
            <v>0</v>
          </cell>
          <cell r="AH122">
            <v>4</v>
          </cell>
          <cell r="AJ122">
            <v>312</v>
          </cell>
        </row>
        <row r="123">
          <cell r="T123" t="str">
            <v>AA5</v>
          </cell>
          <cell r="U123" t="str">
            <v>AA6</v>
          </cell>
          <cell r="V123" t="str">
            <v>AAA1</v>
          </cell>
          <cell r="W123" t="str">
            <v>AAA2</v>
          </cell>
          <cell r="X123" t="str">
            <v>AAAA2</v>
          </cell>
          <cell r="Y123" t="str">
            <v>AAAAA2</v>
          </cell>
          <cell r="AC123">
            <v>0</v>
          </cell>
          <cell r="AD123">
            <v>0</v>
          </cell>
          <cell r="AE123">
            <v>6</v>
          </cell>
          <cell r="AF123">
            <v>0</v>
          </cell>
          <cell r="AG123">
            <v>0</v>
          </cell>
          <cell r="AH123">
            <v>3</v>
          </cell>
          <cell r="AJ123">
            <v>313</v>
          </cell>
        </row>
        <row r="124">
          <cell r="T124" t="str">
            <v>AA1</v>
          </cell>
          <cell r="U124" t="str">
            <v>AA2</v>
          </cell>
          <cell r="V124" t="str">
            <v>AA3</v>
          </cell>
          <cell r="W124" t="str">
            <v>AA4</v>
          </cell>
          <cell r="X124" t="str">
            <v>AAAA1</v>
          </cell>
          <cell r="Y124" t="str">
            <v>AAAAA3</v>
          </cell>
          <cell r="AC124">
            <v>0</v>
          </cell>
          <cell r="AD124">
            <v>0</v>
          </cell>
          <cell r="AE124">
            <v>0</v>
          </cell>
          <cell r="AF124">
            <v>3</v>
          </cell>
          <cell r="AG124">
            <v>0</v>
          </cell>
          <cell r="AH124">
            <v>2.0999999999999996</v>
          </cell>
          <cell r="AJ124">
            <v>314</v>
          </cell>
        </row>
        <row r="125">
          <cell r="T125" t="str">
            <v>AA5</v>
          </cell>
          <cell r="U125" t="str">
            <v>AA6</v>
          </cell>
          <cell r="V125" t="str">
            <v>AAA1</v>
          </cell>
          <cell r="W125" t="str">
            <v>AAA1</v>
          </cell>
          <cell r="X125" t="str">
            <v>AAAA2</v>
          </cell>
          <cell r="Y125" t="str">
            <v>AAAAA4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8</v>
          </cell>
          <cell r="AH125">
            <v>16</v>
          </cell>
          <cell r="AJ125">
            <v>315</v>
          </cell>
        </row>
        <row r="126">
          <cell r="T126" t="str">
            <v>AA3</v>
          </cell>
          <cell r="U126" t="str">
            <v>AA4</v>
          </cell>
          <cell r="V126" t="str">
            <v>AAAA1</v>
          </cell>
          <cell r="W126" t="str">
            <v>AAAA1</v>
          </cell>
          <cell r="X126" t="str">
            <v>AAAAA5</v>
          </cell>
          <cell r="Y126" t="str">
            <v>AAAAA5</v>
          </cell>
          <cell r="AC126">
            <v>111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5.9939999999999998</v>
          </cell>
          <cell r="AJ126">
            <v>316</v>
          </cell>
        </row>
        <row r="127">
          <cell r="T127" t="str">
            <v>AAA2</v>
          </cell>
          <cell r="U127" t="str">
            <v>AAA2</v>
          </cell>
          <cell r="V127" t="str">
            <v>AAAA2</v>
          </cell>
          <cell r="W127" t="str">
            <v>AAAA2</v>
          </cell>
          <cell r="X127" t="str">
            <v>AAAAA6</v>
          </cell>
          <cell r="Y127" t="str">
            <v>AAAAA6</v>
          </cell>
          <cell r="AC127">
            <v>185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9.99</v>
          </cell>
          <cell r="AJ127">
            <v>321</v>
          </cell>
        </row>
        <row r="128">
          <cell r="T128" t="str">
            <v>AAA3</v>
          </cell>
          <cell r="U128" t="str">
            <v>AAA3</v>
          </cell>
          <cell r="V128" t="str">
            <v>AAAA1</v>
          </cell>
          <cell r="W128" t="str">
            <v>AAAA2</v>
          </cell>
          <cell r="X128" t="str">
            <v>AAAAA1</v>
          </cell>
          <cell r="Y128" t="str">
            <v>AAAAA2</v>
          </cell>
          <cell r="AC128">
            <v>0</v>
          </cell>
          <cell r="AD128">
            <v>6</v>
          </cell>
          <cell r="AE128">
            <v>0</v>
          </cell>
          <cell r="AF128">
            <v>0</v>
          </cell>
          <cell r="AG128">
            <v>0</v>
          </cell>
          <cell r="AH128">
            <v>6</v>
          </cell>
          <cell r="AJ128">
            <v>322</v>
          </cell>
        </row>
        <row r="129">
          <cell r="AC129">
            <v>0</v>
          </cell>
          <cell r="AD129">
            <v>0</v>
          </cell>
          <cell r="AE129">
            <v>10</v>
          </cell>
          <cell r="AF129">
            <v>0</v>
          </cell>
          <cell r="AG129">
            <v>0</v>
          </cell>
          <cell r="AJ129">
            <v>323</v>
          </cell>
        </row>
        <row r="130">
          <cell r="AC130">
            <v>0</v>
          </cell>
          <cell r="AD130">
            <v>0</v>
          </cell>
          <cell r="AE130">
            <v>0</v>
          </cell>
          <cell r="AF130">
            <v>5</v>
          </cell>
          <cell r="AG130">
            <v>0</v>
          </cell>
          <cell r="AJ130">
            <v>324</v>
          </cell>
        </row>
        <row r="131"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13</v>
          </cell>
          <cell r="AJ131">
            <v>325</v>
          </cell>
        </row>
        <row r="132">
          <cell r="T132" t="str">
            <v>BB4</v>
          </cell>
          <cell r="U132" t="str">
            <v>BB4</v>
          </cell>
          <cell r="V132" t="str">
            <v>BB5</v>
          </cell>
          <cell r="W132" t="str">
            <v>BB6</v>
          </cell>
          <cell r="X132" t="str">
            <v>BBB1</v>
          </cell>
          <cell r="Y132" t="str">
            <v>BBBB1</v>
          </cell>
          <cell r="AC132">
            <v>185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J132">
            <v>326</v>
          </cell>
        </row>
        <row r="133">
          <cell r="T133" t="str">
            <v>BB1</v>
          </cell>
          <cell r="U133" t="str">
            <v>BB1</v>
          </cell>
          <cell r="V133" t="str">
            <v>BB2</v>
          </cell>
          <cell r="W133" t="str">
            <v>BB2</v>
          </cell>
          <cell r="X133" t="str">
            <v>BBBB2</v>
          </cell>
          <cell r="Y133" t="str">
            <v>BBBB2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J133">
            <v>327</v>
          </cell>
        </row>
        <row r="134">
          <cell r="T134" t="str">
            <v>BB3</v>
          </cell>
          <cell r="U134" t="str">
            <v>BB3</v>
          </cell>
          <cell r="V134" t="str">
            <v>BBB1</v>
          </cell>
          <cell r="W134" t="str">
            <v>BBB2</v>
          </cell>
          <cell r="X134" t="str">
            <v>BBB3</v>
          </cell>
          <cell r="Y134" t="str">
            <v>BBBBB1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J134">
            <v>328</v>
          </cell>
        </row>
        <row r="135">
          <cell r="T135" t="str">
            <v>BB5</v>
          </cell>
          <cell r="U135" t="str">
            <v>BB6</v>
          </cell>
          <cell r="V135" t="str">
            <v>BBB1</v>
          </cell>
          <cell r="W135" t="str">
            <v>BBB2</v>
          </cell>
          <cell r="X135" t="str">
            <v>BBBB2</v>
          </cell>
          <cell r="Y135" t="str">
            <v>BBBBB2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J135">
            <v>329</v>
          </cell>
        </row>
        <row r="136">
          <cell r="T136" t="str">
            <v>BB1</v>
          </cell>
          <cell r="U136" t="str">
            <v>BB2</v>
          </cell>
          <cell r="V136" t="str">
            <v>BBB3</v>
          </cell>
          <cell r="W136" t="str">
            <v>BBB3</v>
          </cell>
          <cell r="X136" t="str">
            <v>BBBB1</v>
          </cell>
          <cell r="Y136" t="str">
            <v>BBBBB3</v>
          </cell>
          <cell r="AC136">
            <v>370</v>
          </cell>
          <cell r="AD136">
            <v>12</v>
          </cell>
          <cell r="AE136">
            <v>0</v>
          </cell>
          <cell r="AF136">
            <v>0</v>
          </cell>
          <cell r="AG136">
            <v>0</v>
          </cell>
          <cell r="AJ136">
            <v>331</v>
          </cell>
        </row>
        <row r="137">
          <cell r="T137" t="str">
            <v>BB5</v>
          </cell>
          <cell r="U137" t="str">
            <v>BB6</v>
          </cell>
          <cell r="V137" t="str">
            <v>BBBB2</v>
          </cell>
          <cell r="W137" t="str">
            <v>BBBB2</v>
          </cell>
          <cell r="X137" t="str">
            <v>BBBB2</v>
          </cell>
          <cell r="Y137" t="str">
            <v>BBBBB4</v>
          </cell>
          <cell r="AC137">
            <v>370</v>
          </cell>
          <cell r="AD137">
            <v>0</v>
          </cell>
          <cell r="AE137">
            <v>20</v>
          </cell>
          <cell r="AF137">
            <v>0</v>
          </cell>
          <cell r="AG137">
            <v>0</v>
          </cell>
          <cell r="AJ137">
            <v>332</v>
          </cell>
        </row>
        <row r="138">
          <cell r="T138" t="str">
            <v>BB3</v>
          </cell>
          <cell r="U138" t="str">
            <v>BB4</v>
          </cell>
          <cell r="V138" t="str">
            <v>BBBB1</v>
          </cell>
          <cell r="W138" t="str">
            <v>BBBB1</v>
          </cell>
          <cell r="X138" t="str">
            <v>BBBBB5</v>
          </cell>
          <cell r="Y138" t="str">
            <v>BBBBB5</v>
          </cell>
          <cell r="AC138">
            <v>370</v>
          </cell>
          <cell r="AD138">
            <v>0</v>
          </cell>
          <cell r="AE138">
            <v>0</v>
          </cell>
          <cell r="AF138">
            <v>11</v>
          </cell>
          <cell r="AG138">
            <v>0</v>
          </cell>
          <cell r="AJ138">
            <v>333</v>
          </cell>
        </row>
        <row r="139">
          <cell r="T139" t="str">
            <v>BBB2</v>
          </cell>
          <cell r="U139" t="str">
            <v>BBB2</v>
          </cell>
          <cell r="V139" t="str">
            <v>BBBB2</v>
          </cell>
          <cell r="W139" t="str">
            <v>BBBBB4</v>
          </cell>
          <cell r="X139" t="str">
            <v>BBBBB6</v>
          </cell>
          <cell r="Y139" t="str">
            <v>BBBBB6</v>
          </cell>
          <cell r="AC139">
            <v>617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J139">
            <v>341</v>
          </cell>
        </row>
        <row r="140">
          <cell r="T140" t="str">
            <v>BBB3</v>
          </cell>
          <cell r="U140" t="str">
            <v>BBB3</v>
          </cell>
          <cell r="V140" t="str">
            <v>BBBB1</v>
          </cell>
          <cell r="W140" t="str">
            <v>BBBBB3</v>
          </cell>
          <cell r="X140" t="str">
            <v>BBBBB1</v>
          </cell>
          <cell r="Y140" t="str">
            <v>BBBBB2</v>
          </cell>
          <cell r="AC140">
            <v>0</v>
          </cell>
          <cell r="AD140">
            <v>0</v>
          </cell>
          <cell r="AE140">
            <v>34</v>
          </cell>
          <cell r="AF140">
            <v>0</v>
          </cell>
          <cell r="AG140">
            <v>0</v>
          </cell>
          <cell r="AJ140">
            <v>342</v>
          </cell>
        </row>
        <row r="141">
          <cell r="AC141">
            <v>988</v>
          </cell>
          <cell r="AD141">
            <v>33</v>
          </cell>
          <cell r="AE141">
            <v>0</v>
          </cell>
          <cell r="AF141">
            <v>0</v>
          </cell>
          <cell r="AG141">
            <v>0</v>
          </cell>
          <cell r="AJ141">
            <v>351</v>
          </cell>
        </row>
        <row r="142">
          <cell r="AC142">
            <v>0</v>
          </cell>
          <cell r="AD142">
            <v>33</v>
          </cell>
          <cell r="AE142">
            <v>54</v>
          </cell>
          <cell r="AF142">
            <v>0</v>
          </cell>
          <cell r="AG142">
            <v>0</v>
          </cell>
          <cell r="AJ142">
            <v>352</v>
          </cell>
        </row>
        <row r="143">
          <cell r="AC143">
            <v>988</v>
          </cell>
          <cell r="AD143">
            <v>0</v>
          </cell>
          <cell r="AE143">
            <v>54</v>
          </cell>
          <cell r="AF143">
            <v>0</v>
          </cell>
          <cell r="AG143">
            <v>0</v>
          </cell>
          <cell r="AJ143">
            <v>353</v>
          </cell>
        </row>
        <row r="144">
          <cell r="T144" t="str">
            <v>CC3</v>
          </cell>
          <cell r="U144" t="str">
            <v>CC4</v>
          </cell>
          <cell r="V144" t="str">
            <v>CC5</v>
          </cell>
          <cell r="W144" t="str">
            <v>CC6</v>
          </cell>
          <cell r="X144" t="str">
            <v>CCC1</v>
          </cell>
          <cell r="Y144" t="str">
            <v>CCCC1</v>
          </cell>
          <cell r="AC144">
            <v>0</v>
          </cell>
          <cell r="AD144">
            <v>0</v>
          </cell>
          <cell r="AE144">
            <v>54</v>
          </cell>
          <cell r="AF144">
            <v>30</v>
          </cell>
          <cell r="AG144">
            <v>0</v>
          </cell>
          <cell r="AJ144">
            <v>354</v>
          </cell>
        </row>
        <row r="145">
          <cell r="T145" t="str">
            <v>CC1</v>
          </cell>
          <cell r="U145" t="str">
            <v>CC1</v>
          </cell>
          <cell r="V145" t="str">
            <v>CC2</v>
          </cell>
          <cell r="W145" t="str">
            <v>CC2</v>
          </cell>
          <cell r="X145" t="str">
            <v>CCCC2</v>
          </cell>
          <cell r="Y145" t="str">
            <v>CCCC1</v>
          </cell>
          <cell r="AC145">
            <v>0</v>
          </cell>
          <cell r="AD145">
            <v>0</v>
          </cell>
          <cell r="AE145">
            <v>0</v>
          </cell>
          <cell r="AF145">
            <v>30</v>
          </cell>
          <cell r="AG145">
            <v>71</v>
          </cell>
          <cell r="AJ145">
            <v>355</v>
          </cell>
        </row>
        <row r="146">
          <cell r="T146" t="str">
            <v>CC4</v>
          </cell>
          <cell r="U146" t="str">
            <v>CC4</v>
          </cell>
          <cell r="V146" t="str">
            <v>CCC1</v>
          </cell>
          <cell r="W146" t="str">
            <v>CCC2</v>
          </cell>
          <cell r="X146" t="str">
            <v>CCC3</v>
          </cell>
          <cell r="Y146" t="str">
            <v>CCCCC1</v>
          </cell>
          <cell r="AC146">
            <v>988</v>
          </cell>
          <cell r="AD146">
            <v>0</v>
          </cell>
          <cell r="AE146">
            <v>0</v>
          </cell>
          <cell r="AF146">
            <v>30</v>
          </cell>
          <cell r="AG146">
            <v>0</v>
          </cell>
          <cell r="AJ146">
            <v>356</v>
          </cell>
        </row>
        <row r="147">
          <cell r="T147" t="str">
            <v>CC5</v>
          </cell>
          <cell r="U147" t="str">
            <v>CC5</v>
          </cell>
          <cell r="V147" t="str">
            <v>CCC1</v>
          </cell>
          <cell r="W147" t="str">
            <v>CCC1</v>
          </cell>
          <cell r="X147" t="str">
            <v>CCCC1</v>
          </cell>
          <cell r="Y147" t="str">
            <v>CCCCC2</v>
          </cell>
          <cell r="AC147">
            <v>135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J147">
            <v>411</v>
          </cell>
        </row>
        <row r="148">
          <cell r="T148" t="str">
            <v>CC6</v>
          </cell>
          <cell r="U148" t="str">
            <v>CC3</v>
          </cell>
          <cell r="V148" t="str">
            <v>CCC2</v>
          </cell>
          <cell r="W148" t="str">
            <v>CCC3</v>
          </cell>
          <cell r="X148" t="str">
            <v>CCCCC5</v>
          </cell>
          <cell r="Y148" t="str">
            <v>CCCCC3</v>
          </cell>
          <cell r="AC148">
            <v>0</v>
          </cell>
          <cell r="AD148">
            <v>4</v>
          </cell>
          <cell r="AE148">
            <v>0</v>
          </cell>
          <cell r="AF148">
            <v>0</v>
          </cell>
          <cell r="AG148">
            <v>0</v>
          </cell>
          <cell r="AJ148">
            <v>412</v>
          </cell>
        </row>
        <row r="149">
          <cell r="T149" t="str">
            <v>CCC1</v>
          </cell>
          <cell r="U149" t="str">
            <v>CCC3</v>
          </cell>
          <cell r="V149" t="str">
            <v>CCCC1</v>
          </cell>
          <cell r="W149" t="str">
            <v>CCCC2</v>
          </cell>
          <cell r="X149" t="str">
            <v>CCCCC6</v>
          </cell>
          <cell r="Y149" t="str">
            <v>CCCCC4</v>
          </cell>
          <cell r="AC149">
            <v>0</v>
          </cell>
          <cell r="AD149">
            <v>0</v>
          </cell>
          <cell r="AE149">
            <v>6</v>
          </cell>
          <cell r="AF149">
            <v>0</v>
          </cell>
          <cell r="AG149">
            <v>0</v>
          </cell>
          <cell r="AJ149">
            <v>413</v>
          </cell>
        </row>
        <row r="150">
          <cell r="T150" t="str">
            <v>CCC1</v>
          </cell>
          <cell r="U150" t="str">
            <v>CCC2</v>
          </cell>
          <cell r="V150" t="str">
            <v>CCCC1</v>
          </cell>
          <cell r="W150" t="str">
            <v>CCCC2</v>
          </cell>
          <cell r="X150" t="str">
            <v>CCCCC1</v>
          </cell>
          <cell r="Y150" t="str">
            <v>CCCCC5</v>
          </cell>
          <cell r="AC150">
            <v>0</v>
          </cell>
          <cell r="AD150">
            <v>0</v>
          </cell>
          <cell r="AE150">
            <v>0</v>
          </cell>
          <cell r="AF150">
            <v>3</v>
          </cell>
          <cell r="AG150">
            <v>0</v>
          </cell>
          <cell r="AJ150">
            <v>414</v>
          </cell>
        </row>
        <row r="151">
          <cell r="T151" t="str">
            <v>CCCC1</v>
          </cell>
          <cell r="U151" t="str">
            <v>CCCC2</v>
          </cell>
          <cell r="V151" t="str">
            <v>CCCCC1</v>
          </cell>
          <cell r="W151" t="str">
            <v>CCCCC2</v>
          </cell>
          <cell r="X151" t="str">
            <v>CCCCC3</v>
          </cell>
          <cell r="Y151" t="str">
            <v>CCCCC6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8</v>
          </cell>
          <cell r="AJ151">
            <v>415</v>
          </cell>
        </row>
        <row r="152">
          <cell r="T152" t="str">
            <v>CCCC1</v>
          </cell>
          <cell r="U152" t="str">
            <v>CCCC2</v>
          </cell>
          <cell r="V152" t="str">
            <v>CCCCC4</v>
          </cell>
          <cell r="W152" t="str">
            <v>CCCCC5</v>
          </cell>
          <cell r="X152" t="str">
            <v>CCCCC6</v>
          </cell>
          <cell r="Y152" t="str">
            <v>CCCCC1</v>
          </cell>
          <cell r="AC152">
            <v>111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J152">
            <v>416</v>
          </cell>
        </row>
        <row r="153">
          <cell r="AC153">
            <v>185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J153">
            <v>421</v>
          </cell>
        </row>
        <row r="154">
          <cell r="AC154">
            <v>0</v>
          </cell>
          <cell r="AD154">
            <v>6</v>
          </cell>
          <cell r="AE154">
            <v>0</v>
          </cell>
          <cell r="AF154">
            <v>0</v>
          </cell>
          <cell r="AG154">
            <v>0</v>
          </cell>
          <cell r="AJ154">
            <v>422</v>
          </cell>
        </row>
        <row r="155">
          <cell r="AC155">
            <v>0</v>
          </cell>
          <cell r="AD155">
            <v>0</v>
          </cell>
          <cell r="AE155">
            <v>10</v>
          </cell>
          <cell r="AF155">
            <v>0</v>
          </cell>
          <cell r="AG155">
            <v>0</v>
          </cell>
          <cell r="AJ155">
            <v>423</v>
          </cell>
        </row>
        <row r="156">
          <cell r="T156" t="str">
            <v>DD3</v>
          </cell>
          <cell r="U156" t="str">
            <v>DD4</v>
          </cell>
          <cell r="V156" t="str">
            <v>DDD2</v>
          </cell>
          <cell r="W156" t="str">
            <v>DDD3</v>
          </cell>
          <cell r="X156" t="str">
            <v>DDD1</v>
          </cell>
          <cell r="Y156" t="str">
            <v>DDDD1</v>
          </cell>
          <cell r="AC156">
            <v>0</v>
          </cell>
          <cell r="AD156">
            <v>0</v>
          </cell>
          <cell r="AE156">
            <v>0</v>
          </cell>
          <cell r="AF156">
            <v>5</v>
          </cell>
          <cell r="AG156">
            <v>0</v>
          </cell>
          <cell r="AJ156">
            <v>424</v>
          </cell>
        </row>
        <row r="157">
          <cell r="T157" t="str">
            <v>DD1</v>
          </cell>
          <cell r="U157" t="str">
            <v>DD2</v>
          </cell>
          <cell r="V157" t="str">
            <v>DDD1</v>
          </cell>
          <cell r="W157" t="str">
            <v>DDD2</v>
          </cell>
          <cell r="X157" t="str">
            <v>DDDD2</v>
          </cell>
          <cell r="Y157" t="str">
            <v>DDDD1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13</v>
          </cell>
          <cell r="AJ157">
            <v>425</v>
          </cell>
        </row>
        <row r="158">
          <cell r="T158" t="str">
            <v>DD3</v>
          </cell>
          <cell r="U158" t="str">
            <v>DD3</v>
          </cell>
          <cell r="V158" t="str">
            <v>DDD1</v>
          </cell>
          <cell r="W158" t="str">
            <v>DDDD2</v>
          </cell>
          <cell r="X158" t="str">
            <v>DDDD1</v>
          </cell>
          <cell r="Y158" t="str">
            <v>DDDDD1</v>
          </cell>
          <cell r="AC158">
            <v>185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J158">
            <v>426</v>
          </cell>
        </row>
        <row r="159">
          <cell r="T159" t="str">
            <v>DD5</v>
          </cell>
          <cell r="U159" t="str">
            <v>DD6</v>
          </cell>
          <cell r="V159" t="str">
            <v>DDD3</v>
          </cell>
          <cell r="W159" t="str">
            <v>DDDD1</v>
          </cell>
          <cell r="X159" t="str">
            <v>DDDDD1</v>
          </cell>
          <cell r="Y159" t="str">
            <v>DDDDD2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J159">
            <v>427</v>
          </cell>
        </row>
        <row r="160">
          <cell r="T160" t="str">
            <v>DD1</v>
          </cell>
          <cell r="U160" t="str">
            <v>DD2</v>
          </cell>
          <cell r="V160" t="str">
            <v>DDD2</v>
          </cell>
          <cell r="W160" t="str">
            <v>DDDD2</v>
          </cell>
          <cell r="X160" t="str">
            <v>DDDDD5</v>
          </cell>
          <cell r="Y160" t="str">
            <v>DDDDD3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J160">
            <v>428</v>
          </cell>
        </row>
        <row r="161">
          <cell r="T161" t="str">
            <v>DDD1</v>
          </cell>
          <cell r="U161" t="str">
            <v>DDD3</v>
          </cell>
          <cell r="V161" t="str">
            <v>DDDD1</v>
          </cell>
          <cell r="W161" t="str">
            <v>DDDDD2</v>
          </cell>
          <cell r="X161" t="str">
            <v>DDDDD6</v>
          </cell>
          <cell r="Y161" t="str">
            <v>DDDDD4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J161">
            <v>429</v>
          </cell>
        </row>
        <row r="162">
          <cell r="T162" t="str">
            <v>DDD1</v>
          </cell>
          <cell r="U162" t="str">
            <v>DDD2</v>
          </cell>
          <cell r="V162" t="str">
            <v>DDDD1</v>
          </cell>
          <cell r="W162" t="str">
            <v>DDDDD3</v>
          </cell>
          <cell r="X162" t="str">
            <v>DDDDD1</v>
          </cell>
          <cell r="Y162" t="str">
            <v>DDDDD5</v>
          </cell>
          <cell r="AC162">
            <v>370</v>
          </cell>
          <cell r="AD162">
            <v>12</v>
          </cell>
          <cell r="AE162">
            <v>0</v>
          </cell>
          <cell r="AF162">
            <v>0</v>
          </cell>
          <cell r="AG162">
            <v>0</v>
          </cell>
          <cell r="AJ162">
            <v>431</v>
          </cell>
        </row>
        <row r="163">
          <cell r="T163" t="str">
            <v>DDDD1</v>
          </cell>
          <cell r="U163" t="str">
            <v>DDDD2</v>
          </cell>
          <cell r="V163" t="str">
            <v>DDDDD1</v>
          </cell>
          <cell r="W163" t="str">
            <v>DDDDD2</v>
          </cell>
          <cell r="X163" t="str">
            <v>DDDDD3</v>
          </cell>
          <cell r="Y163" t="str">
            <v>DDDDD6</v>
          </cell>
          <cell r="AC163">
            <v>370</v>
          </cell>
          <cell r="AD163">
            <v>0</v>
          </cell>
          <cell r="AE163">
            <v>20</v>
          </cell>
          <cell r="AF163">
            <v>0</v>
          </cell>
          <cell r="AG163">
            <v>0</v>
          </cell>
          <cell r="AJ163">
            <v>432</v>
          </cell>
        </row>
        <row r="164">
          <cell r="T164" t="str">
            <v>DDDD1</v>
          </cell>
          <cell r="U164" t="str">
            <v>DDDD2</v>
          </cell>
          <cell r="V164" t="str">
            <v>DDDDD4</v>
          </cell>
          <cell r="W164" t="str">
            <v>DDDDD5</v>
          </cell>
          <cell r="X164" t="str">
            <v>DDDDD6</v>
          </cell>
          <cell r="Y164" t="str">
            <v>DDDDD1</v>
          </cell>
          <cell r="AC164">
            <v>370</v>
          </cell>
          <cell r="AD164">
            <v>0</v>
          </cell>
          <cell r="AE164">
            <v>0</v>
          </cell>
          <cell r="AF164">
            <v>11</v>
          </cell>
          <cell r="AG164">
            <v>0</v>
          </cell>
          <cell r="AJ164">
            <v>433</v>
          </cell>
        </row>
        <row r="165">
          <cell r="AC165">
            <v>617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J165">
            <v>441</v>
          </cell>
        </row>
        <row r="166">
          <cell r="AC166">
            <v>0</v>
          </cell>
          <cell r="AD166">
            <v>0</v>
          </cell>
          <cell r="AE166">
            <v>34</v>
          </cell>
          <cell r="AF166">
            <v>0</v>
          </cell>
          <cell r="AG166">
            <v>0</v>
          </cell>
          <cell r="AJ166">
            <v>442</v>
          </cell>
        </row>
        <row r="167">
          <cell r="AC167">
            <v>988</v>
          </cell>
          <cell r="AD167">
            <v>33</v>
          </cell>
          <cell r="AE167">
            <v>0</v>
          </cell>
          <cell r="AF167">
            <v>0</v>
          </cell>
          <cell r="AG167">
            <v>0</v>
          </cell>
          <cell r="AJ167">
            <v>451</v>
          </cell>
        </row>
        <row r="168">
          <cell r="T168" t="str">
            <v>EE3</v>
          </cell>
          <cell r="U168" t="str">
            <v>EE4</v>
          </cell>
          <cell r="V168" t="str">
            <v>EEE2</v>
          </cell>
          <cell r="W168" t="str">
            <v>EEE3</v>
          </cell>
          <cell r="X168" t="str">
            <v>EEE1</v>
          </cell>
          <cell r="Y168" t="str">
            <v>EEEE1</v>
          </cell>
          <cell r="AC168">
            <v>0</v>
          </cell>
          <cell r="AD168">
            <v>33</v>
          </cell>
          <cell r="AE168">
            <v>54</v>
          </cell>
          <cell r="AF168">
            <v>0</v>
          </cell>
          <cell r="AG168">
            <v>0</v>
          </cell>
          <cell r="AJ168">
            <v>452</v>
          </cell>
        </row>
        <row r="169">
          <cell r="T169" t="str">
            <v>EE1</v>
          </cell>
          <cell r="U169" t="str">
            <v>EEE3</v>
          </cell>
          <cell r="V169" t="str">
            <v>EEE2</v>
          </cell>
          <cell r="W169" t="str">
            <v>EEEE1</v>
          </cell>
          <cell r="X169" t="str">
            <v>EEEEE4</v>
          </cell>
          <cell r="Y169" t="str">
            <v>EEEEE6</v>
          </cell>
          <cell r="AC169">
            <v>988</v>
          </cell>
          <cell r="AD169">
            <v>0</v>
          </cell>
          <cell r="AE169">
            <v>54</v>
          </cell>
          <cell r="AF169">
            <v>0</v>
          </cell>
          <cell r="AG169">
            <v>0</v>
          </cell>
          <cell r="AJ169">
            <v>453</v>
          </cell>
        </row>
        <row r="170">
          <cell r="T170" t="str">
            <v>EE2</v>
          </cell>
          <cell r="U170" t="str">
            <v>EEE3</v>
          </cell>
          <cell r="V170" t="str">
            <v>EEE1</v>
          </cell>
          <cell r="W170" t="str">
            <v>EEEE2</v>
          </cell>
          <cell r="X170" t="str">
            <v>EEEEE3</v>
          </cell>
          <cell r="Y170" t="str">
            <v>EEEEE1</v>
          </cell>
          <cell r="AC170">
            <v>0</v>
          </cell>
          <cell r="AD170">
            <v>0</v>
          </cell>
          <cell r="AE170">
            <v>54</v>
          </cell>
          <cell r="AF170">
            <v>30</v>
          </cell>
          <cell r="AG170">
            <v>0</v>
          </cell>
          <cell r="AJ170">
            <v>454</v>
          </cell>
        </row>
        <row r="171">
          <cell r="T171" t="str">
            <v>EE4</v>
          </cell>
          <cell r="U171" t="str">
            <v>EE5</v>
          </cell>
          <cell r="V171" t="str">
            <v>EEE3</v>
          </cell>
          <cell r="W171" t="str">
            <v>EEEE1</v>
          </cell>
          <cell r="X171" t="str">
            <v>EEEEE1</v>
          </cell>
          <cell r="Y171" t="str">
            <v>EEEEE2</v>
          </cell>
          <cell r="AC171">
            <v>0</v>
          </cell>
          <cell r="AD171">
            <v>0</v>
          </cell>
          <cell r="AE171">
            <v>0</v>
          </cell>
          <cell r="AF171">
            <v>30</v>
          </cell>
          <cell r="AG171">
            <v>71</v>
          </cell>
          <cell r="AJ171">
            <v>455</v>
          </cell>
        </row>
        <row r="172">
          <cell r="T172" t="str">
            <v>EE6</v>
          </cell>
          <cell r="U172" t="str">
            <v>EE3</v>
          </cell>
          <cell r="V172" t="str">
            <v>EEEE2</v>
          </cell>
          <cell r="W172" t="str">
            <v>EEEE2</v>
          </cell>
          <cell r="X172" t="str">
            <v>EEEEE5</v>
          </cell>
          <cell r="Y172" t="str">
            <v>EEEEE3</v>
          </cell>
          <cell r="AC172">
            <v>988</v>
          </cell>
          <cell r="AD172">
            <v>0</v>
          </cell>
          <cell r="AE172">
            <v>0</v>
          </cell>
          <cell r="AF172">
            <v>30</v>
          </cell>
          <cell r="AG172">
            <v>0</v>
          </cell>
          <cell r="AJ172">
            <v>456</v>
          </cell>
        </row>
        <row r="173">
          <cell r="T173" t="str">
            <v>EEE1</v>
          </cell>
          <cell r="U173" t="str">
            <v>EEE3</v>
          </cell>
          <cell r="V173" t="str">
            <v>EEEE1</v>
          </cell>
          <cell r="W173" t="str">
            <v>EEEEE2</v>
          </cell>
          <cell r="X173" t="str">
            <v>EEEEE6</v>
          </cell>
          <cell r="Y173" t="str">
            <v>EEEEE4</v>
          </cell>
          <cell r="AC173">
            <v>135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J173">
            <v>511</v>
          </cell>
        </row>
        <row r="174">
          <cell r="T174" t="str">
            <v>EEE1</v>
          </cell>
          <cell r="U174" t="str">
            <v>EEE2</v>
          </cell>
          <cell r="V174" t="str">
            <v>EEEE2</v>
          </cell>
          <cell r="W174" t="str">
            <v>EEEEE3</v>
          </cell>
          <cell r="X174" t="str">
            <v>EEEEE1</v>
          </cell>
          <cell r="Y174" t="str">
            <v>EEEEE5</v>
          </cell>
          <cell r="AC174">
            <v>0</v>
          </cell>
          <cell r="AD174">
            <v>4</v>
          </cell>
          <cell r="AE174">
            <v>0</v>
          </cell>
          <cell r="AF174">
            <v>0</v>
          </cell>
          <cell r="AG174">
            <v>0</v>
          </cell>
          <cell r="AJ174">
            <v>512</v>
          </cell>
        </row>
        <row r="175">
          <cell r="T175" t="str">
            <v>EEEE1</v>
          </cell>
          <cell r="U175" t="str">
            <v>EEEE2</v>
          </cell>
          <cell r="V175" t="str">
            <v>EEEEE1</v>
          </cell>
          <cell r="W175" t="str">
            <v>EEEEE2</v>
          </cell>
          <cell r="X175" t="str">
            <v>EEEEE3</v>
          </cell>
          <cell r="Y175" t="str">
            <v>EEEEE6</v>
          </cell>
          <cell r="AC175">
            <v>0</v>
          </cell>
          <cell r="AD175">
            <v>0</v>
          </cell>
          <cell r="AE175">
            <v>6</v>
          </cell>
          <cell r="AF175">
            <v>0</v>
          </cell>
          <cell r="AG175">
            <v>0</v>
          </cell>
          <cell r="AJ175">
            <v>513</v>
          </cell>
        </row>
        <row r="176">
          <cell r="T176" t="str">
            <v>EEEE1</v>
          </cell>
          <cell r="U176" t="str">
            <v>EEEE2</v>
          </cell>
          <cell r="V176" t="str">
            <v>EEEEE4</v>
          </cell>
          <cell r="W176" t="str">
            <v>EEEEE5</v>
          </cell>
          <cell r="X176" t="str">
            <v>EEEEE6</v>
          </cell>
          <cell r="Y176" t="str">
            <v>EEEEE1</v>
          </cell>
          <cell r="AC176">
            <v>0</v>
          </cell>
          <cell r="AD176">
            <v>0</v>
          </cell>
          <cell r="AE176">
            <v>0</v>
          </cell>
          <cell r="AF176">
            <v>3</v>
          </cell>
          <cell r="AG176">
            <v>0</v>
          </cell>
          <cell r="AJ176">
            <v>514</v>
          </cell>
        </row>
        <row r="177"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8</v>
          </cell>
          <cell r="AJ177">
            <v>515</v>
          </cell>
        </row>
        <row r="178">
          <cell r="AC178">
            <v>111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J178">
            <v>516</v>
          </cell>
        </row>
        <row r="179">
          <cell r="AC179">
            <v>185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J179">
            <v>521</v>
          </cell>
        </row>
        <row r="180">
          <cell r="T180" t="str">
            <v>FF3</v>
          </cell>
          <cell r="U180" t="str">
            <v>FF4</v>
          </cell>
          <cell r="V180" t="str">
            <v>FFF2</v>
          </cell>
          <cell r="W180" t="str">
            <v>FFF3</v>
          </cell>
          <cell r="X180" t="str">
            <v>FFFF1</v>
          </cell>
          <cell r="Y180" t="str">
            <v>FFFFF1</v>
          </cell>
          <cell r="AC180">
            <v>0</v>
          </cell>
          <cell r="AD180">
            <v>6</v>
          </cell>
          <cell r="AE180">
            <v>0</v>
          </cell>
          <cell r="AF180">
            <v>0</v>
          </cell>
          <cell r="AG180">
            <v>0</v>
          </cell>
          <cell r="AJ180">
            <v>522</v>
          </cell>
        </row>
        <row r="181">
          <cell r="T181" t="str">
            <v>FF1</v>
          </cell>
          <cell r="U181" t="str">
            <v>FF5</v>
          </cell>
          <cell r="V181" t="str">
            <v>FFF2</v>
          </cell>
          <cell r="W181" t="str">
            <v>FFF1</v>
          </cell>
          <cell r="X181" t="str">
            <v>FFFF2</v>
          </cell>
          <cell r="Y181" t="str">
            <v>FFFFF6</v>
          </cell>
          <cell r="AC181">
            <v>0</v>
          </cell>
          <cell r="AD181">
            <v>0</v>
          </cell>
          <cell r="AE181">
            <v>10</v>
          </cell>
          <cell r="AF181">
            <v>0</v>
          </cell>
          <cell r="AG181">
            <v>0</v>
          </cell>
          <cell r="AJ181">
            <v>523</v>
          </cell>
        </row>
        <row r="182">
          <cell r="T182" t="str">
            <v>FF2</v>
          </cell>
          <cell r="U182" t="str">
            <v>FFF3</v>
          </cell>
          <cell r="V182" t="str">
            <v>FFF1</v>
          </cell>
          <cell r="W182" t="str">
            <v>FFFF2</v>
          </cell>
          <cell r="X182" t="str">
            <v>FFFFF3</v>
          </cell>
          <cell r="Y182" t="str">
            <v>FFFFF1</v>
          </cell>
          <cell r="AC182">
            <v>0</v>
          </cell>
          <cell r="AD182">
            <v>0</v>
          </cell>
          <cell r="AE182">
            <v>0</v>
          </cell>
          <cell r="AF182">
            <v>5</v>
          </cell>
          <cell r="AG182">
            <v>0</v>
          </cell>
          <cell r="AJ182">
            <v>524</v>
          </cell>
        </row>
        <row r="183">
          <cell r="T183" t="str">
            <v>FF4</v>
          </cell>
          <cell r="U183" t="str">
            <v>FFF2</v>
          </cell>
          <cell r="V183" t="str">
            <v>FFFF1</v>
          </cell>
          <cell r="W183" t="str">
            <v>FFFFF3</v>
          </cell>
          <cell r="X183" t="str">
            <v>FFFFF1</v>
          </cell>
          <cell r="Y183" t="str">
            <v>FFFFF2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13</v>
          </cell>
          <cell r="AJ183">
            <v>525</v>
          </cell>
        </row>
        <row r="184">
          <cell r="T184" t="str">
            <v>FFF2</v>
          </cell>
          <cell r="U184" t="str">
            <v>FFF1</v>
          </cell>
          <cell r="V184" t="str">
            <v>FFFF2</v>
          </cell>
          <cell r="W184" t="str">
            <v>FFFFF4</v>
          </cell>
          <cell r="X184" t="str">
            <v>FFFFF5</v>
          </cell>
          <cell r="Y184" t="str">
            <v>FFFFF3</v>
          </cell>
          <cell r="AC184">
            <v>185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J184">
            <v>526</v>
          </cell>
        </row>
        <row r="185">
          <cell r="T185" t="str">
            <v>FFF1</v>
          </cell>
          <cell r="U185" t="str">
            <v>FFF3</v>
          </cell>
          <cell r="V185" t="str">
            <v>FFFF1</v>
          </cell>
          <cell r="W185" t="str">
            <v>FFFFF2</v>
          </cell>
          <cell r="X185" t="str">
            <v>FFFFF6</v>
          </cell>
          <cell r="Y185" t="str">
            <v>FFFFF4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J185">
            <v>527</v>
          </cell>
        </row>
        <row r="186">
          <cell r="T186" t="str">
            <v>FFF2</v>
          </cell>
          <cell r="U186" t="str">
            <v>FFFF1</v>
          </cell>
          <cell r="V186" t="str">
            <v>FFFF2</v>
          </cell>
          <cell r="W186" t="str">
            <v>FFFFF3</v>
          </cell>
          <cell r="X186" t="str">
            <v>FFFFF1</v>
          </cell>
          <cell r="Y186" t="str">
            <v>FFFFF5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J186">
            <v>528</v>
          </cell>
        </row>
        <row r="187">
          <cell r="T187" t="str">
            <v>FFFF1</v>
          </cell>
          <cell r="U187" t="str">
            <v>FFFF2</v>
          </cell>
          <cell r="V187" t="str">
            <v>FFFFF1</v>
          </cell>
          <cell r="W187" t="str">
            <v>FFFFF2</v>
          </cell>
          <cell r="X187" t="str">
            <v>FFFFF3</v>
          </cell>
          <cell r="Y187" t="str">
            <v>FFFFF6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J187">
            <v>529</v>
          </cell>
        </row>
        <row r="188">
          <cell r="T188" t="str">
            <v>FFFF1</v>
          </cell>
          <cell r="U188" t="str">
            <v>FFFF2</v>
          </cell>
          <cell r="V188" t="str">
            <v>FFFFF4</v>
          </cell>
          <cell r="W188" t="str">
            <v>FFFFF5</v>
          </cell>
          <cell r="X188" t="str">
            <v>FFFFF6</v>
          </cell>
          <cell r="Y188" t="str">
            <v>FFFFF1</v>
          </cell>
          <cell r="AC188">
            <v>370</v>
          </cell>
          <cell r="AD188">
            <v>12</v>
          </cell>
          <cell r="AE188">
            <v>0</v>
          </cell>
          <cell r="AF188">
            <v>0</v>
          </cell>
          <cell r="AG188">
            <v>0</v>
          </cell>
          <cell r="AJ188">
            <v>531</v>
          </cell>
        </row>
        <row r="189">
          <cell r="AC189">
            <v>370</v>
          </cell>
          <cell r="AD189">
            <v>0</v>
          </cell>
          <cell r="AE189">
            <v>20</v>
          </cell>
          <cell r="AF189">
            <v>0</v>
          </cell>
          <cell r="AG189">
            <v>0</v>
          </cell>
          <cell r="AJ189">
            <v>532</v>
          </cell>
        </row>
        <row r="190">
          <cell r="AC190">
            <v>370</v>
          </cell>
          <cell r="AD190">
            <v>0</v>
          </cell>
          <cell r="AE190">
            <v>0</v>
          </cell>
          <cell r="AF190">
            <v>11</v>
          </cell>
          <cell r="AG190">
            <v>0</v>
          </cell>
          <cell r="AJ190">
            <v>533</v>
          </cell>
        </row>
        <row r="191">
          <cell r="AC191">
            <v>617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J191">
            <v>541</v>
          </cell>
        </row>
        <row r="192">
          <cell r="AC192">
            <v>0</v>
          </cell>
          <cell r="AD192">
            <v>0</v>
          </cell>
          <cell r="AE192">
            <v>34</v>
          </cell>
          <cell r="AF192">
            <v>0</v>
          </cell>
          <cell r="AG192">
            <v>0</v>
          </cell>
          <cell r="AJ192">
            <v>542</v>
          </cell>
        </row>
        <row r="193">
          <cell r="AC193">
            <v>988</v>
          </cell>
          <cell r="AD193">
            <v>33</v>
          </cell>
          <cell r="AE193">
            <v>0</v>
          </cell>
          <cell r="AF193">
            <v>0</v>
          </cell>
          <cell r="AG193">
            <v>0</v>
          </cell>
          <cell r="AJ193">
            <v>551</v>
          </cell>
        </row>
        <row r="194">
          <cell r="AC194">
            <v>0</v>
          </cell>
          <cell r="AD194">
            <v>33</v>
          </cell>
          <cell r="AE194">
            <v>54</v>
          </cell>
          <cell r="AF194">
            <v>0</v>
          </cell>
          <cell r="AG194">
            <v>0</v>
          </cell>
          <cell r="AJ194">
            <v>552</v>
          </cell>
        </row>
        <row r="195">
          <cell r="AC195">
            <v>988</v>
          </cell>
          <cell r="AD195">
            <v>0</v>
          </cell>
          <cell r="AE195">
            <v>54</v>
          </cell>
          <cell r="AF195">
            <v>0</v>
          </cell>
          <cell r="AG195">
            <v>0</v>
          </cell>
          <cell r="AJ195">
            <v>553</v>
          </cell>
        </row>
        <row r="196">
          <cell r="AC196">
            <v>0</v>
          </cell>
          <cell r="AD196">
            <v>0</v>
          </cell>
          <cell r="AE196">
            <v>54</v>
          </cell>
          <cell r="AF196">
            <v>30</v>
          </cell>
          <cell r="AG196">
            <v>0</v>
          </cell>
          <cell r="AJ196">
            <v>554</v>
          </cell>
        </row>
        <row r="197">
          <cell r="AC197">
            <v>0</v>
          </cell>
          <cell r="AD197">
            <v>0</v>
          </cell>
          <cell r="AE197">
            <v>0</v>
          </cell>
          <cell r="AF197">
            <v>30</v>
          </cell>
          <cell r="AG197">
            <v>71</v>
          </cell>
          <cell r="AJ197">
            <v>555</v>
          </cell>
        </row>
        <row r="198">
          <cell r="AC198">
            <v>988</v>
          </cell>
          <cell r="AD198">
            <v>0</v>
          </cell>
          <cell r="AE198">
            <v>0</v>
          </cell>
          <cell r="AF198">
            <v>30</v>
          </cell>
          <cell r="AG198">
            <v>0</v>
          </cell>
          <cell r="AJ198">
            <v>556</v>
          </cell>
        </row>
        <row r="199">
          <cell r="AC199">
            <v>135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J199">
            <v>611</v>
          </cell>
        </row>
        <row r="200">
          <cell r="AC200">
            <v>0</v>
          </cell>
          <cell r="AD200">
            <v>4</v>
          </cell>
          <cell r="AE200">
            <v>0</v>
          </cell>
          <cell r="AF200">
            <v>0</v>
          </cell>
          <cell r="AG200">
            <v>0</v>
          </cell>
          <cell r="AJ200">
            <v>612</v>
          </cell>
        </row>
        <row r="201">
          <cell r="AC201">
            <v>0</v>
          </cell>
          <cell r="AD201">
            <v>0</v>
          </cell>
          <cell r="AE201">
            <v>6</v>
          </cell>
          <cell r="AF201">
            <v>0</v>
          </cell>
          <cell r="AG201">
            <v>0</v>
          </cell>
          <cell r="AJ201">
            <v>613</v>
          </cell>
        </row>
        <row r="202">
          <cell r="AC202">
            <v>0</v>
          </cell>
          <cell r="AD202">
            <v>0</v>
          </cell>
          <cell r="AE202">
            <v>0</v>
          </cell>
          <cell r="AF202">
            <v>3</v>
          </cell>
          <cell r="AG202">
            <v>0</v>
          </cell>
          <cell r="AJ202">
            <v>614</v>
          </cell>
        </row>
        <row r="203"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8</v>
          </cell>
          <cell r="AJ203">
            <v>615</v>
          </cell>
        </row>
        <row r="204">
          <cell r="AC204">
            <v>111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J204">
            <v>616</v>
          </cell>
        </row>
        <row r="205">
          <cell r="AC205">
            <v>185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J205">
            <v>621</v>
          </cell>
        </row>
        <row r="206">
          <cell r="AC206">
            <v>0</v>
          </cell>
          <cell r="AD206">
            <v>6</v>
          </cell>
          <cell r="AE206">
            <v>0</v>
          </cell>
          <cell r="AF206">
            <v>0</v>
          </cell>
          <cell r="AG206">
            <v>0</v>
          </cell>
          <cell r="AJ206">
            <v>622</v>
          </cell>
        </row>
        <row r="207">
          <cell r="AC207">
            <v>0</v>
          </cell>
          <cell r="AD207">
            <v>0</v>
          </cell>
          <cell r="AE207">
            <v>10</v>
          </cell>
          <cell r="AF207">
            <v>0</v>
          </cell>
          <cell r="AG207">
            <v>0</v>
          </cell>
          <cell r="AJ207">
            <v>623</v>
          </cell>
        </row>
        <row r="208">
          <cell r="AC208">
            <v>0</v>
          </cell>
          <cell r="AD208">
            <v>0</v>
          </cell>
          <cell r="AE208">
            <v>0</v>
          </cell>
          <cell r="AF208">
            <v>5</v>
          </cell>
          <cell r="AG208">
            <v>0</v>
          </cell>
          <cell r="AJ208">
            <v>624</v>
          </cell>
        </row>
        <row r="209"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13</v>
          </cell>
          <cell r="AJ209">
            <v>625</v>
          </cell>
        </row>
        <row r="210">
          <cell r="AC210">
            <v>185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J210">
            <v>626</v>
          </cell>
        </row>
        <row r="211"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J211">
            <v>627</v>
          </cell>
        </row>
        <row r="212"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J212">
            <v>628</v>
          </cell>
        </row>
        <row r="213"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J213">
            <v>629</v>
          </cell>
        </row>
        <row r="214">
          <cell r="AC214">
            <v>370</v>
          </cell>
          <cell r="AD214">
            <v>12</v>
          </cell>
          <cell r="AE214">
            <v>0</v>
          </cell>
          <cell r="AF214">
            <v>0</v>
          </cell>
          <cell r="AG214">
            <v>0</v>
          </cell>
          <cell r="AJ214">
            <v>631</v>
          </cell>
        </row>
        <row r="215">
          <cell r="AC215">
            <v>370</v>
          </cell>
          <cell r="AD215">
            <v>0</v>
          </cell>
          <cell r="AE215">
            <v>20</v>
          </cell>
          <cell r="AF215">
            <v>0</v>
          </cell>
          <cell r="AG215">
            <v>0</v>
          </cell>
          <cell r="AJ215">
            <v>632</v>
          </cell>
        </row>
        <row r="216">
          <cell r="AC216">
            <v>370</v>
          </cell>
          <cell r="AD216">
            <v>0</v>
          </cell>
          <cell r="AE216">
            <v>0</v>
          </cell>
          <cell r="AF216">
            <v>11</v>
          </cell>
          <cell r="AG216">
            <v>0</v>
          </cell>
          <cell r="AJ216">
            <v>633</v>
          </cell>
        </row>
        <row r="217">
          <cell r="AC217">
            <v>617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J217">
            <v>641</v>
          </cell>
        </row>
        <row r="218">
          <cell r="AC218">
            <v>0</v>
          </cell>
          <cell r="AD218">
            <v>0</v>
          </cell>
          <cell r="AE218">
            <v>34</v>
          </cell>
          <cell r="AF218">
            <v>0</v>
          </cell>
          <cell r="AG218">
            <v>0</v>
          </cell>
          <cell r="AJ218">
            <v>642</v>
          </cell>
        </row>
        <row r="219">
          <cell r="AC219">
            <v>988</v>
          </cell>
          <cell r="AD219">
            <v>33</v>
          </cell>
          <cell r="AE219">
            <v>0</v>
          </cell>
          <cell r="AF219">
            <v>0</v>
          </cell>
          <cell r="AG219">
            <v>0</v>
          </cell>
          <cell r="AJ219">
            <v>651</v>
          </cell>
        </row>
        <row r="220">
          <cell r="AC220">
            <v>0</v>
          </cell>
          <cell r="AD220">
            <v>33</v>
          </cell>
          <cell r="AE220">
            <v>54</v>
          </cell>
          <cell r="AF220">
            <v>0</v>
          </cell>
          <cell r="AG220">
            <v>0</v>
          </cell>
          <cell r="AJ220">
            <v>652</v>
          </cell>
        </row>
        <row r="221">
          <cell r="AC221">
            <v>988</v>
          </cell>
          <cell r="AD221">
            <v>0</v>
          </cell>
          <cell r="AE221">
            <v>54</v>
          </cell>
          <cell r="AF221">
            <v>0</v>
          </cell>
          <cell r="AG221">
            <v>0</v>
          </cell>
          <cell r="AJ221">
            <v>653</v>
          </cell>
        </row>
        <row r="222">
          <cell r="AC222">
            <v>0</v>
          </cell>
          <cell r="AD222">
            <v>0</v>
          </cell>
          <cell r="AE222">
            <v>54</v>
          </cell>
          <cell r="AF222">
            <v>30</v>
          </cell>
          <cell r="AG222">
            <v>0</v>
          </cell>
          <cell r="AJ222">
            <v>654</v>
          </cell>
        </row>
        <row r="223">
          <cell r="AC223">
            <v>0</v>
          </cell>
          <cell r="AD223">
            <v>0</v>
          </cell>
          <cell r="AE223">
            <v>0</v>
          </cell>
          <cell r="AF223">
            <v>30</v>
          </cell>
          <cell r="AG223">
            <v>71</v>
          </cell>
          <cell r="AJ223">
            <v>655</v>
          </cell>
        </row>
        <row r="224">
          <cell r="AC224">
            <v>988</v>
          </cell>
          <cell r="AD224">
            <v>0</v>
          </cell>
          <cell r="AE224">
            <v>0</v>
          </cell>
          <cell r="AF224">
            <v>30</v>
          </cell>
          <cell r="AG224">
            <v>0</v>
          </cell>
          <cell r="AJ224">
            <v>656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Sheet1"/>
    </sheetNames>
    <sheetDataSet>
      <sheetData sheetId="0">
        <row r="1">
          <cell r="A1" t="str">
            <v>int</v>
          </cell>
          <cell r="B1" t="str">
            <v>string</v>
          </cell>
          <cell r="C1" t="str">
            <v>string</v>
          </cell>
          <cell r="D1" t="str">
            <v>int</v>
          </cell>
          <cell r="E1" t="str">
            <v>int</v>
          </cell>
          <cell r="F1" t="str">
            <v>int</v>
          </cell>
          <cell r="G1" t="str">
            <v>int</v>
          </cell>
          <cell r="H1" t="str">
            <v>int</v>
          </cell>
          <cell r="I1" t="str">
            <v>int</v>
          </cell>
          <cell r="J1" t="str">
            <v>int</v>
          </cell>
          <cell r="K1" t="str">
            <v>int</v>
          </cell>
          <cell r="L1" t="str">
            <v>int</v>
          </cell>
          <cell r="M1" t="str">
            <v>int</v>
          </cell>
          <cell r="N1" t="str">
            <v>int</v>
          </cell>
          <cell r="O1" t="str">
            <v>int</v>
          </cell>
          <cell r="P1" t="str">
            <v>int</v>
          </cell>
          <cell r="Q1" t="str">
            <v>int</v>
          </cell>
          <cell r="R1" t="str">
            <v>int</v>
          </cell>
          <cell r="S1" t="str">
            <v>int</v>
          </cell>
          <cell r="T1" t="str">
            <v>int</v>
          </cell>
          <cell r="U1" t="str">
            <v>int</v>
          </cell>
          <cell r="V1" t="str">
            <v>int</v>
          </cell>
          <cell r="W1" t="str">
            <v>int</v>
          </cell>
        </row>
        <row r="2">
          <cell r="A2" t="str">
            <v>id</v>
          </cell>
          <cell r="B2" t="str">
            <v>name</v>
          </cell>
          <cell r="C2" t="str">
            <v>res</v>
          </cell>
          <cell r="D2" t="str">
            <v>attrType1</v>
          </cell>
          <cell r="E2" t="str">
            <v>attrValue1</v>
          </cell>
          <cell r="F2" t="str">
            <v>attrType2</v>
          </cell>
          <cell r="G2" t="str">
            <v>attrValue2</v>
          </cell>
          <cell r="H2" t="str">
            <v>attrType3</v>
          </cell>
          <cell r="I2" t="str">
            <v>attrValue3</v>
          </cell>
          <cell r="J2" t="str">
            <v>attrType4</v>
          </cell>
          <cell r="K2" t="str">
            <v>attrValue4</v>
          </cell>
          <cell r="L2" t="str">
            <v>attrType5</v>
          </cell>
          <cell r="M2" t="str">
            <v>attrValue5</v>
          </cell>
          <cell r="N2" t="str">
            <v>quality</v>
          </cell>
          <cell r="O2" t="str">
            <v>combine1</v>
          </cell>
          <cell r="P2" t="str">
            <v>amount1</v>
          </cell>
          <cell r="Q2" t="str">
            <v>combine2</v>
          </cell>
          <cell r="R2" t="str">
            <v>amount2</v>
          </cell>
          <cell r="S2" t="str">
            <v>combine3</v>
          </cell>
          <cell r="T2" t="str">
            <v>amount3</v>
          </cell>
          <cell r="U2" t="str">
            <v>combine4</v>
          </cell>
          <cell r="V2" t="str">
            <v>amount4</v>
          </cell>
          <cell r="W2" t="str">
            <v>power</v>
          </cell>
        </row>
        <row r="3">
          <cell r="A3">
            <v>111</v>
          </cell>
          <cell r="B3" t="str">
            <v>生命碎片1</v>
          </cell>
          <cell r="C3" t="str">
            <v>#hoarstone_icon_stoneEquip_1.png</v>
          </cell>
          <cell r="D3">
            <v>1</v>
          </cell>
          <cell r="E3">
            <v>135</v>
          </cell>
          <cell r="N3">
            <v>1</v>
          </cell>
          <cell r="W3">
            <v>7</v>
          </cell>
        </row>
        <row r="4">
          <cell r="A4">
            <v>112</v>
          </cell>
          <cell r="B4" t="str">
            <v>狂暴碎片1</v>
          </cell>
          <cell r="C4" t="str">
            <v>#hoarstone_icon_stoneEquip_2.png</v>
          </cell>
          <cell r="D4">
            <v>23</v>
          </cell>
          <cell r="E4">
            <v>4</v>
          </cell>
          <cell r="N4">
            <v>1</v>
          </cell>
          <cell r="W4">
            <v>4</v>
          </cell>
        </row>
        <row r="5">
          <cell r="A5">
            <v>113</v>
          </cell>
          <cell r="B5" t="str">
            <v>能量碎片1</v>
          </cell>
          <cell r="C5" t="str">
            <v>#hoarstone_icon_stoneEquip_3.png</v>
          </cell>
          <cell r="D5">
            <v>3</v>
          </cell>
          <cell r="E5">
            <v>6</v>
          </cell>
          <cell r="N5">
            <v>1</v>
          </cell>
          <cell r="W5">
            <v>3</v>
          </cell>
        </row>
        <row r="6">
          <cell r="A6">
            <v>114</v>
          </cell>
          <cell r="B6" t="str">
            <v>坚韧碎片1</v>
          </cell>
          <cell r="C6" t="str">
            <v>#hoarstone_icon_stoneEquip_4.png</v>
          </cell>
          <cell r="D6">
            <v>25</v>
          </cell>
          <cell r="E6">
            <v>3</v>
          </cell>
          <cell r="N6">
            <v>1</v>
          </cell>
          <cell r="W6">
            <v>2</v>
          </cell>
        </row>
        <row r="7">
          <cell r="A7">
            <v>115</v>
          </cell>
          <cell r="B7" t="str">
            <v>复苏碎片1</v>
          </cell>
          <cell r="C7" t="str">
            <v>#hoarstone_icon_stoneEquip_5.png</v>
          </cell>
          <cell r="D7">
            <v>10</v>
          </cell>
          <cell r="E7">
            <v>8</v>
          </cell>
          <cell r="N7">
            <v>1</v>
          </cell>
          <cell r="W7">
            <v>16</v>
          </cell>
        </row>
        <row r="8">
          <cell r="A8">
            <v>116</v>
          </cell>
          <cell r="B8" t="str">
            <v>活力碎片1</v>
          </cell>
          <cell r="C8" t="str">
            <v>#hoarstone_icon_stoneEquip_6.png</v>
          </cell>
          <cell r="D8">
            <v>1</v>
          </cell>
          <cell r="E8">
            <v>111</v>
          </cell>
          <cell r="N8">
            <v>1</v>
          </cell>
          <cell r="W8">
            <v>6</v>
          </cell>
        </row>
        <row r="9">
          <cell r="A9">
            <v>121</v>
          </cell>
          <cell r="B9" t="str">
            <v>生命符文</v>
          </cell>
          <cell r="C9" t="str">
            <v>#hoarstone_icon_stoneEquip_7.png</v>
          </cell>
          <cell r="D9">
            <v>1</v>
          </cell>
          <cell r="E9">
            <v>185</v>
          </cell>
          <cell r="N9">
            <v>2</v>
          </cell>
          <cell r="O9">
            <v>111</v>
          </cell>
          <cell r="P9">
            <v>1</v>
          </cell>
          <cell r="Q9">
            <v>114</v>
          </cell>
          <cell r="R9">
            <v>1</v>
          </cell>
          <cell r="W9">
            <v>10</v>
          </cell>
        </row>
        <row r="10">
          <cell r="A10">
            <v>122</v>
          </cell>
          <cell r="B10" t="str">
            <v>狂暴符文</v>
          </cell>
          <cell r="C10" t="str">
            <v>#hoarstone_icon_stoneEquip_8.png</v>
          </cell>
          <cell r="D10">
            <v>23</v>
          </cell>
          <cell r="E10">
            <v>6</v>
          </cell>
          <cell r="N10">
            <v>2</v>
          </cell>
          <cell r="O10">
            <v>112</v>
          </cell>
          <cell r="P10">
            <v>1</v>
          </cell>
          <cell r="Q10">
            <v>115</v>
          </cell>
          <cell r="R10">
            <v>1</v>
          </cell>
          <cell r="W10">
            <v>6</v>
          </cell>
        </row>
        <row r="11">
          <cell r="A11">
            <v>123</v>
          </cell>
          <cell r="B11" t="str">
            <v>能量符文</v>
          </cell>
          <cell r="C11" t="str">
            <v>#hoarstone_icon_stoneEquip_9.png</v>
          </cell>
          <cell r="D11">
            <v>3</v>
          </cell>
          <cell r="E11">
            <v>10</v>
          </cell>
          <cell r="N11">
            <v>2</v>
          </cell>
          <cell r="O11">
            <v>113</v>
          </cell>
          <cell r="P11">
            <v>1</v>
          </cell>
          <cell r="Q11">
            <v>116</v>
          </cell>
          <cell r="R11">
            <v>1</v>
          </cell>
          <cell r="W11">
            <v>5</v>
          </cell>
        </row>
        <row r="12">
          <cell r="A12">
            <v>124</v>
          </cell>
          <cell r="B12" t="str">
            <v>坚韧符文</v>
          </cell>
          <cell r="C12" t="str">
            <v>#hoarstone_icon_stoneEquip_10.png</v>
          </cell>
          <cell r="D12">
            <v>25</v>
          </cell>
          <cell r="E12">
            <v>5</v>
          </cell>
          <cell r="N12">
            <v>2</v>
          </cell>
          <cell r="O12">
            <v>114</v>
          </cell>
          <cell r="P12">
            <v>3</v>
          </cell>
          <cell r="W12">
            <v>4</v>
          </cell>
        </row>
        <row r="13">
          <cell r="A13">
            <v>125</v>
          </cell>
          <cell r="B13" t="str">
            <v>复苏符文</v>
          </cell>
          <cell r="C13" t="str">
            <v>#hoarstone_icon_stoneEquip_11.png</v>
          </cell>
          <cell r="D13">
            <v>10</v>
          </cell>
          <cell r="E13">
            <v>13</v>
          </cell>
          <cell r="N13">
            <v>2</v>
          </cell>
          <cell r="O13">
            <v>115</v>
          </cell>
          <cell r="P13">
            <v>3</v>
          </cell>
          <cell r="W13">
            <v>26</v>
          </cell>
        </row>
        <row r="14">
          <cell r="A14">
            <v>126</v>
          </cell>
          <cell r="B14" t="str">
            <v>活力符文</v>
          </cell>
          <cell r="C14" t="str">
            <v>#hoarstone_icon_stoneEquip_12.png</v>
          </cell>
          <cell r="D14">
            <v>1</v>
          </cell>
          <cell r="E14">
            <v>185</v>
          </cell>
          <cell r="N14">
            <v>2</v>
          </cell>
          <cell r="O14">
            <v>116</v>
          </cell>
          <cell r="P14">
            <v>3</v>
          </cell>
          <cell r="W14">
            <v>10</v>
          </cell>
        </row>
        <row r="15">
          <cell r="A15">
            <v>127</v>
          </cell>
          <cell r="B15" t="str">
            <v>无面符文</v>
          </cell>
          <cell r="C15" t="str">
            <v>#hoarstone_icon_stoneEquip_1.png</v>
          </cell>
          <cell r="D15">
            <v>1</v>
          </cell>
          <cell r="E15">
            <v>0</v>
          </cell>
          <cell r="N15">
            <v>2</v>
          </cell>
          <cell r="O15">
            <v>111</v>
          </cell>
          <cell r="P15">
            <v>3</v>
          </cell>
          <cell r="W15">
            <v>0</v>
          </cell>
        </row>
        <row r="16">
          <cell r="A16">
            <v>128</v>
          </cell>
          <cell r="B16" t="str">
            <v>无面符文</v>
          </cell>
          <cell r="C16" t="str">
            <v>#hoarstone_icon_stoneEquip_2.png</v>
          </cell>
          <cell r="D16">
            <v>1</v>
          </cell>
          <cell r="E16">
            <v>0</v>
          </cell>
          <cell r="N16">
            <v>2</v>
          </cell>
          <cell r="O16">
            <v>112</v>
          </cell>
          <cell r="P16">
            <v>3</v>
          </cell>
          <cell r="W16">
            <v>0</v>
          </cell>
        </row>
        <row r="17">
          <cell r="A17">
            <v>129</v>
          </cell>
          <cell r="B17" t="str">
            <v>无面符文</v>
          </cell>
          <cell r="C17" t="str">
            <v>#hoarstone_icon_stoneEquip_3.png</v>
          </cell>
          <cell r="D17">
            <v>1</v>
          </cell>
          <cell r="E17">
            <v>0</v>
          </cell>
          <cell r="N17">
            <v>2</v>
          </cell>
          <cell r="O17">
            <v>113</v>
          </cell>
          <cell r="P17">
            <v>3</v>
          </cell>
          <cell r="W17">
            <v>0</v>
          </cell>
        </row>
        <row r="18">
          <cell r="A18">
            <v>131</v>
          </cell>
          <cell r="B18" t="str">
            <v>狂暴精华</v>
          </cell>
          <cell r="C18" t="str">
            <v>#hoarstone_icon_stoneEquip_4.png</v>
          </cell>
          <cell r="D18">
            <v>1</v>
          </cell>
          <cell r="E18">
            <v>370</v>
          </cell>
          <cell r="F18">
            <v>23</v>
          </cell>
          <cell r="G18">
            <v>12</v>
          </cell>
          <cell r="N18">
            <v>3</v>
          </cell>
          <cell r="O18">
            <v>111</v>
          </cell>
          <cell r="P18">
            <v>3</v>
          </cell>
          <cell r="Q18">
            <v>112</v>
          </cell>
          <cell r="R18">
            <v>3</v>
          </cell>
          <cell r="W18">
            <v>32</v>
          </cell>
        </row>
        <row r="19">
          <cell r="A19">
            <v>132</v>
          </cell>
          <cell r="B19" t="str">
            <v>活力精华</v>
          </cell>
          <cell r="C19" t="str">
            <v>#hoarstone_icon_stoneEquip_5.png</v>
          </cell>
          <cell r="D19">
            <v>1</v>
          </cell>
          <cell r="E19">
            <v>370</v>
          </cell>
          <cell r="F19">
            <v>3</v>
          </cell>
          <cell r="G19">
            <v>20</v>
          </cell>
          <cell r="N19">
            <v>3</v>
          </cell>
          <cell r="O19">
            <v>111</v>
          </cell>
          <cell r="P19">
            <v>3</v>
          </cell>
          <cell r="Q19">
            <v>113</v>
          </cell>
          <cell r="R19">
            <v>3</v>
          </cell>
          <cell r="W19">
            <v>30</v>
          </cell>
        </row>
        <row r="20">
          <cell r="A20">
            <v>133</v>
          </cell>
          <cell r="B20" t="str">
            <v>坚韧精华</v>
          </cell>
          <cell r="C20" t="str">
            <v>#hoarstone_icon_stoneEquip_6.png</v>
          </cell>
          <cell r="D20">
            <v>1</v>
          </cell>
          <cell r="E20">
            <v>370</v>
          </cell>
          <cell r="F20">
            <v>25</v>
          </cell>
          <cell r="G20">
            <v>11</v>
          </cell>
          <cell r="N20">
            <v>3</v>
          </cell>
          <cell r="O20">
            <v>116</v>
          </cell>
          <cell r="P20">
            <v>3</v>
          </cell>
          <cell r="Q20">
            <v>114</v>
          </cell>
          <cell r="R20">
            <v>3</v>
          </cell>
          <cell r="W20">
            <v>28</v>
          </cell>
        </row>
        <row r="21">
          <cell r="A21">
            <v>141</v>
          </cell>
          <cell r="B21" t="str">
            <v>生命精华</v>
          </cell>
          <cell r="C21" t="str">
            <v>#hoarstone_icon_stoneEquip_7.png</v>
          </cell>
          <cell r="D21">
            <v>1</v>
          </cell>
          <cell r="E21">
            <v>617</v>
          </cell>
          <cell r="N21">
            <v>4</v>
          </cell>
          <cell r="O21">
            <v>111</v>
          </cell>
          <cell r="P21">
            <v>5</v>
          </cell>
          <cell r="Q21">
            <v>114</v>
          </cell>
          <cell r="R21">
            <v>5</v>
          </cell>
          <cell r="S21">
            <v>115</v>
          </cell>
          <cell r="T21">
            <v>5</v>
          </cell>
          <cell r="W21">
            <v>33</v>
          </cell>
        </row>
        <row r="22">
          <cell r="A22">
            <v>142</v>
          </cell>
          <cell r="B22" t="str">
            <v>能量精华</v>
          </cell>
          <cell r="C22" t="str">
            <v>#hoarstone_icon_stoneEquip_8.png</v>
          </cell>
          <cell r="D22">
            <v>3</v>
          </cell>
          <cell r="E22">
            <v>34</v>
          </cell>
          <cell r="N22">
            <v>4</v>
          </cell>
          <cell r="O22">
            <v>112</v>
          </cell>
          <cell r="P22">
            <v>5</v>
          </cell>
          <cell r="Q22">
            <v>113</v>
          </cell>
          <cell r="R22">
            <v>5</v>
          </cell>
          <cell r="S22">
            <v>116</v>
          </cell>
          <cell r="T22">
            <v>5</v>
          </cell>
          <cell r="W22">
            <v>17</v>
          </cell>
        </row>
        <row r="23">
          <cell r="A23">
            <v>151</v>
          </cell>
          <cell r="B23" t="str">
            <v>生命核心</v>
          </cell>
          <cell r="C23" t="str">
            <v>#hoarstone_icon_stoneEquip_9.png</v>
          </cell>
          <cell r="D23">
            <v>1</v>
          </cell>
          <cell r="E23">
            <v>1021</v>
          </cell>
          <cell r="F23">
            <v>23</v>
          </cell>
          <cell r="G23">
            <v>33</v>
          </cell>
          <cell r="N23">
            <v>5</v>
          </cell>
          <cell r="O23">
            <v>111</v>
          </cell>
          <cell r="P23">
            <v>10</v>
          </cell>
          <cell r="Q23">
            <v>112</v>
          </cell>
          <cell r="R23">
            <v>10</v>
          </cell>
          <cell r="S23">
            <v>114</v>
          </cell>
          <cell r="T23">
            <v>10</v>
          </cell>
          <cell r="W23">
            <v>88</v>
          </cell>
        </row>
        <row r="24">
          <cell r="A24">
            <v>152</v>
          </cell>
          <cell r="B24" t="str">
            <v>狂暴核心</v>
          </cell>
          <cell r="C24" t="str">
            <v>#hoarstone_icon_stoneEquip_10.png</v>
          </cell>
          <cell r="D24">
            <v>3</v>
          </cell>
          <cell r="E24">
            <v>87</v>
          </cell>
          <cell r="F24">
            <v>23</v>
          </cell>
          <cell r="G24">
            <v>33</v>
          </cell>
          <cell r="N24">
            <v>5</v>
          </cell>
          <cell r="O24">
            <v>112</v>
          </cell>
          <cell r="P24">
            <v>10</v>
          </cell>
          <cell r="Q24">
            <v>113</v>
          </cell>
          <cell r="R24">
            <v>10</v>
          </cell>
          <cell r="S24">
            <v>116</v>
          </cell>
          <cell r="T24">
            <v>10</v>
          </cell>
          <cell r="W24">
            <v>77</v>
          </cell>
        </row>
        <row r="25">
          <cell r="A25">
            <v>153</v>
          </cell>
          <cell r="B25" t="str">
            <v>能量核心</v>
          </cell>
          <cell r="C25" t="str">
            <v>#hoarstone_icon_stoneEquip_11.png</v>
          </cell>
          <cell r="D25">
            <v>1</v>
          </cell>
          <cell r="E25">
            <v>1042</v>
          </cell>
          <cell r="F25">
            <v>3</v>
          </cell>
          <cell r="G25">
            <v>54</v>
          </cell>
          <cell r="N25">
            <v>5</v>
          </cell>
          <cell r="O25">
            <v>111</v>
          </cell>
          <cell r="P25">
            <v>10</v>
          </cell>
          <cell r="Q25">
            <v>113</v>
          </cell>
          <cell r="R25">
            <v>10</v>
          </cell>
          <cell r="S25">
            <v>115</v>
          </cell>
          <cell r="T25">
            <v>10</v>
          </cell>
          <cell r="W25">
            <v>83</v>
          </cell>
        </row>
        <row r="26">
          <cell r="A26">
            <v>154</v>
          </cell>
          <cell r="B26" t="str">
            <v>坚韧之源</v>
          </cell>
          <cell r="C26" t="str">
            <v>#hoarstone_icon_stoneEquip_12.png</v>
          </cell>
          <cell r="D26">
            <v>3</v>
          </cell>
          <cell r="E26">
            <v>84</v>
          </cell>
          <cell r="F26">
            <v>25</v>
          </cell>
          <cell r="G26">
            <v>30</v>
          </cell>
          <cell r="N26">
            <v>5</v>
          </cell>
          <cell r="O26">
            <v>113</v>
          </cell>
          <cell r="P26">
            <v>12</v>
          </cell>
          <cell r="Q26">
            <v>114</v>
          </cell>
          <cell r="R26">
            <v>12</v>
          </cell>
          <cell r="S26">
            <v>112</v>
          </cell>
          <cell r="T26">
            <v>6</v>
          </cell>
          <cell r="W26">
            <v>63</v>
          </cell>
        </row>
        <row r="27">
          <cell r="A27">
            <v>155</v>
          </cell>
          <cell r="B27" t="str">
            <v>复苏之源</v>
          </cell>
          <cell r="C27" t="str">
            <v>#hoarstone_icon_stoneEquip_1.png</v>
          </cell>
          <cell r="D27">
            <v>10</v>
          </cell>
          <cell r="E27">
            <v>71</v>
          </cell>
          <cell r="F27">
            <v>25</v>
          </cell>
          <cell r="G27">
            <v>30</v>
          </cell>
          <cell r="N27">
            <v>5</v>
          </cell>
          <cell r="O27">
            <v>114</v>
          </cell>
          <cell r="P27">
            <v>10</v>
          </cell>
          <cell r="Q27">
            <v>115</v>
          </cell>
          <cell r="R27">
            <v>10</v>
          </cell>
          <cell r="S27">
            <v>111</v>
          </cell>
          <cell r="T27">
            <v>10</v>
          </cell>
          <cell r="W27">
            <v>163</v>
          </cell>
        </row>
        <row r="28">
          <cell r="A28">
            <v>156</v>
          </cell>
          <cell r="B28" t="str">
            <v>活力之源</v>
          </cell>
          <cell r="C28" t="str">
            <v>#hoarstone_icon_stoneEquip_2.png</v>
          </cell>
          <cell r="D28">
            <v>1</v>
          </cell>
          <cell r="E28">
            <v>1018</v>
          </cell>
          <cell r="F28">
            <v>25</v>
          </cell>
          <cell r="G28">
            <v>30</v>
          </cell>
          <cell r="N28">
            <v>5</v>
          </cell>
          <cell r="O28">
            <v>115</v>
          </cell>
          <cell r="P28">
            <v>10</v>
          </cell>
          <cell r="Q28">
            <v>116</v>
          </cell>
          <cell r="R28">
            <v>20</v>
          </cell>
          <cell r="W28">
            <v>76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"/>
  <sheetViews>
    <sheetView tabSelected="1" topLeftCell="C1" workbookViewId="0">
      <selection activeCell="T5" sqref="T5"/>
    </sheetView>
  </sheetViews>
  <sheetFormatPr defaultRowHeight="14.25" x14ac:dyDescent="0.15"/>
  <cols>
    <col min="25" max="25" width="6.5" bestFit="1" customWidth="1"/>
    <col min="26" max="26" width="9.5" bestFit="1" customWidth="1"/>
    <col min="27" max="27" width="6.5" bestFit="1" customWidth="1"/>
    <col min="28" max="28" width="15" bestFit="1" customWidth="1"/>
    <col min="29" max="29" width="10.5" bestFit="1" customWidth="1"/>
  </cols>
  <sheetData>
    <row r="1" spans="1:29" x14ac:dyDescent="0.15">
      <c r="A1" t="s">
        <v>24</v>
      </c>
      <c r="B1" t="s">
        <v>24</v>
      </c>
      <c r="C1" t="s">
        <v>24</v>
      </c>
      <c r="D1" t="s">
        <v>24</v>
      </c>
      <c r="E1" t="s">
        <v>24</v>
      </c>
      <c r="F1" t="s">
        <v>24</v>
      </c>
      <c r="G1" t="s">
        <v>24</v>
      </c>
      <c r="H1" t="s">
        <v>24</v>
      </c>
      <c r="I1" t="s">
        <v>24</v>
      </c>
      <c r="J1" t="s">
        <v>24</v>
      </c>
      <c r="K1" t="s">
        <v>24</v>
      </c>
      <c r="L1" t="s">
        <v>24</v>
      </c>
      <c r="M1" t="s">
        <v>24</v>
      </c>
      <c r="N1" t="s">
        <v>24</v>
      </c>
      <c r="O1" t="s">
        <v>24</v>
      </c>
      <c r="P1" t="s">
        <v>24</v>
      </c>
      <c r="Q1" t="s">
        <v>24</v>
      </c>
      <c r="R1" t="s">
        <v>24</v>
      </c>
      <c r="S1" t="s">
        <v>24</v>
      </c>
      <c r="T1" t="s">
        <v>24</v>
      </c>
      <c r="U1" t="s">
        <v>24</v>
      </c>
      <c r="V1" t="s">
        <v>24</v>
      </c>
      <c r="W1" t="s">
        <v>24</v>
      </c>
      <c r="X1" t="s">
        <v>24</v>
      </c>
      <c r="Y1" t="s">
        <v>24</v>
      </c>
      <c r="Z1" t="s">
        <v>24</v>
      </c>
      <c r="AA1" t="s">
        <v>24</v>
      </c>
      <c r="AB1" t="s">
        <v>24</v>
      </c>
      <c r="AC1" t="s">
        <v>24</v>
      </c>
    </row>
    <row r="2" spans="1:29" x14ac:dyDescent="0.15">
      <c r="A2" t="s">
        <v>25</v>
      </c>
      <c r="B2" t="s">
        <v>26</v>
      </c>
      <c r="C2" t="s">
        <v>27</v>
      </c>
      <c r="D2" t="s">
        <v>28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29</v>
      </c>
      <c r="K2" t="s">
        <v>30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31</v>
      </c>
      <c r="U2" t="s">
        <v>202</v>
      </c>
      <c r="V2" t="s">
        <v>203</v>
      </c>
      <c r="W2" t="s">
        <v>204</v>
      </c>
      <c r="X2" t="s">
        <v>205</v>
      </c>
      <c r="Y2" t="s">
        <v>206</v>
      </c>
      <c r="Z2" t="s">
        <v>207</v>
      </c>
      <c r="AA2" t="s">
        <v>208</v>
      </c>
      <c r="AB2" t="s">
        <v>209</v>
      </c>
      <c r="AC2" t="s">
        <v>210</v>
      </c>
    </row>
    <row r="3" spans="1:29" x14ac:dyDescent="0.15">
      <c r="A3">
        <v>100</v>
      </c>
      <c r="B3">
        <v>1</v>
      </c>
      <c r="C3">
        <v>0</v>
      </c>
      <c r="D3">
        <v>111</v>
      </c>
      <c r="E3">
        <v>111</v>
      </c>
      <c r="F3">
        <v>112</v>
      </c>
      <c r="G3">
        <v>112</v>
      </c>
      <c r="H3">
        <v>122</v>
      </c>
      <c r="I3">
        <v>123</v>
      </c>
      <c r="J3">
        <v>4</v>
      </c>
      <c r="K3">
        <v>9</v>
      </c>
      <c r="L3">
        <v>5</v>
      </c>
      <c r="M3">
        <v>9</v>
      </c>
      <c r="N3">
        <v>6</v>
      </c>
      <c r="O3">
        <v>5</v>
      </c>
      <c r="P3">
        <v>7</v>
      </c>
      <c r="Q3">
        <v>5</v>
      </c>
      <c r="R3">
        <v>1</v>
      </c>
      <c r="S3">
        <v>255</v>
      </c>
      <c r="T3">
        <f>ROUND(U3*1+V3*1+W3*[1]期望属性!$B$25+X3*[1]期望属性!$B$26+Y3*[1]期望属性!$B$27+Z3*[1]期望属性!$B$33+AA3*[1]期望属性!$B$29+AB3*[1]期望属性!$B$34+AC3*[1]期望属性!$B$31,0)</f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15">
      <c r="A4">
        <v>101</v>
      </c>
      <c r="B4">
        <v>1</v>
      </c>
      <c r="C4">
        <v>1</v>
      </c>
      <c r="D4">
        <v>113</v>
      </c>
      <c r="E4">
        <v>113</v>
      </c>
      <c r="F4">
        <v>114</v>
      </c>
      <c r="G4">
        <v>114</v>
      </c>
      <c r="H4">
        <v>121</v>
      </c>
      <c r="I4">
        <v>126</v>
      </c>
      <c r="J4">
        <v>4</v>
      </c>
      <c r="K4">
        <v>9</v>
      </c>
      <c r="L4">
        <v>5</v>
      </c>
      <c r="M4">
        <v>9</v>
      </c>
      <c r="N4">
        <v>6</v>
      </c>
      <c r="O4">
        <v>5</v>
      </c>
      <c r="P4">
        <v>7</v>
      </c>
      <c r="Q4">
        <v>5</v>
      </c>
      <c r="R4">
        <v>1</v>
      </c>
      <c r="S4">
        <v>255</v>
      </c>
      <c r="T4">
        <f>ROUND(U4*1+V4*1+W4*[1]期望属性!$B$25+X4*[1]期望属性!$B$26+Y4*[1]期望属性!$B$27+Z4*[1]期望属性!$B$33+AA4*[1]期望属性!$B$29+AB4*[1]期望属性!$B$34+AC4*[1]期望属性!$B$31,0)</f>
        <v>73</v>
      </c>
      <c r="U4">
        <v>9</v>
      </c>
      <c r="V4">
        <v>9</v>
      </c>
      <c r="W4">
        <v>5</v>
      </c>
      <c r="X4">
        <v>5</v>
      </c>
      <c r="Y4">
        <v>525</v>
      </c>
      <c r="Z4">
        <v>14</v>
      </c>
      <c r="AA4">
        <v>10</v>
      </c>
      <c r="AB4">
        <v>0</v>
      </c>
      <c r="AC4">
        <v>0</v>
      </c>
    </row>
    <row r="5" spans="1:29" x14ac:dyDescent="0.15">
      <c r="A5">
        <v>102</v>
      </c>
      <c r="B5">
        <v>1</v>
      </c>
      <c r="C5">
        <v>2</v>
      </c>
      <c r="D5">
        <v>115</v>
      </c>
      <c r="E5">
        <v>116</v>
      </c>
      <c r="F5">
        <v>124</v>
      </c>
      <c r="G5">
        <v>123</v>
      </c>
      <c r="H5">
        <v>121</v>
      </c>
      <c r="I5">
        <v>122</v>
      </c>
      <c r="J5">
        <v>4</v>
      </c>
      <c r="K5">
        <v>9</v>
      </c>
      <c r="L5">
        <v>5</v>
      </c>
      <c r="M5">
        <v>9</v>
      </c>
      <c r="N5">
        <v>6</v>
      </c>
      <c r="O5">
        <v>5</v>
      </c>
      <c r="P5">
        <v>7</v>
      </c>
      <c r="Q5">
        <v>5</v>
      </c>
      <c r="R5">
        <v>1</v>
      </c>
      <c r="S5">
        <v>255</v>
      </c>
      <c r="T5">
        <f>ROUND(U5*1+V5*1+W5*[1]期望属性!$B$25+X5*[1]期望属性!$B$26+Y5*[1]期望属性!$B$27+Z5*[1]期望属性!$B$33+AA5*[1]期望属性!$B$29+AB5*[1]期望属性!$B$34+AC5*[1]期望属性!$B$31,0)</f>
        <v>143</v>
      </c>
      <c r="U5">
        <v>18</v>
      </c>
      <c r="V5">
        <v>18</v>
      </c>
      <c r="W5">
        <v>10</v>
      </c>
      <c r="X5">
        <v>10</v>
      </c>
      <c r="Y5">
        <v>1150</v>
      </c>
      <c r="Z5">
        <v>14</v>
      </c>
      <c r="AA5">
        <v>22</v>
      </c>
      <c r="AB5">
        <v>6</v>
      </c>
      <c r="AC5">
        <v>0</v>
      </c>
    </row>
    <row r="6" spans="1:29" x14ac:dyDescent="0.15">
      <c r="A6">
        <v>103</v>
      </c>
      <c r="B6">
        <v>1</v>
      </c>
      <c r="C6">
        <v>3</v>
      </c>
      <c r="D6">
        <v>121</v>
      </c>
      <c r="E6">
        <v>122</v>
      </c>
      <c r="F6">
        <v>123</v>
      </c>
      <c r="G6">
        <v>125</v>
      </c>
      <c r="H6">
        <v>132</v>
      </c>
      <c r="I6">
        <v>133</v>
      </c>
      <c r="T6">
        <f>ROUND(U6*1+V6*1+W6*[1]期望属性!$B$25+X6*[1]期望属性!$B$26+Y6*[1]期望属性!$B$27+Z6*[1]期望属性!$B$33+AA6*[1]期望属性!$B$29+AB6*[1]期望属性!$B$34+AC6*[1]期望属性!$B$31,0)</f>
        <v>229</v>
      </c>
      <c r="U6">
        <v>27</v>
      </c>
      <c r="V6">
        <v>27</v>
      </c>
      <c r="W6">
        <v>15</v>
      </c>
      <c r="X6">
        <v>15</v>
      </c>
      <c r="Y6">
        <v>1701</v>
      </c>
      <c r="Z6">
        <v>20</v>
      </c>
      <c r="AA6">
        <v>32</v>
      </c>
      <c r="AB6">
        <v>11</v>
      </c>
      <c r="AC6">
        <v>8</v>
      </c>
    </row>
    <row r="7" spans="1:29" x14ac:dyDescent="0.15">
      <c r="A7">
        <v>200</v>
      </c>
      <c r="B7">
        <v>2</v>
      </c>
      <c r="C7">
        <v>0</v>
      </c>
      <c r="D7">
        <v>111</v>
      </c>
      <c r="E7">
        <v>111</v>
      </c>
      <c r="F7">
        <v>112</v>
      </c>
      <c r="G7">
        <v>112</v>
      </c>
      <c r="H7">
        <v>122</v>
      </c>
      <c r="I7">
        <v>123</v>
      </c>
      <c r="J7">
        <v>4</v>
      </c>
      <c r="K7">
        <v>9</v>
      </c>
      <c r="L7">
        <v>5</v>
      </c>
      <c r="M7">
        <v>9</v>
      </c>
      <c r="N7">
        <v>6</v>
      </c>
      <c r="O7">
        <v>5</v>
      </c>
      <c r="P7">
        <v>7</v>
      </c>
      <c r="Q7">
        <v>5</v>
      </c>
      <c r="R7">
        <v>1</v>
      </c>
      <c r="S7">
        <v>255</v>
      </c>
      <c r="T7">
        <f>ROUND(U7*1+V7*1+W7*[1]期望属性!$B$25+X7*[1]期望属性!$B$26+Y7*[1]期望属性!$B$27+Z7*[1]期望属性!$B$33+AA7*[1]期望属性!$B$29+AB7*[1]期望属性!$B$34+AC7*[1]期望属性!$B$31,0)</f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15">
      <c r="A8">
        <v>201</v>
      </c>
      <c r="B8">
        <v>2</v>
      </c>
      <c r="C8">
        <v>1</v>
      </c>
      <c r="D8">
        <v>113</v>
      </c>
      <c r="E8">
        <v>113</v>
      </c>
      <c r="F8">
        <v>114</v>
      </c>
      <c r="G8">
        <v>114</v>
      </c>
      <c r="H8">
        <v>121</v>
      </c>
      <c r="I8">
        <v>123</v>
      </c>
      <c r="J8">
        <v>4</v>
      </c>
      <c r="K8">
        <v>9</v>
      </c>
      <c r="L8">
        <v>5</v>
      </c>
      <c r="M8">
        <v>9</v>
      </c>
      <c r="N8">
        <v>6</v>
      </c>
      <c r="O8">
        <v>5</v>
      </c>
      <c r="P8">
        <v>7</v>
      </c>
      <c r="Q8">
        <v>5</v>
      </c>
      <c r="R8">
        <v>1</v>
      </c>
      <c r="S8">
        <v>255</v>
      </c>
      <c r="T8">
        <f>ROUND(U8*1+V8*1+W8*[1]期望属性!$B$25+X8*[1]期望属性!$B$26+Y8*[1]期望属性!$B$27+Z8*[1]期望属性!$B$33+AA8*[1]期望属性!$B$29+AB8*[1]期望属性!$B$34+AC8*[1]期望属性!$B$31,0)</f>
        <v>73</v>
      </c>
      <c r="U8">
        <v>9</v>
      </c>
      <c r="V8">
        <v>9</v>
      </c>
      <c r="W8">
        <v>5</v>
      </c>
      <c r="X8">
        <v>5</v>
      </c>
      <c r="Y8">
        <v>525</v>
      </c>
      <c r="Z8">
        <v>14</v>
      </c>
      <c r="AA8">
        <v>10</v>
      </c>
      <c r="AB8">
        <v>0</v>
      </c>
      <c r="AC8">
        <v>0</v>
      </c>
    </row>
    <row r="9" spans="1:29" x14ac:dyDescent="0.15">
      <c r="A9">
        <v>202</v>
      </c>
      <c r="B9">
        <v>2</v>
      </c>
      <c r="C9">
        <v>2</v>
      </c>
      <c r="D9">
        <v>121</v>
      </c>
      <c r="E9">
        <v>122</v>
      </c>
      <c r="F9">
        <v>123</v>
      </c>
      <c r="G9" s="2">
        <v>124</v>
      </c>
      <c r="H9" s="2">
        <v>125</v>
      </c>
      <c r="I9" s="2">
        <v>126</v>
      </c>
      <c r="J9">
        <v>4</v>
      </c>
      <c r="K9">
        <v>9</v>
      </c>
      <c r="L9">
        <v>5</v>
      </c>
      <c r="M9">
        <v>9</v>
      </c>
      <c r="N9">
        <v>6</v>
      </c>
      <c r="O9">
        <v>5</v>
      </c>
      <c r="P9">
        <v>7</v>
      </c>
      <c r="Q9">
        <v>5</v>
      </c>
      <c r="R9">
        <v>1</v>
      </c>
      <c r="S9">
        <v>255</v>
      </c>
      <c r="T9">
        <f>ROUND(U9*1+V9*1+W9*[1]期望属性!$B$25+X9*[1]期望属性!$B$26+Y9*[1]期望属性!$B$27+Z9*[1]期望属性!$B$33+AA9*[1]期望属性!$B$29+AB9*[1]期望属性!$B$34+AC9*[1]期望属性!$B$31,0)</f>
        <v>138</v>
      </c>
      <c r="U9">
        <v>18</v>
      </c>
      <c r="V9">
        <v>18</v>
      </c>
      <c r="W9">
        <v>10</v>
      </c>
      <c r="X9">
        <v>10</v>
      </c>
      <c r="Y9">
        <v>965</v>
      </c>
      <c r="Z9">
        <v>14</v>
      </c>
      <c r="AA9">
        <v>32</v>
      </c>
      <c r="AB9">
        <v>6</v>
      </c>
      <c r="AC9">
        <v>0</v>
      </c>
    </row>
    <row r="10" spans="1:29" x14ac:dyDescent="0.15">
      <c r="A10">
        <v>203</v>
      </c>
      <c r="B10">
        <v>2</v>
      </c>
      <c r="C10">
        <v>3</v>
      </c>
      <c r="D10">
        <v>123</v>
      </c>
      <c r="E10">
        <v>123</v>
      </c>
      <c r="F10">
        <v>131</v>
      </c>
      <c r="G10">
        <v>131</v>
      </c>
      <c r="H10">
        <v>132</v>
      </c>
      <c r="I10">
        <v>132</v>
      </c>
      <c r="J10">
        <v>4</v>
      </c>
      <c r="K10">
        <v>9</v>
      </c>
      <c r="L10">
        <v>5</v>
      </c>
      <c r="M10">
        <v>9</v>
      </c>
      <c r="N10">
        <v>6</v>
      </c>
      <c r="O10">
        <v>5</v>
      </c>
      <c r="P10">
        <v>7</v>
      </c>
      <c r="Q10">
        <v>5</v>
      </c>
      <c r="R10">
        <v>1</v>
      </c>
      <c r="S10">
        <v>255</v>
      </c>
      <c r="T10">
        <f>ROUND(U10*1+V10*1+W10*[1]期望属性!$B$25+X10*[1]期望属性!$B$26+Y10*[1]期望属性!$B$27+Z10*[1]期望属性!$B$33+AA10*[1]期望属性!$B$29+AB10*[1]期望属性!$B$34+AC10*[1]期望属性!$B$31,0)</f>
        <v>238</v>
      </c>
      <c r="U10">
        <v>27</v>
      </c>
      <c r="V10">
        <v>27</v>
      </c>
      <c r="W10">
        <v>15</v>
      </c>
      <c r="X10">
        <v>15</v>
      </c>
      <c r="Y10">
        <v>1590</v>
      </c>
      <c r="Z10">
        <v>20</v>
      </c>
      <c r="AA10">
        <v>42</v>
      </c>
      <c r="AB10">
        <v>11</v>
      </c>
      <c r="AC10">
        <v>13</v>
      </c>
    </row>
    <row r="11" spans="1:29" x14ac:dyDescent="0.15">
      <c r="A11">
        <v>204</v>
      </c>
      <c r="B11">
        <v>2</v>
      </c>
      <c r="C11">
        <v>4</v>
      </c>
      <c r="D11">
        <v>121</v>
      </c>
      <c r="E11">
        <v>121</v>
      </c>
      <c r="F11">
        <v>133</v>
      </c>
      <c r="G11">
        <v>133</v>
      </c>
      <c r="H11">
        <v>141</v>
      </c>
      <c r="I11">
        <v>142</v>
      </c>
      <c r="T11">
        <f>ROUND(U11*1+V11*1+W11*[1]期望属性!$B$25+X11*[1]期望属性!$B$26+Y11*[1]期望属性!$B$27+Z11*[1]期望属性!$B$33+AA11*[1]期望属性!$B$29+AB11*[1]期望属性!$B$34+AC11*[1]期望属性!$B$31,0)</f>
        <v>411</v>
      </c>
      <c r="U11">
        <v>36</v>
      </c>
      <c r="V11">
        <v>36</v>
      </c>
      <c r="W11">
        <v>20</v>
      </c>
      <c r="X11">
        <v>20</v>
      </c>
      <c r="Y11">
        <v>3325</v>
      </c>
      <c r="Z11">
        <v>44</v>
      </c>
      <c r="AA11">
        <v>102</v>
      </c>
      <c r="AB11">
        <v>11</v>
      </c>
      <c r="AC11">
        <v>13</v>
      </c>
    </row>
    <row r="12" spans="1:29" x14ac:dyDescent="0.15">
      <c r="A12">
        <v>300</v>
      </c>
      <c r="B12">
        <v>3</v>
      </c>
      <c r="C12">
        <v>0</v>
      </c>
      <c r="D12">
        <v>111</v>
      </c>
      <c r="E12">
        <v>111</v>
      </c>
      <c r="F12">
        <v>112</v>
      </c>
      <c r="G12">
        <v>112</v>
      </c>
      <c r="H12">
        <v>122</v>
      </c>
      <c r="I12">
        <v>123</v>
      </c>
      <c r="J12">
        <v>4</v>
      </c>
      <c r="K12">
        <v>9</v>
      </c>
      <c r="L12">
        <v>5</v>
      </c>
      <c r="M12">
        <v>9</v>
      </c>
      <c r="N12">
        <v>6</v>
      </c>
      <c r="O12">
        <v>5</v>
      </c>
      <c r="P12">
        <v>7</v>
      </c>
      <c r="Q12">
        <v>5</v>
      </c>
      <c r="R12">
        <v>1</v>
      </c>
      <c r="S12">
        <v>255</v>
      </c>
      <c r="T12">
        <f>ROUND(U12*1+V12*1+W12*[1]期望属性!$B$25+X12*[1]期望属性!$B$26+Y12*[1]期望属性!$B$27+Z12*[1]期望属性!$B$33+AA12*[1]期望属性!$B$29+AB12*[1]期望属性!$B$34+AC12*[1]期望属性!$B$31,0)</f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15">
      <c r="A13">
        <v>301</v>
      </c>
      <c r="B13">
        <v>3</v>
      </c>
      <c r="C13">
        <v>1</v>
      </c>
      <c r="D13">
        <v>113</v>
      </c>
      <c r="E13">
        <v>114</v>
      </c>
      <c r="F13">
        <v>121</v>
      </c>
      <c r="G13">
        <v>121</v>
      </c>
      <c r="H13">
        <v>132</v>
      </c>
      <c r="I13">
        <v>133</v>
      </c>
      <c r="J13">
        <v>4</v>
      </c>
      <c r="K13">
        <v>9</v>
      </c>
      <c r="L13">
        <v>5</v>
      </c>
      <c r="M13">
        <v>9</v>
      </c>
      <c r="N13">
        <v>6</v>
      </c>
      <c r="O13">
        <v>5</v>
      </c>
      <c r="P13">
        <v>7</v>
      </c>
      <c r="Q13">
        <v>5</v>
      </c>
      <c r="R13">
        <v>1</v>
      </c>
      <c r="S13">
        <v>255</v>
      </c>
      <c r="T13">
        <f>ROUND(U13*1+V13*1+W13*[1]期望属性!$B$25+X13*[1]期望属性!$B$26+Y13*[1]期望属性!$B$27+Z13*[1]期望属性!$B$33+AA13*[1]期望属性!$B$29+AB13*[1]期望属性!$B$34+AC13*[1]期望属性!$B$31,0)</f>
        <v>73</v>
      </c>
      <c r="U13">
        <v>9</v>
      </c>
      <c r="V13">
        <v>9</v>
      </c>
      <c r="W13">
        <v>5</v>
      </c>
      <c r="X13">
        <v>5</v>
      </c>
      <c r="Y13">
        <v>525</v>
      </c>
      <c r="Z13">
        <v>14</v>
      </c>
      <c r="AA13">
        <v>10</v>
      </c>
      <c r="AB13">
        <v>0</v>
      </c>
      <c r="AC13">
        <v>0</v>
      </c>
    </row>
    <row r="14" spans="1:29" x14ac:dyDescent="0.15">
      <c r="A14">
        <v>302</v>
      </c>
      <c r="B14">
        <v>3</v>
      </c>
      <c r="C14">
        <v>2</v>
      </c>
      <c r="D14">
        <v>115</v>
      </c>
      <c r="E14">
        <v>116</v>
      </c>
      <c r="F14">
        <v>122</v>
      </c>
      <c r="G14">
        <v>122</v>
      </c>
      <c r="H14">
        <v>131</v>
      </c>
      <c r="I14">
        <v>132</v>
      </c>
      <c r="J14">
        <v>4</v>
      </c>
      <c r="K14">
        <v>9</v>
      </c>
      <c r="L14">
        <v>5</v>
      </c>
      <c r="M14">
        <v>9</v>
      </c>
      <c r="N14">
        <v>6</v>
      </c>
      <c r="O14">
        <v>5</v>
      </c>
      <c r="P14">
        <v>7</v>
      </c>
      <c r="Q14">
        <v>5</v>
      </c>
      <c r="R14">
        <v>1</v>
      </c>
      <c r="S14">
        <v>255</v>
      </c>
      <c r="T14">
        <f>ROUND(U14*1+V14*1+W14*[1]期望属性!$B$25+X14*[1]期望属性!$B$26+Y14*[1]期望属性!$B$27+Z14*[1]期望属性!$B$33+AA14*[1]期望属性!$B$29+AB14*[1]期望属性!$B$34+AC14*[1]期望属性!$B$31,0)</f>
        <v>195</v>
      </c>
      <c r="U14">
        <v>18</v>
      </c>
      <c r="V14">
        <v>18</v>
      </c>
      <c r="W14">
        <v>10</v>
      </c>
      <c r="X14">
        <v>10</v>
      </c>
      <c r="Y14">
        <v>1890</v>
      </c>
      <c r="Z14">
        <v>14</v>
      </c>
      <c r="AA14">
        <v>36</v>
      </c>
      <c r="AB14">
        <v>14</v>
      </c>
      <c r="AC14">
        <v>0</v>
      </c>
    </row>
    <row r="15" spans="1:29" x14ac:dyDescent="0.15">
      <c r="A15">
        <v>303</v>
      </c>
      <c r="B15">
        <v>3</v>
      </c>
      <c r="C15">
        <v>3</v>
      </c>
      <c r="D15">
        <v>123</v>
      </c>
      <c r="E15">
        <v>123</v>
      </c>
      <c r="F15">
        <v>131</v>
      </c>
      <c r="G15">
        <v>132</v>
      </c>
      <c r="H15">
        <v>133</v>
      </c>
      <c r="I15">
        <v>133</v>
      </c>
      <c r="J15">
        <v>4</v>
      </c>
      <c r="K15">
        <v>9</v>
      </c>
      <c r="L15">
        <v>5</v>
      </c>
      <c r="M15">
        <v>9</v>
      </c>
      <c r="N15">
        <v>6</v>
      </c>
      <c r="O15">
        <v>5</v>
      </c>
      <c r="P15">
        <v>7</v>
      </c>
      <c r="Q15">
        <v>5</v>
      </c>
      <c r="R15">
        <v>1</v>
      </c>
      <c r="S15">
        <v>255</v>
      </c>
      <c r="T15">
        <f>ROUND(U15*1+V15*1+W15*[1]期望属性!$B$25+X15*[1]期望属性!$B$26+Y15*[1]期望属性!$B$27+Z15*[1]期望属性!$B$33+AA15*[1]期望属性!$B$29+AB15*[1]期望属性!$B$34+AC15*[1]期望属性!$B$31,0)</f>
        <v>331</v>
      </c>
      <c r="U15">
        <v>27</v>
      </c>
      <c r="V15">
        <v>27</v>
      </c>
      <c r="W15">
        <v>15</v>
      </c>
      <c r="X15">
        <v>15</v>
      </c>
      <c r="Y15">
        <v>2996</v>
      </c>
      <c r="Z15">
        <v>38</v>
      </c>
      <c r="AA15">
        <v>56</v>
      </c>
      <c r="AB15">
        <v>14</v>
      </c>
      <c r="AC15">
        <v>8</v>
      </c>
    </row>
    <row r="16" spans="1:29" x14ac:dyDescent="0.15">
      <c r="A16">
        <v>304</v>
      </c>
      <c r="B16">
        <v>3</v>
      </c>
      <c r="C16">
        <v>4</v>
      </c>
      <c r="D16">
        <v>121</v>
      </c>
      <c r="E16">
        <v>122</v>
      </c>
      <c r="F16">
        <v>131</v>
      </c>
      <c r="G16">
        <v>132</v>
      </c>
      <c r="H16">
        <v>133</v>
      </c>
      <c r="I16">
        <v>142</v>
      </c>
      <c r="J16">
        <v>4</v>
      </c>
      <c r="K16">
        <v>9</v>
      </c>
      <c r="L16">
        <v>5</v>
      </c>
      <c r="M16">
        <v>9</v>
      </c>
      <c r="N16">
        <v>6</v>
      </c>
      <c r="O16">
        <v>5</v>
      </c>
      <c r="P16">
        <v>7</v>
      </c>
      <c r="Q16">
        <v>5</v>
      </c>
      <c r="R16">
        <v>1</v>
      </c>
      <c r="S16">
        <v>255</v>
      </c>
      <c r="T16">
        <f>ROUND(U16*1+V16*1+W16*[1]期望属性!$B$25+X16*[1]期望属性!$B$26+Y16*[1]期望属性!$B$27+Z16*[1]期望属性!$B$33+AA16*[1]期望属性!$B$29+AB16*[1]期望属性!$B$34+AC16*[1]期望属性!$B$31,0)</f>
        <v>497</v>
      </c>
      <c r="U16">
        <v>36</v>
      </c>
      <c r="V16">
        <v>36</v>
      </c>
      <c r="W16">
        <v>20</v>
      </c>
      <c r="X16">
        <v>20</v>
      </c>
      <c r="Y16">
        <v>4731</v>
      </c>
      <c r="Z16">
        <v>50</v>
      </c>
      <c r="AA16">
        <v>96</v>
      </c>
      <c r="AB16">
        <v>36</v>
      </c>
      <c r="AC16">
        <v>8</v>
      </c>
    </row>
    <row r="17" spans="1:29" x14ac:dyDescent="0.15">
      <c r="A17">
        <v>305</v>
      </c>
      <c r="B17">
        <v>3</v>
      </c>
      <c r="C17">
        <v>5</v>
      </c>
      <c r="D17">
        <v>123</v>
      </c>
      <c r="E17">
        <v>123</v>
      </c>
      <c r="F17">
        <v>131</v>
      </c>
      <c r="G17">
        <v>132</v>
      </c>
      <c r="H17">
        <v>133</v>
      </c>
      <c r="I17">
        <v>142</v>
      </c>
      <c r="T17">
        <f>ROUND(U17*1+V17*1+W17*[1]期望属性!$B$25+X17*[1]期望属性!$B$26+Y17*[1]期望属性!$B$27+Z17*[1]期望属性!$B$33+AA17*[1]期望属性!$B$29+AB17*[1]期望属性!$B$34+AC17*[1]期望属性!$B$31,0)</f>
        <v>660</v>
      </c>
      <c r="U17">
        <v>45</v>
      </c>
      <c r="V17">
        <v>45</v>
      </c>
      <c r="W17">
        <v>25</v>
      </c>
      <c r="X17">
        <v>25</v>
      </c>
      <c r="Y17">
        <v>6281</v>
      </c>
      <c r="Z17">
        <v>68</v>
      </c>
      <c r="AA17">
        <v>150</v>
      </c>
      <c r="AB17">
        <v>47</v>
      </c>
      <c r="AC17">
        <v>8</v>
      </c>
    </row>
    <row r="18" spans="1:29" x14ac:dyDescent="0.15">
      <c r="A18">
        <v>400</v>
      </c>
      <c r="B18">
        <v>4</v>
      </c>
      <c r="C18">
        <v>0</v>
      </c>
      <c r="D18">
        <v>111</v>
      </c>
      <c r="E18">
        <v>112</v>
      </c>
      <c r="F18">
        <v>121</v>
      </c>
      <c r="G18">
        <v>122</v>
      </c>
      <c r="H18">
        <v>123</v>
      </c>
      <c r="I18">
        <v>124</v>
      </c>
      <c r="J18">
        <v>4</v>
      </c>
      <c r="K18">
        <v>9</v>
      </c>
      <c r="L18">
        <v>5</v>
      </c>
      <c r="M18">
        <v>9</v>
      </c>
      <c r="N18">
        <v>6</v>
      </c>
      <c r="O18">
        <v>5</v>
      </c>
      <c r="P18">
        <v>7</v>
      </c>
      <c r="Q18">
        <v>5</v>
      </c>
      <c r="R18">
        <v>1</v>
      </c>
      <c r="S18">
        <v>255</v>
      </c>
      <c r="T18">
        <f>ROUND(U18*1+V18*1+W18*[1]期望属性!$B$25+X18*[1]期望属性!$B$26+Y18*[1]期望属性!$B$27+Z18*[1]期望属性!$B$33+AA18*[1]期望属性!$B$29+AB18*[1]期望属性!$B$34+AC18*[1]期望属性!$B$31,0)</f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15">
      <c r="A19">
        <v>401</v>
      </c>
      <c r="B19">
        <v>4</v>
      </c>
      <c r="C19">
        <v>1</v>
      </c>
      <c r="D19">
        <v>113</v>
      </c>
      <c r="E19">
        <v>114</v>
      </c>
      <c r="F19">
        <v>123</v>
      </c>
      <c r="G19">
        <v>124</v>
      </c>
      <c r="H19">
        <v>131</v>
      </c>
      <c r="I19">
        <v>132</v>
      </c>
      <c r="J19">
        <v>4</v>
      </c>
      <c r="K19">
        <v>9</v>
      </c>
      <c r="L19">
        <v>5</v>
      </c>
      <c r="M19">
        <v>9</v>
      </c>
      <c r="N19">
        <v>6</v>
      </c>
      <c r="O19">
        <v>5</v>
      </c>
      <c r="P19">
        <v>7</v>
      </c>
      <c r="Q19">
        <v>5</v>
      </c>
      <c r="R19">
        <v>1</v>
      </c>
      <c r="S19">
        <v>255</v>
      </c>
      <c r="T19">
        <f>ROUND(U19*1+V19*1+W19*[1]期望属性!$B$25+X19*[1]期望属性!$B$26+Y19*[1]期望属性!$B$27+Z19*[1]期望属性!$B$33+AA19*[1]期望属性!$B$29+AB19*[1]期望属性!$B$34+AC19*[1]期望属性!$B$31,0)</f>
        <v>75</v>
      </c>
      <c r="U19">
        <v>9</v>
      </c>
      <c r="V19">
        <v>9</v>
      </c>
      <c r="W19">
        <v>5</v>
      </c>
      <c r="X19">
        <v>5</v>
      </c>
      <c r="Y19">
        <v>575</v>
      </c>
      <c r="Z19">
        <v>10</v>
      </c>
      <c r="AA19">
        <v>10</v>
      </c>
      <c r="AB19">
        <v>5</v>
      </c>
      <c r="AC19">
        <v>0</v>
      </c>
    </row>
    <row r="20" spans="1:29" x14ac:dyDescent="0.15">
      <c r="A20">
        <v>402</v>
      </c>
      <c r="B20">
        <v>4</v>
      </c>
      <c r="C20">
        <v>2</v>
      </c>
      <c r="D20">
        <v>115</v>
      </c>
      <c r="E20">
        <v>116</v>
      </c>
      <c r="F20">
        <v>121</v>
      </c>
      <c r="G20">
        <v>122</v>
      </c>
      <c r="H20">
        <v>132</v>
      </c>
      <c r="I20">
        <v>133</v>
      </c>
      <c r="J20">
        <v>4</v>
      </c>
      <c r="K20">
        <v>9</v>
      </c>
      <c r="L20">
        <v>5</v>
      </c>
      <c r="M20">
        <v>9</v>
      </c>
      <c r="N20">
        <v>6</v>
      </c>
      <c r="O20">
        <v>5</v>
      </c>
      <c r="P20">
        <v>7</v>
      </c>
      <c r="Q20">
        <v>5</v>
      </c>
      <c r="R20">
        <v>1</v>
      </c>
      <c r="S20">
        <v>255</v>
      </c>
      <c r="T20">
        <f>ROUND(U20*1+V20*1+W20*[1]期望属性!$B$25+X20*[1]期望属性!$B$26+Y20*[1]期望属性!$B$27+Z20*[1]期望属性!$B$33+AA20*[1]期望属性!$B$29+AB20*[1]期望属性!$B$34+AC20*[1]期望属性!$B$31,0)</f>
        <v>190</v>
      </c>
      <c r="U20">
        <v>18</v>
      </c>
      <c r="V20">
        <v>18</v>
      </c>
      <c r="W20">
        <v>10</v>
      </c>
      <c r="X20">
        <v>10</v>
      </c>
      <c r="Y20">
        <v>1570</v>
      </c>
      <c r="Z20">
        <v>22</v>
      </c>
      <c r="AA20">
        <v>46</v>
      </c>
      <c r="AB20">
        <v>13</v>
      </c>
      <c r="AC20">
        <v>0</v>
      </c>
    </row>
    <row r="21" spans="1:29" x14ac:dyDescent="0.15">
      <c r="A21">
        <v>403</v>
      </c>
      <c r="B21">
        <v>4</v>
      </c>
      <c r="C21">
        <v>3</v>
      </c>
      <c r="D21">
        <v>123</v>
      </c>
      <c r="E21">
        <v>124</v>
      </c>
      <c r="F21">
        <v>131</v>
      </c>
      <c r="G21">
        <v>131</v>
      </c>
      <c r="H21">
        <v>132</v>
      </c>
      <c r="I21">
        <v>132</v>
      </c>
      <c r="J21">
        <v>4</v>
      </c>
      <c r="K21">
        <v>9</v>
      </c>
      <c r="L21">
        <v>5</v>
      </c>
      <c r="M21">
        <v>9</v>
      </c>
      <c r="N21">
        <v>6</v>
      </c>
      <c r="O21">
        <v>5</v>
      </c>
      <c r="P21">
        <v>7</v>
      </c>
      <c r="Q21">
        <v>5</v>
      </c>
      <c r="R21">
        <v>1</v>
      </c>
      <c r="S21">
        <v>255</v>
      </c>
      <c r="T21">
        <f>ROUND(U21*1+V21*1+W21*[1]期望属性!$B$25+X21*[1]期望属性!$B$26+Y21*[1]期望属性!$B$27+Z21*[1]期望属性!$B$33+AA21*[1]期望属性!$B$29+AB21*[1]期望属性!$B$34+AC21*[1]期望属性!$B$31,0)</f>
        <v>325</v>
      </c>
      <c r="U21">
        <v>27</v>
      </c>
      <c r="V21">
        <v>27</v>
      </c>
      <c r="W21">
        <v>15</v>
      </c>
      <c r="X21">
        <v>15</v>
      </c>
      <c r="Y21">
        <v>2861</v>
      </c>
      <c r="Z21">
        <v>28</v>
      </c>
      <c r="AA21">
        <v>66</v>
      </c>
      <c r="AB21">
        <v>24</v>
      </c>
      <c r="AC21">
        <v>8</v>
      </c>
    </row>
    <row r="22" spans="1:29" x14ac:dyDescent="0.15">
      <c r="A22">
        <v>404</v>
      </c>
      <c r="B22">
        <v>4</v>
      </c>
      <c r="C22">
        <v>4</v>
      </c>
      <c r="D22">
        <v>121</v>
      </c>
      <c r="E22">
        <v>122</v>
      </c>
      <c r="F22">
        <v>133</v>
      </c>
      <c r="G22">
        <v>133</v>
      </c>
      <c r="H22">
        <v>141</v>
      </c>
      <c r="I22">
        <v>142</v>
      </c>
      <c r="J22">
        <v>4</v>
      </c>
      <c r="K22">
        <v>9</v>
      </c>
      <c r="L22">
        <v>5</v>
      </c>
      <c r="M22">
        <v>9</v>
      </c>
      <c r="N22">
        <v>6</v>
      </c>
      <c r="O22">
        <v>5</v>
      </c>
      <c r="P22">
        <v>7</v>
      </c>
      <c r="Q22">
        <v>5</v>
      </c>
      <c r="R22">
        <v>1</v>
      </c>
      <c r="S22">
        <v>255</v>
      </c>
      <c r="T22">
        <f>ROUND(U22*1+V22*1+W22*[1]期望属性!$B$25+X22*[1]期望属性!$B$26+Y22*[1]期望属性!$B$27+Z22*[1]期望属性!$B$33+AA22*[1]期望属性!$B$29+AB22*[1]期望属性!$B$34+AC22*[1]期望属性!$B$31,0)</f>
        <v>497</v>
      </c>
      <c r="U22">
        <v>36</v>
      </c>
      <c r="V22">
        <v>36</v>
      </c>
      <c r="W22">
        <v>20</v>
      </c>
      <c r="X22">
        <v>20</v>
      </c>
      <c r="Y22">
        <v>4596</v>
      </c>
      <c r="Z22">
        <v>52</v>
      </c>
      <c r="AA22">
        <v>116</v>
      </c>
      <c r="AB22">
        <v>29</v>
      </c>
      <c r="AC22">
        <v>8</v>
      </c>
    </row>
    <row r="23" spans="1:29" x14ac:dyDescent="0.15">
      <c r="A23">
        <v>405</v>
      </c>
      <c r="B23">
        <v>4</v>
      </c>
      <c r="C23">
        <v>5</v>
      </c>
      <c r="D23">
        <v>123</v>
      </c>
      <c r="E23">
        <v>124</v>
      </c>
      <c r="F23">
        <v>131</v>
      </c>
      <c r="G23">
        <v>141</v>
      </c>
      <c r="H23">
        <v>141</v>
      </c>
      <c r="I23">
        <v>142</v>
      </c>
      <c r="J23">
        <v>4</v>
      </c>
      <c r="K23">
        <v>9</v>
      </c>
      <c r="L23">
        <v>5</v>
      </c>
      <c r="M23">
        <v>9</v>
      </c>
      <c r="N23">
        <v>6</v>
      </c>
      <c r="O23">
        <v>5</v>
      </c>
      <c r="P23">
        <v>7</v>
      </c>
      <c r="Q23">
        <v>5</v>
      </c>
      <c r="R23">
        <v>1</v>
      </c>
      <c r="S23">
        <v>255</v>
      </c>
      <c r="T23">
        <f>ROUND(U23*1+V23*1+W23*[1]期望属性!$B$25+X23*[1]期望属性!$B$26+Y23*[1]期望属性!$B$27+Z23*[1]期望属性!$B$33+AA23*[1]期望属性!$B$29+AB23*[1]期望属性!$B$34+AC23*[1]期望属性!$B$31,0)</f>
        <v>658</v>
      </c>
      <c r="U23">
        <v>45</v>
      </c>
      <c r="V23">
        <v>45</v>
      </c>
      <c r="W23">
        <v>25</v>
      </c>
      <c r="X23">
        <v>25</v>
      </c>
      <c r="Y23">
        <v>6393</v>
      </c>
      <c r="Z23">
        <v>58</v>
      </c>
      <c r="AA23">
        <v>150</v>
      </c>
      <c r="AB23">
        <v>51</v>
      </c>
      <c r="AC23">
        <v>8</v>
      </c>
    </row>
    <row r="24" spans="1:29" x14ac:dyDescent="0.15">
      <c r="A24">
        <v>406</v>
      </c>
      <c r="B24">
        <v>4</v>
      </c>
      <c r="C24">
        <v>6</v>
      </c>
      <c r="D24">
        <v>121</v>
      </c>
      <c r="E24">
        <v>122</v>
      </c>
      <c r="F24">
        <v>132</v>
      </c>
      <c r="G24">
        <v>142</v>
      </c>
      <c r="H24">
        <v>141</v>
      </c>
      <c r="I24">
        <v>141</v>
      </c>
      <c r="T24">
        <f>ROUND(U24*1+V24*1+W24*[1]期望属性!$B$25+X24*[1]期望属性!$B$26+Y24*[1]期望属性!$B$27+Z24*[1]期望属性!$B$33+AA24*[1]期望属性!$B$29+AB24*[1]期望属性!$B$34+AC24*[1]期望属性!$B$31,0)</f>
        <v>822</v>
      </c>
      <c r="U24">
        <v>54</v>
      </c>
      <c r="V24">
        <v>54</v>
      </c>
      <c r="W24">
        <v>30</v>
      </c>
      <c r="X24">
        <v>30</v>
      </c>
      <c r="Y24">
        <v>8252</v>
      </c>
      <c r="Z24">
        <v>70</v>
      </c>
      <c r="AA24">
        <v>194</v>
      </c>
      <c r="AB24">
        <v>56</v>
      </c>
      <c r="AC24">
        <v>8</v>
      </c>
    </row>
    <row r="25" spans="1:29" x14ac:dyDescent="0.15">
      <c r="A25">
        <v>500</v>
      </c>
      <c r="B25">
        <v>5</v>
      </c>
      <c r="C25">
        <v>0</v>
      </c>
      <c r="D25">
        <v>111</v>
      </c>
      <c r="E25">
        <v>112</v>
      </c>
      <c r="F25">
        <v>122</v>
      </c>
      <c r="G25">
        <v>123</v>
      </c>
      <c r="H25">
        <v>124</v>
      </c>
      <c r="I25">
        <v>125</v>
      </c>
      <c r="J25">
        <v>4</v>
      </c>
      <c r="K25">
        <v>9</v>
      </c>
      <c r="L25">
        <v>5</v>
      </c>
      <c r="M25">
        <v>9</v>
      </c>
      <c r="N25">
        <v>6</v>
      </c>
      <c r="O25">
        <v>5</v>
      </c>
      <c r="P25">
        <v>7</v>
      </c>
      <c r="Q25">
        <v>5</v>
      </c>
      <c r="R25">
        <v>1</v>
      </c>
      <c r="S25">
        <v>255</v>
      </c>
      <c r="T25">
        <f>ROUND(U25*1+V25*1+W25*[1]期望属性!$B$25+X25*[1]期望属性!$B$26+Y25*[1]期望属性!$B$27+Z25*[1]期望属性!$B$33+AA25*[1]期望属性!$B$29+AB25*[1]期望属性!$B$34+AC25*[1]期望属性!$B$31,0)</f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15">
      <c r="A26">
        <v>501</v>
      </c>
      <c r="B26">
        <v>5</v>
      </c>
      <c r="C26">
        <v>1</v>
      </c>
      <c r="D26">
        <v>113</v>
      </c>
      <c r="E26">
        <v>114</v>
      </c>
      <c r="F26">
        <v>121</v>
      </c>
      <c r="G26">
        <v>121</v>
      </c>
      <c r="H26">
        <v>131</v>
      </c>
      <c r="I26">
        <v>132</v>
      </c>
      <c r="J26">
        <v>4</v>
      </c>
      <c r="K26">
        <v>9</v>
      </c>
      <c r="L26">
        <v>5</v>
      </c>
      <c r="M26">
        <v>9</v>
      </c>
      <c r="N26">
        <v>6</v>
      </c>
      <c r="O26">
        <v>5</v>
      </c>
      <c r="P26">
        <v>7</v>
      </c>
      <c r="Q26">
        <v>5</v>
      </c>
      <c r="R26">
        <v>1</v>
      </c>
      <c r="S26">
        <v>255</v>
      </c>
      <c r="T26">
        <f>ROUND(U26*1+V26*1+W26*[1]期望属性!$B$25+X26*[1]期望属性!$B$26+Y26*[1]期望属性!$B$27+Z26*[1]期望属性!$B$33+AA26*[1]期望属性!$B$29+AB26*[1]期望属性!$B$34+AC26*[1]期望属性!$B$31,0)</f>
        <v>91</v>
      </c>
      <c r="U26">
        <v>9</v>
      </c>
      <c r="V26">
        <v>9</v>
      </c>
      <c r="W26">
        <v>5</v>
      </c>
      <c r="X26">
        <v>5</v>
      </c>
      <c r="Y26">
        <v>390</v>
      </c>
      <c r="Z26">
        <v>10</v>
      </c>
      <c r="AA26">
        <v>10</v>
      </c>
      <c r="AB26">
        <v>5</v>
      </c>
      <c r="AC26">
        <v>13</v>
      </c>
    </row>
    <row r="27" spans="1:29" x14ac:dyDescent="0.15">
      <c r="A27">
        <v>502</v>
      </c>
      <c r="B27">
        <v>5</v>
      </c>
      <c r="C27">
        <v>2</v>
      </c>
      <c r="D27">
        <v>115</v>
      </c>
      <c r="E27">
        <v>116</v>
      </c>
      <c r="F27">
        <v>124</v>
      </c>
      <c r="G27">
        <v>125</v>
      </c>
      <c r="H27">
        <v>133</v>
      </c>
      <c r="I27">
        <v>133</v>
      </c>
      <c r="J27">
        <v>4</v>
      </c>
      <c r="K27">
        <v>9</v>
      </c>
      <c r="L27">
        <v>5</v>
      </c>
      <c r="M27">
        <v>9</v>
      </c>
      <c r="N27">
        <v>6</v>
      </c>
      <c r="O27">
        <v>5</v>
      </c>
      <c r="P27">
        <v>7</v>
      </c>
      <c r="Q27">
        <v>5</v>
      </c>
      <c r="R27">
        <v>1</v>
      </c>
      <c r="S27">
        <v>255</v>
      </c>
      <c r="T27">
        <f>ROUND(U27*1+V27*1+W27*[1]期望属性!$B$25+X27*[1]期望属性!$B$26+Y27*[1]期望属性!$B$27+Z27*[1]期望属性!$B$33+AA27*[1]期望属性!$B$29+AB27*[1]期望属性!$B$34+AC27*[1]期望属性!$B$31,0)</f>
        <v>218</v>
      </c>
      <c r="U27">
        <v>18</v>
      </c>
      <c r="V27">
        <v>18</v>
      </c>
      <c r="W27">
        <v>10</v>
      </c>
      <c r="X27">
        <v>10</v>
      </c>
      <c r="Y27">
        <v>1755</v>
      </c>
      <c r="Z27">
        <v>22</v>
      </c>
      <c r="AA27">
        <v>36</v>
      </c>
      <c r="AB27">
        <v>8</v>
      </c>
      <c r="AC27">
        <v>13</v>
      </c>
    </row>
    <row r="28" spans="1:29" x14ac:dyDescent="0.15">
      <c r="A28">
        <v>503</v>
      </c>
      <c r="B28">
        <v>5</v>
      </c>
      <c r="C28">
        <v>3</v>
      </c>
      <c r="D28">
        <v>111</v>
      </c>
      <c r="E28">
        <v>112</v>
      </c>
      <c r="F28">
        <v>123</v>
      </c>
      <c r="G28">
        <v>131</v>
      </c>
      <c r="H28">
        <v>141</v>
      </c>
      <c r="I28">
        <v>142</v>
      </c>
      <c r="J28">
        <v>4</v>
      </c>
      <c r="K28">
        <v>9</v>
      </c>
      <c r="L28">
        <v>5</v>
      </c>
      <c r="M28">
        <v>9</v>
      </c>
      <c r="N28">
        <v>6</v>
      </c>
      <c r="O28">
        <v>5</v>
      </c>
      <c r="P28">
        <v>7</v>
      </c>
      <c r="Q28">
        <v>5</v>
      </c>
      <c r="R28">
        <v>1</v>
      </c>
      <c r="S28">
        <v>255</v>
      </c>
      <c r="T28">
        <f>ROUND(U28*1+V28*1+W28*[1]期望属性!$B$25+X28*[1]期望属性!$B$26+Y28*[1]期望属性!$B$27+Z28*[1]期望属性!$B$33+AA28*[1]期望属性!$B$29+AB28*[1]期望属性!$B$34+AC28*[1]期望属性!$B$31,0)</f>
        <v>364</v>
      </c>
      <c r="U28">
        <v>27</v>
      </c>
      <c r="V28">
        <v>27</v>
      </c>
      <c r="W28">
        <v>15</v>
      </c>
      <c r="X28">
        <v>15</v>
      </c>
      <c r="Y28">
        <v>2861</v>
      </c>
      <c r="Z28">
        <v>22</v>
      </c>
      <c r="AA28">
        <v>36</v>
      </c>
      <c r="AB28">
        <v>35</v>
      </c>
      <c r="AC28">
        <v>34</v>
      </c>
    </row>
    <row r="29" spans="1:29" x14ac:dyDescent="0.15">
      <c r="A29">
        <v>504</v>
      </c>
      <c r="B29">
        <v>5</v>
      </c>
      <c r="C29">
        <v>4</v>
      </c>
      <c r="D29">
        <v>121</v>
      </c>
      <c r="E29">
        <v>122</v>
      </c>
      <c r="F29">
        <v>133</v>
      </c>
      <c r="G29">
        <v>133</v>
      </c>
      <c r="H29">
        <v>141</v>
      </c>
      <c r="I29">
        <v>142</v>
      </c>
      <c r="J29">
        <v>4</v>
      </c>
      <c r="K29">
        <v>9</v>
      </c>
      <c r="L29">
        <v>5</v>
      </c>
      <c r="M29">
        <v>9</v>
      </c>
      <c r="N29">
        <v>6</v>
      </c>
      <c r="O29">
        <v>5</v>
      </c>
      <c r="P29">
        <v>7</v>
      </c>
      <c r="Q29">
        <v>5</v>
      </c>
      <c r="R29">
        <v>1</v>
      </c>
      <c r="S29">
        <v>255</v>
      </c>
      <c r="T29">
        <f>ROUND(U29*1+V29*1+W29*[1]期望属性!$B$25+X29*[1]期望属性!$B$26+Y29*[1]期望属性!$B$27+Z29*[1]期望属性!$B$33+AA29*[1]期望属性!$B$29+AB29*[1]期望属性!$B$34+AC29*[1]期望属性!$B$31,0)</f>
        <v>502</v>
      </c>
      <c r="U29">
        <v>36</v>
      </c>
      <c r="V29">
        <v>36</v>
      </c>
      <c r="W29">
        <v>20</v>
      </c>
      <c r="X29">
        <v>20</v>
      </c>
      <c r="Y29">
        <v>4238</v>
      </c>
      <c r="Z29">
        <v>38</v>
      </c>
      <c r="AA29">
        <v>80</v>
      </c>
      <c r="AB29">
        <v>35</v>
      </c>
      <c r="AC29">
        <v>34</v>
      </c>
    </row>
    <row r="30" spans="1:29" x14ac:dyDescent="0.15">
      <c r="A30">
        <v>505</v>
      </c>
      <c r="B30">
        <v>5</v>
      </c>
      <c r="C30">
        <v>5</v>
      </c>
      <c r="D30">
        <v>123</v>
      </c>
      <c r="E30">
        <v>124</v>
      </c>
      <c r="F30">
        <v>132</v>
      </c>
      <c r="G30">
        <v>141</v>
      </c>
      <c r="H30">
        <v>142</v>
      </c>
      <c r="I30">
        <v>142</v>
      </c>
      <c r="J30">
        <v>4</v>
      </c>
      <c r="K30">
        <v>9</v>
      </c>
      <c r="L30">
        <v>5</v>
      </c>
      <c r="M30">
        <v>9</v>
      </c>
      <c r="N30">
        <v>6</v>
      </c>
      <c r="O30">
        <v>5</v>
      </c>
      <c r="P30">
        <v>7</v>
      </c>
      <c r="Q30">
        <v>5</v>
      </c>
      <c r="R30">
        <v>1</v>
      </c>
      <c r="S30">
        <v>255</v>
      </c>
      <c r="T30">
        <f>ROUND(U30*1+V30*1+W30*[1]期望属性!$B$25+X30*[1]期望属性!$B$26+Y30*[1]期望属性!$B$27+Z30*[1]期望属性!$B$33+AA30*[1]期望属性!$B$29+AB30*[1]期望属性!$B$34+AC30*[1]期望属性!$B$31,0)</f>
        <v>663</v>
      </c>
      <c r="U30">
        <v>45</v>
      </c>
      <c r="V30">
        <v>45</v>
      </c>
      <c r="W30">
        <v>25</v>
      </c>
      <c r="X30">
        <v>25</v>
      </c>
      <c r="Y30">
        <v>6035</v>
      </c>
      <c r="Z30">
        <v>44</v>
      </c>
      <c r="AA30">
        <v>114</v>
      </c>
      <c r="AB30">
        <v>57</v>
      </c>
      <c r="AC30">
        <v>34</v>
      </c>
    </row>
    <row r="31" spans="1:29" x14ac:dyDescent="0.15">
      <c r="A31">
        <v>506</v>
      </c>
      <c r="B31">
        <v>5</v>
      </c>
      <c r="C31">
        <v>6</v>
      </c>
      <c r="D31">
        <v>125</v>
      </c>
      <c r="E31">
        <v>121</v>
      </c>
      <c r="F31">
        <v>131</v>
      </c>
      <c r="G31">
        <v>141</v>
      </c>
      <c r="H31">
        <v>142</v>
      </c>
      <c r="I31">
        <v>151</v>
      </c>
      <c r="J31">
        <v>4</v>
      </c>
      <c r="K31">
        <v>9</v>
      </c>
      <c r="L31">
        <v>5</v>
      </c>
      <c r="M31">
        <v>9</v>
      </c>
      <c r="N31">
        <v>6</v>
      </c>
      <c r="O31">
        <v>5</v>
      </c>
      <c r="P31">
        <v>7</v>
      </c>
      <c r="Q31">
        <v>5</v>
      </c>
      <c r="R31">
        <v>1</v>
      </c>
      <c r="S31">
        <v>255</v>
      </c>
      <c r="T31">
        <f>ROUND(U31*1+V31*1+W31*[1]期望属性!$B$25+X31*[1]期望属性!$B$26+Y31*[1]期望属性!$B$27+Z31*[1]期望属性!$B$33+AA31*[1]期望属性!$B$29+AB31*[1]期望属性!$B$34+AC31*[1]期望属性!$B$31,0)</f>
        <v>809</v>
      </c>
      <c r="U31">
        <v>54</v>
      </c>
      <c r="V31">
        <v>54</v>
      </c>
      <c r="W31">
        <v>30</v>
      </c>
      <c r="X31">
        <v>30</v>
      </c>
      <c r="Y31">
        <v>7277</v>
      </c>
      <c r="Z31">
        <v>44</v>
      </c>
      <c r="AA31">
        <v>212</v>
      </c>
      <c r="AB31">
        <v>62</v>
      </c>
      <c r="AC31">
        <v>34</v>
      </c>
    </row>
    <row r="32" spans="1:29" x14ac:dyDescent="0.15">
      <c r="A32">
        <v>507</v>
      </c>
      <c r="B32">
        <v>5</v>
      </c>
      <c r="C32">
        <v>7</v>
      </c>
      <c r="D32">
        <v>122</v>
      </c>
      <c r="E32">
        <v>123</v>
      </c>
      <c r="F32">
        <v>133</v>
      </c>
      <c r="G32">
        <v>141</v>
      </c>
      <c r="H32">
        <v>152</v>
      </c>
      <c r="I32">
        <v>153</v>
      </c>
      <c r="T32">
        <f>ROUND(U32*1+V32*1+W32*[1]期望属性!$B$25+X32*[1]期望属性!$B$26+Y32*[1]期望属性!$B$27+Z32*[1]期望属性!$B$33+AA32*[1]期望属性!$B$29+AB32*[1]期望属性!$B$34+AC32*[1]期望属性!$B$31,0)</f>
        <v>1053</v>
      </c>
      <c r="U32">
        <v>63</v>
      </c>
      <c r="V32">
        <v>63</v>
      </c>
      <c r="W32">
        <v>35</v>
      </c>
      <c r="X32">
        <v>35</v>
      </c>
      <c r="Y32">
        <v>9692</v>
      </c>
      <c r="Z32">
        <v>89</v>
      </c>
      <c r="AA32">
        <v>246</v>
      </c>
      <c r="AB32">
        <v>62</v>
      </c>
      <c r="AC32">
        <v>47</v>
      </c>
    </row>
    <row r="33" spans="1:29" x14ac:dyDescent="0.15">
      <c r="A33">
        <v>600</v>
      </c>
      <c r="B33">
        <v>6</v>
      </c>
      <c r="C33">
        <v>0</v>
      </c>
      <c r="D33">
        <v>111</v>
      </c>
      <c r="E33">
        <v>112</v>
      </c>
      <c r="F33">
        <v>121</v>
      </c>
      <c r="G33">
        <v>121</v>
      </c>
      <c r="H33">
        <v>122</v>
      </c>
      <c r="I33">
        <v>123</v>
      </c>
      <c r="J33">
        <v>4</v>
      </c>
      <c r="K33">
        <v>9</v>
      </c>
      <c r="L33">
        <v>5</v>
      </c>
      <c r="M33">
        <v>9</v>
      </c>
      <c r="N33">
        <v>6</v>
      </c>
      <c r="O33">
        <v>5</v>
      </c>
      <c r="P33">
        <v>7</v>
      </c>
      <c r="Q33">
        <v>5</v>
      </c>
      <c r="R33">
        <v>1</v>
      </c>
      <c r="S33">
        <v>255</v>
      </c>
      <c r="T33">
        <f>ROUND(U33*1+V33*1+W33*[1]期望属性!$B$25+X33*[1]期望属性!$B$26+Y33*[1]期望属性!$B$27+Z33*[1]期望属性!$B$33+AA33*[1]期望属性!$B$29+AB33*[1]期望属性!$B$34+AC33*[1]期望属性!$B$31,0)</f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15">
      <c r="A34">
        <v>601</v>
      </c>
      <c r="B34">
        <v>6</v>
      </c>
      <c r="C34">
        <v>1</v>
      </c>
      <c r="D34">
        <v>113</v>
      </c>
      <c r="E34">
        <v>114</v>
      </c>
      <c r="F34">
        <v>122</v>
      </c>
      <c r="G34">
        <v>122</v>
      </c>
      <c r="H34">
        <v>131</v>
      </c>
      <c r="I34">
        <v>131</v>
      </c>
      <c r="J34">
        <v>4</v>
      </c>
      <c r="K34">
        <v>9</v>
      </c>
      <c r="L34">
        <v>5</v>
      </c>
      <c r="M34">
        <v>9</v>
      </c>
      <c r="N34">
        <v>6</v>
      </c>
      <c r="O34">
        <v>5</v>
      </c>
      <c r="P34">
        <v>7</v>
      </c>
      <c r="Q34">
        <v>5</v>
      </c>
      <c r="R34">
        <v>1</v>
      </c>
      <c r="S34">
        <v>255</v>
      </c>
      <c r="T34">
        <f>ROUND(U34*1+V34*1+W34*[1]期望属性!$B$25+X34*[1]期望属性!$B$26+Y34*[1]期望属性!$B$27+Z34*[1]期望属性!$B$33+AA34*[1]期望属性!$B$29+AB34*[1]期望属性!$B$34+AC34*[1]期望属性!$B$31,0)</f>
        <v>82</v>
      </c>
      <c r="U34">
        <v>9</v>
      </c>
      <c r="V34">
        <v>9</v>
      </c>
      <c r="W34">
        <v>5</v>
      </c>
      <c r="X34">
        <v>5</v>
      </c>
      <c r="Y34">
        <v>760</v>
      </c>
      <c r="Z34">
        <v>10</v>
      </c>
      <c r="AA34">
        <v>10</v>
      </c>
      <c r="AB34">
        <v>0</v>
      </c>
      <c r="AC34">
        <v>0</v>
      </c>
    </row>
    <row r="35" spans="1:29" x14ac:dyDescent="0.15">
      <c r="A35">
        <v>602</v>
      </c>
      <c r="B35">
        <v>6</v>
      </c>
      <c r="C35">
        <v>2</v>
      </c>
      <c r="D35">
        <v>115</v>
      </c>
      <c r="E35">
        <v>116</v>
      </c>
      <c r="F35">
        <v>123</v>
      </c>
      <c r="G35">
        <v>123</v>
      </c>
      <c r="H35">
        <v>132</v>
      </c>
      <c r="I35">
        <v>132</v>
      </c>
      <c r="J35">
        <v>4</v>
      </c>
      <c r="K35">
        <v>9</v>
      </c>
      <c r="L35">
        <v>5</v>
      </c>
      <c r="M35">
        <v>9</v>
      </c>
      <c r="N35">
        <v>6</v>
      </c>
      <c r="O35">
        <v>5</v>
      </c>
      <c r="P35">
        <v>7</v>
      </c>
      <c r="Q35">
        <v>5</v>
      </c>
      <c r="R35">
        <v>1</v>
      </c>
      <c r="S35">
        <v>255</v>
      </c>
      <c r="T35">
        <f>ROUND(U35*1+V35*1+W35*[1]期望属性!$B$25+X35*[1]期望属性!$B$26+Y35*[1]期望属性!$B$27+Z35*[1]期望属性!$B$33+AA35*[1]期望属性!$B$29+AB35*[1]期望属性!$B$34+AC35*[1]期望属性!$B$31,0)</f>
        <v>202</v>
      </c>
      <c r="U35">
        <v>18</v>
      </c>
      <c r="V35">
        <v>18</v>
      </c>
      <c r="W35">
        <v>10</v>
      </c>
      <c r="X35">
        <v>10</v>
      </c>
      <c r="Y35">
        <v>1755</v>
      </c>
      <c r="Z35">
        <v>46</v>
      </c>
      <c r="AA35">
        <v>16</v>
      </c>
      <c r="AB35">
        <v>3</v>
      </c>
      <c r="AC35">
        <v>0</v>
      </c>
    </row>
    <row r="36" spans="1:29" x14ac:dyDescent="0.15">
      <c r="A36">
        <v>603</v>
      </c>
      <c r="B36">
        <v>6</v>
      </c>
      <c r="C36">
        <v>3</v>
      </c>
      <c r="D36">
        <v>121</v>
      </c>
      <c r="E36">
        <v>121</v>
      </c>
      <c r="F36">
        <v>122</v>
      </c>
      <c r="G36">
        <v>123</v>
      </c>
      <c r="H36">
        <v>141</v>
      </c>
      <c r="I36">
        <v>142</v>
      </c>
      <c r="J36">
        <v>4</v>
      </c>
      <c r="K36">
        <v>9</v>
      </c>
      <c r="L36">
        <v>5</v>
      </c>
      <c r="M36">
        <v>9</v>
      </c>
      <c r="N36">
        <v>6</v>
      </c>
      <c r="O36">
        <v>5</v>
      </c>
      <c r="P36">
        <v>7</v>
      </c>
      <c r="Q36">
        <v>5</v>
      </c>
      <c r="R36">
        <v>1</v>
      </c>
      <c r="S36">
        <v>255</v>
      </c>
      <c r="T36">
        <f>ROUND(U36*1+V36*1+W36*[1]期望属性!$B$25+X36*[1]期望属性!$B$26+Y36*[1]期望属性!$B$27+Z36*[1]期望属性!$B$33+AA36*[1]期望属性!$B$29+AB36*[1]期望属性!$B$34+AC36*[1]期望属性!$B$31,0)</f>
        <v>334</v>
      </c>
      <c r="U36">
        <v>27</v>
      </c>
      <c r="V36">
        <v>27</v>
      </c>
      <c r="W36">
        <v>15</v>
      </c>
      <c r="X36">
        <v>15</v>
      </c>
      <c r="Y36">
        <v>2861</v>
      </c>
      <c r="Z36">
        <v>46</v>
      </c>
      <c r="AA36">
        <v>76</v>
      </c>
      <c r="AB36">
        <v>3</v>
      </c>
      <c r="AC36">
        <v>8</v>
      </c>
    </row>
    <row r="37" spans="1:29" x14ac:dyDescent="0.15">
      <c r="A37">
        <v>604</v>
      </c>
      <c r="B37">
        <v>6</v>
      </c>
      <c r="C37">
        <v>4</v>
      </c>
      <c r="D37">
        <v>123</v>
      </c>
      <c r="E37">
        <v>123</v>
      </c>
      <c r="F37">
        <v>131</v>
      </c>
      <c r="G37">
        <v>131</v>
      </c>
      <c r="H37">
        <v>141</v>
      </c>
      <c r="I37">
        <v>151</v>
      </c>
      <c r="J37">
        <v>4</v>
      </c>
      <c r="K37">
        <v>9</v>
      </c>
      <c r="L37">
        <v>5</v>
      </c>
      <c r="M37">
        <v>9</v>
      </c>
      <c r="N37">
        <v>6</v>
      </c>
      <c r="O37">
        <v>5</v>
      </c>
      <c r="P37">
        <v>7</v>
      </c>
      <c r="Q37">
        <v>5</v>
      </c>
      <c r="R37">
        <v>1</v>
      </c>
      <c r="S37">
        <v>255</v>
      </c>
      <c r="T37">
        <f>ROUND(U37*1+V37*1+W37*[1]期望属性!$B$25+X37*[1]期望属性!$B$26+Y37*[1]期望属性!$B$27+Z37*[1]期望属性!$B$33+AA37*[1]期望属性!$B$29+AB37*[1]期望属性!$B$34+AC37*[1]期望属性!$B$31,0)</f>
        <v>454</v>
      </c>
      <c r="U37">
        <v>36</v>
      </c>
      <c r="V37">
        <v>36</v>
      </c>
      <c r="W37">
        <v>20</v>
      </c>
      <c r="X37">
        <v>20</v>
      </c>
      <c r="Y37">
        <v>4103</v>
      </c>
      <c r="Z37">
        <v>52</v>
      </c>
      <c r="AA37">
        <v>120</v>
      </c>
      <c r="AB37">
        <v>3</v>
      </c>
      <c r="AC37">
        <v>8</v>
      </c>
    </row>
    <row r="38" spans="1:29" x14ac:dyDescent="0.15">
      <c r="A38">
        <v>605</v>
      </c>
      <c r="B38">
        <v>6</v>
      </c>
      <c r="C38">
        <v>5</v>
      </c>
      <c r="D38">
        <v>122</v>
      </c>
      <c r="E38">
        <v>122</v>
      </c>
      <c r="F38">
        <v>132</v>
      </c>
      <c r="G38">
        <v>132</v>
      </c>
      <c r="H38">
        <v>142</v>
      </c>
      <c r="I38">
        <v>152</v>
      </c>
      <c r="J38">
        <v>4</v>
      </c>
      <c r="K38">
        <v>9</v>
      </c>
      <c r="L38">
        <v>5</v>
      </c>
      <c r="M38">
        <v>9</v>
      </c>
      <c r="N38">
        <v>6</v>
      </c>
      <c r="O38">
        <v>5</v>
      </c>
      <c r="P38">
        <v>7</v>
      </c>
      <c r="Q38">
        <v>5</v>
      </c>
      <c r="R38">
        <v>1</v>
      </c>
      <c r="S38">
        <v>255</v>
      </c>
      <c r="T38">
        <f>ROUND(U38*1+V38*1+W38*[1]期望属性!$B$25+X38*[1]期望属性!$B$26+Y38*[1]期望属性!$B$27+Z38*[1]期望属性!$B$33+AA38*[1]期望属性!$B$29+AB38*[1]期望属性!$B$34+AC38*[1]期望属性!$B$31,0)</f>
        <v>688</v>
      </c>
      <c r="U38">
        <v>45</v>
      </c>
      <c r="V38">
        <v>45</v>
      </c>
      <c r="W38">
        <v>25</v>
      </c>
      <c r="X38">
        <v>25</v>
      </c>
      <c r="Y38">
        <v>6703</v>
      </c>
      <c r="Z38">
        <v>109</v>
      </c>
      <c r="AA38">
        <v>140</v>
      </c>
      <c r="AB38">
        <v>3</v>
      </c>
      <c r="AC38">
        <v>8</v>
      </c>
    </row>
    <row r="39" spans="1:29" x14ac:dyDescent="0.15">
      <c r="A39">
        <v>606</v>
      </c>
      <c r="B39">
        <v>6</v>
      </c>
      <c r="C39">
        <v>6</v>
      </c>
      <c r="D39">
        <v>121</v>
      </c>
      <c r="E39">
        <v>121</v>
      </c>
      <c r="F39">
        <v>141</v>
      </c>
      <c r="G39">
        <v>141</v>
      </c>
      <c r="H39">
        <v>141</v>
      </c>
      <c r="I39">
        <v>151</v>
      </c>
      <c r="J39">
        <v>4</v>
      </c>
      <c r="K39">
        <v>9</v>
      </c>
      <c r="L39">
        <v>5</v>
      </c>
      <c r="M39">
        <v>9</v>
      </c>
      <c r="N39">
        <v>6</v>
      </c>
      <c r="O39">
        <v>5</v>
      </c>
      <c r="P39">
        <v>7</v>
      </c>
      <c r="Q39">
        <v>5</v>
      </c>
      <c r="R39">
        <v>1</v>
      </c>
      <c r="S39">
        <v>255</v>
      </c>
      <c r="T39">
        <f>ROUND(U39*1+V39*1+W39*[1]期望属性!$B$25+X39*[1]期望属性!$B$26+Y39*[1]期望属性!$B$27+Z39*[1]期望属性!$B$33+AA39*[1]期望属性!$B$29+AB39*[1]期望属性!$B$34+AC39*[1]期望属性!$B$31,0)</f>
        <v>876</v>
      </c>
      <c r="U39">
        <v>54</v>
      </c>
      <c r="V39">
        <v>54</v>
      </c>
      <c r="W39">
        <v>30</v>
      </c>
      <c r="X39">
        <v>30</v>
      </c>
      <c r="Y39">
        <v>7698</v>
      </c>
      <c r="Z39">
        <v>154</v>
      </c>
      <c r="AA39">
        <v>268</v>
      </c>
      <c r="AB39">
        <v>3</v>
      </c>
      <c r="AC39">
        <v>8</v>
      </c>
    </row>
    <row r="40" spans="1:29" x14ac:dyDescent="0.15">
      <c r="A40">
        <v>607</v>
      </c>
      <c r="B40">
        <v>6</v>
      </c>
      <c r="C40">
        <v>7</v>
      </c>
      <c r="D40">
        <v>131</v>
      </c>
      <c r="E40">
        <v>132</v>
      </c>
      <c r="F40">
        <v>141</v>
      </c>
      <c r="G40">
        <v>142</v>
      </c>
      <c r="H40">
        <v>142</v>
      </c>
      <c r="I40">
        <v>152</v>
      </c>
      <c r="J40">
        <v>4</v>
      </c>
      <c r="K40">
        <v>9</v>
      </c>
      <c r="L40">
        <v>5</v>
      </c>
      <c r="M40">
        <v>9</v>
      </c>
      <c r="N40">
        <v>6</v>
      </c>
      <c r="O40">
        <v>5</v>
      </c>
      <c r="P40">
        <v>7</v>
      </c>
      <c r="Q40">
        <v>5</v>
      </c>
      <c r="R40">
        <v>1</v>
      </c>
      <c r="S40">
        <v>255</v>
      </c>
      <c r="T40">
        <f>ROUND(U40*1+V40*1+W40*[1]期望属性!$B$25+X40*[1]期望属性!$B$26+Y40*[1]期望属性!$B$27+Z40*[1]期望属性!$B$33+AA40*[1]期望属性!$B$29+AB40*[1]期望属性!$B$34+AC40*[1]期望属性!$B$31,0)</f>
        <v>1122</v>
      </c>
      <c r="U40">
        <v>63</v>
      </c>
      <c r="V40">
        <v>63</v>
      </c>
      <c r="W40">
        <v>35</v>
      </c>
      <c r="X40">
        <v>35</v>
      </c>
      <c r="Y40">
        <v>11162</v>
      </c>
      <c r="Z40">
        <v>187</v>
      </c>
      <c r="AA40">
        <v>268</v>
      </c>
      <c r="AB40">
        <v>3</v>
      </c>
      <c r="AC40">
        <v>8</v>
      </c>
    </row>
    <row r="41" spans="1:29" x14ac:dyDescent="0.15">
      <c r="A41">
        <v>608</v>
      </c>
      <c r="B41">
        <v>6</v>
      </c>
      <c r="C41">
        <v>8</v>
      </c>
      <c r="D41">
        <v>131</v>
      </c>
      <c r="E41">
        <v>132</v>
      </c>
      <c r="F41">
        <v>141</v>
      </c>
      <c r="G41">
        <v>141</v>
      </c>
      <c r="H41">
        <v>153</v>
      </c>
      <c r="I41">
        <v>154</v>
      </c>
      <c r="T41">
        <f>ROUND(U41*1+V41*1+W41*[1]期望属性!$B$25+X41*[1]期望属性!$B$26+Y41*[1]期望属性!$B$27+Z41*[1]期望属性!$B$33+AA41*[1]期望属性!$B$29+AB41*[1]期望属性!$B$34+AC41*[1]期望属性!$B$31,0)</f>
        <v>1350</v>
      </c>
      <c r="U41">
        <v>72</v>
      </c>
      <c r="V41">
        <v>72</v>
      </c>
      <c r="W41">
        <v>40</v>
      </c>
      <c r="X41">
        <v>40</v>
      </c>
      <c r="Y41">
        <v>12774</v>
      </c>
      <c r="Z41">
        <v>232</v>
      </c>
      <c r="AA41">
        <v>410</v>
      </c>
      <c r="AB41">
        <v>3</v>
      </c>
      <c r="AC41">
        <v>8</v>
      </c>
    </row>
    <row r="42" spans="1:29" x14ac:dyDescent="0.15">
      <c r="A42">
        <v>700</v>
      </c>
      <c r="B42">
        <v>7</v>
      </c>
      <c r="C42">
        <v>0</v>
      </c>
      <c r="D42">
        <v>124</v>
      </c>
      <c r="E42">
        <v>124</v>
      </c>
      <c r="F42">
        <v>125</v>
      </c>
      <c r="G42">
        <v>126</v>
      </c>
      <c r="H42">
        <v>131</v>
      </c>
      <c r="I42">
        <v>141</v>
      </c>
      <c r="J42">
        <v>4</v>
      </c>
      <c r="K42">
        <v>9</v>
      </c>
      <c r="L42">
        <v>5</v>
      </c>
      <c r="M42">
        <v>9</v>
      </c>
      <c r="N42">
        <v>6</v>
      </c>
      <c r="O42">
        <v>5</v>
      </c>
      <c r="P42">
        <v>7</v>
      </c>
      <c r="Q42">
        <v>5</v>
      </c>
      <c r="R42">
        <v>1</v>
      </c>
      <c r="S42">
        <v>255</v>
      </c>
      <c r="T42">
        <f>ROUND(U42*1+V42*1+W42*[1]期望属性!$B$25+X42*[1]期望属性!$B$26+Y42*[1]期望属性!$B$27+Z42*[1]期望属性!$B$33+AA42*[1]期望属性!$B$29+AB42*[1]期望属性!$B$34+AC42*[1]期望属性!$B$31,0)</f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15">
      <c r="A43">
        <v>701</v>
      </c>
      <c r="B43">
        <v>7</v>
      </c>
      <c r="C43">
        <v>1</v>
      </c>
      <c r="D43">
        <v>121</v>
      </c>
      <c r="E43">
        <v>121</v>
      </c>
      <c r="F43">
        <v>122</v>
      </c>
      <c r="G43">
        <v>122</v>
      </c>
      <c r="H43">
        <v>142</v>
      </c>
      <c r="I43">
        <v>142</v>
      </c>
      <c r="J43">
        <v>4</v>
      </c>
      <c r="K43">
        <v>9</v>
      </c>
      <c r="L43">
        <v>5</v>
      </c>
      <c r="M43">
        <v>9</v>
      </c>
      <c r="N43">
        <v>6</v>
      </c>
      <c r="O43">
        <v>5</v>
      </c>
      <c r="P43">
        <v>7</v>
      </c>
      <c r="Q43">
        <v>5</v>
      </c>
      <c r="R43">
        <v>1</v>
      </c>
      <c r="S43">
        <v>255</v>
      </c>
      <c r="T43">
        <f>ROUND(U43*1+V43*1+W43*[1]期望属性!$B$25+X43*[1]期望属性!$B$26+Y43*[1]期望属性!$B$27+Z43*[1]期望属性!$B$33+AA43*[1]期望属性!$B$29+AB43*[1]期望属性!$B$34+AC43*[1]期望属性!$B$31,0)</f>
        <v>148</v>
      </c>
      <c r="U43">
        <v>9</v>
      </c>
      <c r="V43">
        <v>9</v>
      </c>
      <c r="W43">
        <v>5</v>
      </c>
      <c r="X43">
        <v>5</v>
      </c>
      <c r="Y43">
        <v>1427</v>
      </c>
      <c r="Z43">
        <v>12</v>
      </c>
      <c r="AA43">
        <v>0</v>
      </c>
      <c r="AB43">
        <v>10</v>
      </c>
      <c r="AC43">
        <v>13</v>
      </c>
    </row>
    <row r="44" spans="1:29" x14ac:dyDescent="0.15">
      <c r="A44">
        <v>702</v>
      </c>
      <c r="B44">
        <v>7</v>
      </c>
      <c r="C44">
        <v>2</v>
      </c>
      <c r="D44">
        <v>123</v>
      </c>
      <c r="E44">
        <v>123</v>
      </c>
      <c r="F44">
        <v>131</v>
      </c>
      <c r="G44">
        <v>132</v>
      </c>
      <c r="H44">
        <v>133</v>
      </c>
      <c r="I44">
        <v>151</v>
      </c>
      <c r="J44">
        <v>4</v>
      </c>
      <c r="K44">
        <v>9</v>
      </c>
      <c r="L44">
        <v>5</v>
      </c>
      <c r="M44">
        <v>9</v>
      </c>
      <c r="N44">
        <v>6</v>
      </c>
      <c r="O44">
        <v>5</v>
      </c>
      <c r="P44">
        <v>7</v>
      </c>
      <c r="Q44">
        <v>5</v>
      </c>
      <c r="R44">
        <v>1</v>
      </c>
      <c r="S44">
        <v>255</v>
      </c>
      <c r="T44">
        <f>ROUND(U44*1+V44*1+W44*[1]期望属性!$B$25+X44*[1]期望属性!$B$26+Y44*[1]期望属性!$B$27+Z44*[1]期望属性!$B$33+AA44*[1]期望属性!$B$29+AB44*[1]期望属性!$B$34+AC44*[1]期望属性!$B$31,0)</f>
        <v>253</v>
      </c>
      <c r="U44">
        <v>18</v>
      </c>
      <c r="V44">
        <v>18</v>
      </c>
      <c r="W44">
        <v>10</v>
      </c>
      <c r="X44">
        <v>10</v>
      </c>
      <c r="Y44">
        <v>2052</v>
      </c>
      <c r="Z44">
        <v>24</v>
      </c>
      <c r="AA44">
        <v>68</v>
      </c>
      <c r="AB44">
        <v>10</v>
      </c>
      <c r="AC44">
        <v>13</v>
      </c>
    </row>
    <row r="45" spans="1:29" x14ac:dyDescent="0.15">
      <c r="A45">
        <v>703</v>
      </c>
      <c r="B45">
        <v>7</v>
      </c>
      <c r="C45">
        <v>3</v>
      </c>
      <c r="D45">
        <v>125</v>
      </c>
      <c r="E45">
        <v>126</v>
      </c>
      <c r="F45">
        <v>131</v>
      </c>
      <c r="G45">
        <v>132</v>
      </c>
      <c r="H45">
        <v>142</v>
      </c>
      <c r="I45">
        <v>152</v>
      </c>
      <c r="J45">
        <v>4</v>
      </c>
      <c r="K45">
        <v>9</v>
      </c>
      <c r="L45">
        <v>5</v>
      </c>
      <c r="M45">
        <v>9</v>
      </c>
      <c r="N45">
        <v>6</v>
      </c>
      <c r="O45">
        <v>5</v>
      </c>
      <c r="P45">
        <v>7</v>
      </c>
      <c r="Q45">
        <v>5</v>
      </c>
      <c r="R45">
        <v>1</v>
      </c>
      <c r="S45">
        <v>255</v>
      </c>
      <c r="T45">
        <f>ROUND(U45*1+V45*1+W45*[1]期望属性!$B$25+X45*[1]期望属性!$B$26+Y45*[1]期望属性!$B$27+Z45*[1]期望属性!$B$33+AA45*[1]期望属性!$B$29+AB45*[1]期望属性!$B$34+AC45*[1]期望属性!$B$31,0)</f>
        <v>479</v>
      </c>
      <c r="U45">
        <v>27</v>
      </c>
      <c r="V45">
        <v>27</v>
      </c>
      <c r="W45">
        <v>15</v>
      </c>
      <c r="X45">
        <v>15</v>
      </c>
      <c r="Y45">
        <v>4405</v>
      </c>
      <c r="Z45">
        <v>69</v>
      </c>
      <c r="AA45">
        <v>108</v>
      </c>
      <c r="AB45">
        <v>21</v>
      </c>
      <c r="AC45">
        <v>13</v>
      </c>
    </row>
    <row r="46" spans="1:29" x14ac:dyDescent="0.15">
      <c r="A46">
        <v>704</v>
      </c>
      <c r="B46">
        <v>7</v>
      </c>
      <c r="C46">
        <v>4</v>
      </c>
      <c r="D46">
        <v>121</v>
      </c>
      <c r="E46">
        <v>122</v>
      </c>
      <c r="F46">
        <v>123</v>
      </c>
      <c r="G46">
        <v>124</v>
      </c>
      <c r="H46">
        <v>141</v>
      </c>
      <c r="I46">
        <v>153</v>
      </c>
      <c r="J46">
        <v>4</v>
      </c>
      <c r="K46">
        <v>9</v>
      </c>
      <c r="L46">
        <v>5</v>
      </c>
      <c r="M46">
        <v>9</v>
      </c>
      <c r="N46">
        <v>6</v>
      </c>
      <c r="O46">
        <v>5</v>
      </c>
      <c r="P46">
        <v>7</v>
      </c>
      <c r="Q46">
        <v>5</v>
      </c>
      <c r="R46">
        <v>1</v>
      </c>
      <c r="S46">
        <v>255</v>
      </c>
      <c r="T46">
        <f>ROUND(U46*1+V46*1+W46*[1]期望属性!$B$25+X46*[1]期望属性!$B$26+Y46*[1]期望属性!$B$27+Z46*[1]期望属性!$B$33+AA46*[1]期望属性!$B$29+AB46*[1]期望属性!$B$34+AC46*[1]期望属性!$B$31,0)</f>
        <v>693</v>
      </c>
      <c r="U46">
        <v>36</v>
      </c>
      <c r="V46">
        <v>36</v>
      </c>
      <c r="W46">
        <v>20</v>
      </c>
      <c r="X46">
        <v>20</v>
      </c>
      <c r="Y46">
        <v>5585</v>
      </c>
      <c r="Z46">
        <v>114</v>
      </c>
      <c r="AA46">
        <v>216</v>
      </c>
      <c r="AB46">
        <v>21</v>
      </c>
      <c r="AC46">
        <v>26</v>
      </c>
    </row>
    <row r="47" spans="1:29" x14ac:dyDescent="0.15">
      <c r="A47">
        <v>705</v>
      </c>
      <c r="B47">
        <v>7</v>
      </c>
      <c r="C47">
        <v>5</v>
      </c>
      <c r="D47">
        <v>125</v>
      </c>
      <c r="E47">
        <v>126</v>
      </c>
      <c r="F47">
        <v>131</v>
      </c>
      <c r="G47">
        <v>131</v>
      </c>
      <c r="H47">
        <v>142</v>
      </c>
      <c r="I47">
        <v>154</v>
      </c>
      <c r="J47">
        <v>4</v>
      </c>
      <c r="K47">
        <v>9</v>
      </c>
      <c r="L47">
        <v>5</v>
      </c>
      <c r="M47">
        <v>9</v>
      </c>
      <c r="N47">
        <v>6</v>
      </c>
      <c r="O47">
        <v>5</v>
      </c>
      <c r="P47">
        <v>7</v>
      </c>
      <c r="Q47">
        <v>5</v>
      </c>
      <c r="R47">
        <v>1</v>
      </c>
      <c r="S47">
        <v>255</v>
      </c>
      <c r="T47">
        <f>ROUND(U47*1+V47*1+W47*[1]期望属性!$B$25+X47*[1]期望属性!$B$26+Y47*[1]期望属性!$B$27+Z47*[1]期望属性!$B$33+AA47*[1]期望属性!$B$29+AB47*[1]期望属性!$B$34+AC47*[1]期望属性!$B$31,0)</f>
        <v>871</v>
      </c>
      <c r="U47">
        <v>45</v>
      </c>
      <c r="V47">
        <v>45</v>
      </c>
      <c r="W47">
        <v>25</v>
      </c>
      <c r="X47">
        <v>25</v>
      </c>
      <c r="Y47">
        <v>7630</v>
      </c>
      <c r="Z47">
        <v>120</v>
      </c>
      <c r="AA47">
        <v>280</v>
      </c>
      <c r="AB47">
        <v>26</v>
      </c>
      <c r="AC47">
        <v>26</v>
      </c>
    </row>
    <row r="48" spans="1:29" x14ac:dyDescent="0.15">
      <c r="A48">
        <v>706</v>
      </c>
      <c r="B48">
        <v>7</v>
      </c>
      <c r="C48">
        <v>6</v>
      </c>
      <c r="D48">
        <v>123</v>
      </c>
      <c r="E48">
        <v>124</v>
      </c>
      <c r="F48">
        <v>141</v>
      </c>
      <c r="G48">
        <v>141</v>
      </c>
      <c r="H48">
        <v>155</v>
      </c>
      <c r="I48">
        <v>155</v>
      </c>
      <c r="J48">
        <v>4</v>
      </c>
      <c r="K48">
        <v>9</v>
      </c>
      <c r="L48">
        <v>5</v>
      </c>
      <c r="M48">
        <v>9</v>
      </c>
      <c r="N48">
        <v>6</v>
      </c>
      <c r="O48">
        <v>5</v>
      </c>
      <c r="P48">
        <v>7</v>
      </c>
      <c r="Q48">
        <v>5</v>
      </c>
      <c r="R48">
        <v>1</v>
      </c>
      <c r="S48">
        <v>255</v>
      </c>
      <c r="T48">
        <f>ROUND(U48*1+V48*1+W48*[1]期望属性!$B$25+X48*[1]期望属性!$B$26+Y48*[1]期望属性!$B$27+Z48*[1]期望属性!$B$33+AA48*[1]期望属性!$B$29+AB48*[1]期望属性!$B$34+AC48*[1]期望属性!$B$31,0)</f>
        <v>1075</v>
      </c>
      <c r="U48">
        <v>54</v>
      </c>
      <c r="V48">
        <v>54</v>
      </c>
      <c r="W48">
        <v>30</v>
      </c>
      <c r="X48">
        <v>30</v>
      </c>
      <c r="Y48">
        <v>8810</v>
      </c>
      <c r="Z48">
        <v>144</v>
      </c>
      <c r="AA48">
        <v>368</v>
      </c>
      <c r="AB48">
        <v>56</v>
      </c>
      <c r="AC48">
        <v>39</v>
      </c>
    </row>
    <row r="49" spans="1:29" x14ac:dyDescent="0.15">
      <c r="A49">
        <v>707</v>
      </c>
      <c r="B49">
        <v>7</v>
      </c>
      <c r="C49">
        <v>7</v>
      </c>
      <c r="D49">
        <v>132</v>
      </c>
      <c r="E49">
        <v>132</v>
      </c>
      <c r="F49">
        <v>142</v>
      </c>
      <c r="G49">
        <v>142</v>
      </c>
      <c r="H49">
        <v>156</v>
      </c>
      <c r="I49">
        <v>156</v>
      </c>
      <c r="J49">
        <v>4</v>
      </c>
      <c r="K49">
        <v>9</v>
      </c>
      <c r="L49">
        <v>5</v>
      </c>
      <c r="M49">
        <v>9</v>
      </c>
      <c r="N49">
        <v>6</v>
      </c>
      <c r="O49">
        <v>5</v>
      </c>
      <c r="P49">
        <v>7</v>
      </c>
      <c r="Q49">
        <v>5</v>
      </c>
      <c r="R49">
        <v>1</v>
      </c>
      <c r="S49">
        <v>255</v>
      </c>
      <c r="T49">
        <f>ROUND(U49*1+V49*1+W49*[1]期望属性!$B$25+X49*[1]期望属性!$B$26+Y49*[1]期望属性!$B$27+Z49*[1]期望属性!$B$33+AA49*[1]期望属性!$B$29+AB49*[1]期望属性!$B$34+AC49*[1]期望属性!$B$31,0)</f>
        <v>1516</v>
      </c>
      <c r="U49">
        <v>63</v>
      </c>
      <c r="V49">
        <v>63</v>
      </c>
      <c r="W49">
        <v>35</v>
      </c>
      <c r="X49">
        <v>35</v>
      </c>
      <c r="Y49">
        <v>10299</v>
      </c>
      <c r="Z49">
        <v>144</v>
      </c>
      <c r="AA49">
        <v>378</v>
      </c>
      <c r="AB49">
        <v>121</v>
      </c>
      <c r="AC49">
        <v>181</v>
      </c>
    </row>
    <row r="50" spans="1:29" x14ac:dyDescent="0.15">
      <c r="A50">
        <v>708</v>
      </c>
      <c r="B50">
        <v>7</v>
      </c>
      <c r="C50">
        <v>8</v>
      </c>
      <c r="D50">
        <v>133</v>
      </c>
      <c r="E50">
        <v>133</v>
      </c>
      <c r="F50">
        <v>141</v>
      </c>
      <c r="G50">
        <v>142</v>
      </c>
      <c r="H50">
        <v>151</v>
      </c>
      <c r="I50">
        <v>152</v>
      </c>
      <c r="T50">
        <f>ROUND(U50*1+V50*1+W50*[1]期望属性!$B$25+X50*[1]期望属性!$B$26+Y50*[1]期望属性!$B$27+Z50*[1]期望属性!$B$33+AA50*[1]期望属性!$B$29+AB50*[1]期望属性!$B$34+AC50*[1]期望属性!$B$31,0)</f>
        <v>1798</v>
      </c>
      <c r="U50">
        <v>72</v>
      </c>
      <c r="V50">
        <v>72</v>
      </c>
      <c r="W50">
        <v>40</v>
      </c>
      <c r="X50">
        <v>40</v>
      </c>
      <c r="Y50">
        <v>13270</v>
      </c>
      <c r="Z50">
        <v>144</v>
      </c>
      <c r="AA50">
        <v>486</v>
      </c>
      <c r="AB50">
        <v>181</v>
      </c>
      <c r="AC50">
        <v>181</v>
      </c>
    </row>
    <row r="51" spans="1:29" x14ac:dyDescent="0.15">
      <c r="A51">
        <v>800</v>
      </c>
      <c r="B51">
        <v>8</v>
      </c>
      <c r="C51">
        <v>0</v>
      </c>
      <c r="D51">
        <v>124</v>
      </c>
      <c r="E51">
        <v>124</v>
      </c>
      <c r="F51">
        <v>125</v>
      </c>
      <c r="G51">
        <v>126</v>
      </c>
      <c r="H51">
        <v>131</v>
      </c>
      <c r="I51">
        <v>141</v>
      </c>
      <c r="J51">
        <v>4</v>
      </c>
      <c r="K51">
        <v>9</v>
      </c>
      <c r="L51">
        <v>5</v>
      </c>
      <c r="M51">
        <v>9</v>
      </c>
      <c r="N51">
        <v>6</v>
      </c>
      <c r="O51">
        <v>5</v>
      </c>
      <c r="P51">
        <v>7</v>
      </c>
      <c r="Q51">
        <v>5</v>
      </c>
      <c r="R51">
        <v>1</v>
      </c>
      <c r="S51">
        <v>255</v>
      </c>
      <c r="T51">
        <f>ROUND(U51*1+V51*1+W51*[1]期望属性!$B$25+X51*[1]期望属性!$B$26+Y51*[1]期望属性!$B$27+Z51*[1]期望属性!$B$33+AA51*[1]期望属性!$B$29+AB51*[1]期望属性!$B$34+AC51*[1]期望属性!$B$31,0)</f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15">
      <c r="A52">
        <v>801</v>
      </c>
      <c r="B52">
        <v>8</v>
      </c>
      <c r="C52">
        <v>1</v>
      </c>
      <c r="D52">
        <v>121</v>
      </c>
      <c r="E52">
        <v>121</v>
      </c>
      <c r="F52">
        <v>122</v>
      </c>
      <c r="G52">
        <v>122</v>
      </c>
      <c r="H52">
        <v>142</v>
      </c>
      <c r="I52">
        <v>142</v>
      </c>
      <c r="J52">
        <v>4</v>
      </c>
      <c r="K52">
        <v>9</v>
      </c>
      <c r="L52">
        <v>5</v>
      </c>
      <c r="M52">
        <v>9</v>
      </c>
      <c r="N52">
        <v>6</v>
      </c>
      <c r="O52">
        <v>5</v>
      </c>
      <c r="P52">
        <v>7</v>
      </c>
      <c r="Q52">
        <v>5</v>
      </c>
      <c r="R52">
        <v>1</v>
      </c>
      <c r="S52">
        <v>255</v>
      </c>
      <c r="T52">
        <f>ROUND(U52*1+V52*1+W52*[1]期望属性!$B$25+X52*[1]期望属性!$B$26+Y52*[1]期望属性!$B$27+Z52*[1]期望属性!$B$33+AA52*[1]期望属性!$B$29+AB52*[1]期望属性!$B$34+AC52*[1]期望属性!$B$31,0)</f>
        <v>148</v>
      </c>
      <c r="U52">
        <v>9</v>
      </c>
      <c r="V52">
        <v>9</v>
      </c>
      <c r="W52">
        <v>5</v>
      </c>
      <c r="X52">
        <v>5</v>
      </c>
      <c r="Y52">
        <v>1427</v>
      </c>
      <c r="Z52">
        <v>12</v>
      </c>
      <c r="AA52">
        <v>0</v>
      </c>
      <c r="AB52">
        <v>10</v>
      </c>
      <c r="AC52">
        <v>13</v>
      </c>
    </row>
    <row r="53" spans="1:29" x14ac:dyDescent="0.15">
      <c r="A53">
        <v>802</v>
      </c>
      <c r="B53">
        <v>8</v>
      </c>
      <c r="C53">
        <v>2</v>
      </c>
      <c r="D53">
        <v>123</v>
      </c>
      <c r="E53">
        <v>123</v>
      </c>
      <c r="F53">
        <v>131</v>
      </c>
      <c r="G53">
        <v>132</v>
      </c>
      <c r="H53">
        <v>133</v>
      </c>
      <c r="I53">
        <v>151</v>
      </c>
      <c r="J53">
        <v>4</v>
      </c>
      <c r="K53">
        <v>9</v>
      </c>
      <c r="L53">
        <v>5</v>
      </c>
      <c r="M53">
        <v>9</v>
      </c>
      <c r="N53">
        <v>6</v>
      </c>
      <c r="O53">
        <v>5</v>
      </c>
      <c r="P53">
        <v>7</v>
      </c>
      <c r="Q53">
        <v>5</v>
      </c>
      <c r="R53">
        <v>1</v>
      </c>
      <c r="S53">
        <v>255</v>
      </c>
      <c r="T53">
        <f>ROUND(U53*1+V53*1+W53*[1]期望属性!$B$25+X53*[1]期望属性!$B$26+Y53*[1]期望属性!$B$27+Z53*[1]期望属性!$B$33+AA53*[1]期望属性!$B$29+AB53*[1]期望属性!$B$34+AC53*[1]期望属性!$B$31,0)</f>
        <v>253</v>
      </c>
      <c r="U53">
        <v>18</v>
      </c>
      <c r="V53">
        <v>18</v>
      </c>
      <c r="W53">
        <v>10</v>
      </c>
      <c r="X53">
        <v>10</v>
      </c>
      <c r="Y53">
        <v>2052</v>
      </c>
      <c r="Z53">
        <v>24</v>
      </c>
      <c r="AA53">
        <v>68</v>
      </c>
      <c r="AB53">
        <v>10</v>
      </c>
      <c r="AC53">
        <v>13</v>
      </c>
    </row>
    <row r="54" spans="1:29" x14ac:dyDescent="0.15">
      <c r="A54">
        <v>803</v>
      </c>
      <c r="B54">
        <v>8</v>
      </c>
      <c r="C54">
        <v>3</v>
      </c>
      <c r="D54">
        <v>125</v>
      </c>
      <c r="E54">
        <v>126</v>
      </c>
      <c r="F54">
        <v>131</v>
      </c>
      <c r="G54">
        <v>132</v>
      </c>
      <c r="H54">
        <v>142</v>
      </c>
      <c r="I54">
        <v>152</v>
      </c>
      <c r="J54">
        <v>4</v>
      </c>
      <c r="K54">
        <v>9</v>
      </c>
      <c r="L54">
        <v>5</v>
      </c>
      <c r="M54">
        <v>9</v>
      </c>
      <c r="N54">
        <v>6</v>
      </c>
      <c r="O54">
        <v>5</v>
      </c>
      <c r="P54">
        <v>7</v>
      </c>
      <c r="Q54">
        <v>5</v>
      </c>
      <c r="R54">
        <v>1</v>
      </c>
      <c r="S54">
        <v>255</v>
      </c>
      <c r="T54">
        <f>ROUND(U54*1+V54*1+W54*[1]期望属性!$B$25+X54*[1]期望属性!$B$26+Y54*[1]期望属性!$B$27+Z54*[1]期望属性!$B$33+AA54*[1]期望属性!$B$29+AB54*[1]期望属性!$B$34+AC54*[1]期望属性!$B$31,0)</f>
        <v>479</v>
      </c>
      <c r="U54">
        <v>27</v>
      </c>
      <c r="V54">
        <v>27</v>
      </c>
      <c r="W54">
        <v>15</v>
      </c>
      <c r="X54">
        <v>15</v>
      </c>
      <c r="Y54">
        <v>4405</v>
      </c>
      <c r="Z54">
        <v>69</v>
      </c>
      <c r="AA54">
        <v>108</v>
      </c>
      <c r="AB54">
        <v>21</v>
      </c>
      <c r="AC54">
        <v>13</v>
      </c>
    </row>
    <row r="55" spans="1:29" x14ac:dyDescent="0.15">
      <c r="A55">
        <v>804</v>
      </c>
      <c r="B55">
        <v>8</v>
      </c>
      <c r="C55">
        <v>4</v>
      </c>
      <c r="D55">
        <v>121</v>
      </c>
      <c r="E55">
        <v>122</v>
      </c>
      <c r="F55">
        <v>133</v>
      </c>
      <c r="G55">
        <v>133</v>
      </c>
      <c r="H55">
        <v>141</v>
      </c>
      <c r="I55">
        <v>153</v>
      </c>
      <c r="J55">
        <v>4</v>
      </c>
      <c r="K55">
        <v>9</v>
      </c>
      <c r="L55">
        <v>5</v>
      </c>
      <c r="M55">
        <v>9</v>
      </c>
      <c r="N55">
        <v>6</v>
      </c>
      <c r="O55">
        <v>5</v>
      </c>
      <c r="P55">
        <v>7</v>
      </c>
      <c r="Q55">
        <v>5</v>
      </c>
      <c r="R55">
        <v>1</v>
      </c>
      <c r="S55">
        <v>255</v>
      </c>
      <c r="T55">
        <f>ROUND(U55*1+V55*1+W55*[1]期望属性!$B$25+X55*[1]期望属性!$B$26+Y55*[1]期望属性!$B$27+Z55*[1]期望属性!$B$33+AA55*[1]期望属性!$B$29+AB55*[1]期望属性!$B$34+AC55*[1]期望属性!$B$31,0)</f>
        <v>693</v>
      </c>
      <c r="U55">
        <v>36</v>
      </c>
      <c r="V55">
        <v>36</v>
      </c>
      <c r="W55">
        <v>20</v>
      </c>
      <c r="X55">
        <v>20</v>
      </c>
      <c r="Y55">
        <v>5585</v>
      </c>
      <c r="Z55">
        <v>114</v>
      </c>
      <c r="AA55">
        <v>216</v>
      </c>
      <c r="AB55">
        <v>21</v>
      </c>
      <c r="AC55">
        <v>26</v>
      </c>
    </row>
    <row r="56" spans="1:29" x14ac:dyDescent="0.15">
      <c r="A56">
        <v>805</v>
      </c>
      <c r="B56">
        <v>8</v>
      </c>
      <c r="C56">
        <v>5</v>
      </c>
      <c r="D56">
        <v>125</v>
      </c>
      <c r="E56">
        <v>126</v>
      </c>
      <c r="F56">
        <v>142</v>
      </c>
      <c r="G56">
        <v>142</v>
      </c>
      <c r="H56">
        <v>142</v>
      </c>
      <c r="I56">
        <v>154</v>
      </c>
      <c r="J56">
        <v>4</v>
      </c>
      <c r="K56">
        <v>9</v>
      </c>
      <c r="L56">
        <v>5</v>
      </c>
      <c r="M56">
        <v>9</v>
      </c>
      <c r="N56">
        <v>6</v>
      </c>
      <c r="O56">
        <v>5</v>
      </c>
      <c r="P56">
        <v>7</v>
      </c>
      <c r="Q56">
        <v>5</v>
      </c>
      <c r="R56">
        <v>1</v>
      </c>
      <c r="S56">
        <v>255</v>
      </c>
      <c r="T56">
        <f>ROUND(U56*1+V56*1+W56*[1]期望属性!$B$25+X56*[1]期望属性!$B$26+Y56*[1]期望属性!$B$27+Z56*[1]期望属性!$B$33+AA56*[1]期望属性!$B$29+AB56*[1]期望属性!$B$34+AC56*[1]期望属性!$B$31,0)</f>
        <v>918</v>
      </c>
      <c r="U56">
        <v>45</v>
      </c>
      <c r="V56">
        <v>45</v>
      </c>
      <c r="W56">
        <v>25</v>
      </c>
      <c r="X56">
        <v>25</v>
      </c>
      <c r="Y56">
        <v>8370</v>
      </c>
      <c r="Z56">
        <v>120</v>
      </c>
      <c r="AA56">
        <v>270</v>
      </c>
      <c r="AB56">
        <v>43</v>
      </c>
      <c r="AC56">
        <v>26</v>
      </c>
    </row>
    <row r="57" spans="1:29" x14ac:dyDescent="0.15">
      <c r="A57">
        <v>806</v>
      </c>
      <c r="B57">
        <v>8</v>
      </c>
      <c r="C57">
        <v>6</v>
      </c>
      <c r="D57">
        <v>123</v>
      </c>
      <c r="E57">
        <v>124</v>
      </c>
      <c r="F57">
        <v>141</v>
      </c>
      <c r="G57">
        <v>141</v>
      </c>
      <c r="H57">
        <v>155</v>
      </c>
      <c r="I57">
        <v>155</v>
      </c>
      <c r="J57">
        <v>4</v>
      </c>
      <c r="K57">
        <v>9</v>
      </c>
      <c r="L57">
        <v>5</v>
      </c>
      <c r="M57">
        <v>9</v>
      </c>
      <c r="N57">
        <v>6</v>
      </c>
      <c r="O57">
        <v>5</v>
      </c>
      <c r="P57">
        <v>7</v>
      </c>
      <c r="Q57">
        <v>5</v>
      </c>
      <c r="R57">
        <v>1</v>
      </c>
      <c r="S57">
        <v>255</v>
      </c>
      <c r="T57">
        <f>ROUND(U57*1+V57*1+W57*[1]期望属性!$B$25+X57*[1]期望属性!$B$26+Y57*[1]期望属性!$B$27+Z57*[1]期望属性!$B$33+AA57*[1]期望属性!$B$29+AB57*[1]期望属性!$B$34+AC57*[1]期望属性!$B$31,0)</f>
        <v>1092</v>
      </c>
      <c r="U57">
        <v>54</v>
      </c>
      <c r="V57">
        <v>54</v>
      </c>
      <c r="W57">
        <v>30</v>
      </c>
      <c r="X57">
        <v>30</v>
      </c>
      <c r="Y57">
        <v>8810</v>
      </c>
      <c r="Z57">
        <v>120</v>
      </c>
      <c r="AA57">
        <v>426</v>
      </c>
      <c r="AB57">
        <v>73</v>
      </c>
      <c r="AC57">
        <v>39</v>
      </c>
    </row>
    <row r="58" spans="1:29" x14ac:dyDescent="0.15">
      <c r="A58">
        <v>807</v>
      </c>
      <c r="B58">
        <v>8</v>
      </c>
      <c r="C58">
        <v>7</v>
      </c>
      <c r="D58">
        <v>132</v>
      </c>
      <c r="E58">
        <v>132</v>
      </c>
      <c r="F58">
        <v>142</v>
      </c>
      <c r="G58">
        <v>154</v>
      </c>
      <c r="H58">
        <v>156</v>
      </c>
      <c r="I58">
        <v>156</v>
      </c>
      <c r="J58">
        <v>4</v>
      </c>
      <c r="K58">
        <v>9</v>
      </c>
      <c r="L58">
        <v>5</v>
      </c>
      <c r="M58">
        <v>9</v>
      </c>
      <c r="N58">
        <v>6</v>
      </c>
      <c r="O58">
        <v>5</v>
      </c>
      <c r="P58">
        <v>7</v>
      </c>
      <c r="Q58">
        <v>5</v>
      </c>
      <c r="R58">
        <v>1</v>
      </c>
      <c r="S58">
        <v>255</v>
      </c>
      <c r="T58">
        <f>ROUND(U58*1+V58*1+W58*[1]期望属性!$B$25+X58*[1]期望属性!$B$26+Y58*[1]期望属性!$B$27+Z58*[1]期望属性!$B$33+AA58*[1]期望属性!$B$29+AB58*[1]期望属性!$B$34+AC58*[1]期望属性!$B$31,0)</f>
        <v>1533</v>
      </c>
      <c r="U58">
        <v>63</v>
      </c>
      <c r="V58">
        <v>63</v>
      </c>
      <c r="W58">
        <v>35</v>
      </c>
      <c r="X58">
        <v>35</v>
      </c>
      <c r="Y58">
        <v>10299</v>
      </c>
      <c r="Z58">
        <v>120</v>
      </c>
      <c r="AA58">
        <v>436</v>
      </c>
      <c r="AB58">
        <v>138</v>
      </c>
      <c r="AC58">
        <v>181</v>
      </c>
    </row>
    <row r="59" spans="1:29" x14ac:dyDescent="0.15">
      <c r="A59">
        <v>808</v>
      </c>
      <c r="B59">
        <v>8</v>
      </c>
      <c r="C59">
        <v>8</v>
      </c>
      <c r="D59">
        <v>133</v>
      </c>
      <c r="E59">
        <v>133</v>
      </c>
      <c r="F59">
        <v>141</v>
      </c>
      <c r="G59">
        <v>153</v>
      </c>
      <c r="H59">
        <v>151</v>
      </c>
      <c r="I59">
        <v>152</v>
      </c>
      <c r="T59">
        <f>ROUND(U59*1+V59*1+W59*[1]期望属性!$B$25+X59*[1]期望属性!$B$26+Y59*[1]期望属性!$B$27+Z59*[1]期望属性!$B$33+AA59*[1]期望属性!$B$29+AB59*[1]期望属性!$B$34+AC59*[1]期望属性!$B$31,0)</f>
        <v>1846</v>
      </c>
      <c r="U59">
        <v>72</v>
      </c>
      <c r="V59">
        <v>72</v>
      </c>
      <c r="W59">
        <v>40</v>
      </c>
      <c r="X59">
        <v>40</v>
      </c>
      <c r="Y59">
        <v>13270</v>
      </c>
      <c r="Z59">
        <v>120</v>
      </c>
      <c r="AA59">
        <v>564</v>
      </c>
      <c r="AB59">
        <v>228</v>
      </c>
      <c r="AC59">
        <v>181</v>
      </c>
    </row>
    <row r="60" spans="1:29" x14ac:dyDescent="0.15">
      <c r="A60">
        <v>900</v>
      </c>
      <c r="B60">
        <v>9</v>
      </c>
      <c r="C60">
        <v>0</v>
      </c>
      <c r="D60">
        <v>123</v>
      </c>
      <c r="E60">
        <v>124</v>
      </c>
      <c r="F60">
        <v>125</v>
      </c>
      <c r="G60">
        <v>126</v>
      </c>
      <c r="H60">
        <v>131</v>
      </c>
      <c r="I60">
        <v>141</v>
      </c>
      <c r="J60">
        <v>4</v>
      </c>
      <c r="K60">
        <v>9</v>
      </c>
      <c r="L60">
        <v>5</v>
      </c>
      <c r="M60">
        <v>9</v>
      </c>
      <c r="N60">
        <v>6</v>
      </c>
      <c r="O60">
        <v>5</v>
      </c>
      <c r="P60">
        <v>7</v>
      </c>
      <c r="Q60">
        <v>5</v>
      </c>
      <c r="R60">
        <v>1</v>
      </c>
      <c r="S60">
        <v>255</v>
      </c>
      <c r="T60">
        <f>ROUND(U60*1+V60*1+W60*[1]期望属性!$B$25+X60*[1]期望属性!$B$26+Y60*[1]期望属性!$B$27+Z60*[1]期望属性!$B$33+AA60*[1]期望属性!$B$29+AB60*[1]期望属性!$B$34+AC60*[1]期望属性!$B$31,0)</f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15">
      <c r="A61">
        <v>901</v>
      </c>
      <c r="B61">
        <v>9</v>
      </c>
      <c r="C61">
        <v>1</v>
      </c>
      <c r="D61">
        <v>121</v>
      </c>
      <c r="E61">
        <v>121</v>
      </c>
      <c r="F61">
        <v>122</v>
      </c>
      <c r="G61">
        <v>122</v>
      </c>
      <c r="H61">
        <v>142</v>
      </c>
      <c r="I61">
        <v>141</v>
      </c>
      <c r="J61">
        <v>4</v>
      </c>
      <c r="K61">
        <v>9</v>
      </c>
      <c r="L61">
        <v>5</v>
      </c>
      <c r="M61">
        <v>9</v>
      </c>
      <c r="N61">
        <v>6</v>
      </c>
      <c r="O61">
        <v>5</v>
      </c>
      <c r="P61">
        <v>7</v>
      </c>
      <c r="Q61">
        <v>5</v>
      </c>
      <c r="R61">
        <v>1</v>
      </c>
      <c r="S61">
        <v>255</v>
      </c>
      <c r="T61">
        <f>ROUND(U61*1+V61*1+W61*[1]期望属性!$B$25+X61*[1]期望属性!$B$26+Y61*[1]期望属性!$B$27+Z61*[1]期望属性!$B$33+AA61*[1]期望属性!$B$29+AB61*[1]期望属性!$B$34+AC61*[1]期望属性!$B$31,0)</f>
        <v>149</v>
      </c>
      <c r="U61">
        <v>9</v>
      </c>
      <c r="V61">
        <v>9</v>
      </c>
      <c r="W61">
        <v>5</v>
      </c>
      <c r="X61">
        <v>5</v>
      </c>
      <c r="Y61">
        <v>1427</v>
      </c>
      <c r="Z61">
        <v>12</v>
      </c>
      <c r="AA61">
        <v>10</v>
      </c>
      <c r="AB61">
        <v>5</v>
      </c>
      <c r="AC61">
        <v>13</v>
      </c>
    </row>
    <row r="62" spans="1:29" x14ac:dyDescent="0.15">
      <c r="A62">
        <v>902</v>
      </c>
      <c r="B62">
        <v>9</v>
      </c>
      <c r="C62">
        <v>2</v>
      </c>
      <c r="D62">
        <v>124</v>
      </c>
      <c r="E62">
        <v>124</v>
      </c>
      <c r="F62">
        <v>131</v>
      </c>
      <c r="G62">
        <v>132</v>
      </c>
      <c r="H62">
        <v>133</v>
      </c>
      <c r="I62">
        <v>151</v>
      </c>
      <c r="J62">
        <v>4</v>
      </c>
      <c r="K62">
        <v>9</v>
      </c>
      <c r="L62">
        <v>5</v>
      </c>
      <c r="M62">
        <v>9</v>
      </c>
      <c r="N62">
        <v>6</v>
      </c>
      <c r="O62">
        <v>5</v>
      </c>
      <c r="P62">
        <v>7</v>
      </c>
      <c r="Q62">
        <v>5</v>
      </c>
      <c r="R62">
        <v>1</v>
      </c>
      <c r="S62">
        <v>255</v>
      </c>
      <c r="T62">
        <f>ROUND(U62*1+V62*1+W62*[1]期望属性!$B$25+X62*[1]期望属性!$B$26+Y62*[1]期望属性!$B$27+Z62*[1]期望属性!$B$33+AA62*[1]期望属性!$B$29+AB62*[1]期望属性!$B$34+AC62*[1]期望属性!$B$31,0)</f>
        <v>271</v>
      </c>
      <c r="U62">
        <v>18</v>
      </c>
      <c r="V62">
        <v>18</v>
      </c>
      <c r="W62">
        <v>10</v>
      </c>
      <c r="X62">
        <v>10</v>
      </c>
      <c r="Y62">
        <v>2669</v>
      </c>
      <c r="Z62">
        <v>24</v>
      </c>
      <c r="AA62">
        <v>44</v>
      </c>
      <c r="AB62">
        <v>5</v>
      </c>
      <c r="AC62">
        <v>13</v>
      </c>
    </row>
    <row r="63" spans="1:29" x14ac:dyDescent="0.15">
      <c r="A63">
        <v>903</v>
      </c>
      <c r="B63">
        <v>9</v>
      </c>
      <c r="C63">
        <v>3</v>
      </c>
      <c r="D63">
        <v>125</v>
      </c>
      <c r="E63">
        <v>125</v>
      </c>
      <c r="F63">
        <v>131</v>
      </c>
      <c r="G63">
        <v>131</v>
      </c>
      <c r="H63">
        <v>141</v>
      </c>
      <c r="I63">
        <v>152</v>
      </c>
      <c r="J63">
        <v>4</v>
      </c>
      <c r="K63">
        <v>9</v>
      </c>
      <c r="L63">
        <v>5</v>
      </c>
      <c r="M63">
        <v>9</v>
      </c>
      <c r="N63">
        <v>6</v>
      </c>
      <c r="O63">
        <v>5</v>
      </c>
      <c r="P63">
        <v>7</v>
      </c>
      <c r="Q63">
        <v>5</v>
      </c>
      <c r="R63">
        <v>1</v>
      </c>
      <c r="S63">
        <v>255</v>
      </c>
      <c r="T63">
        <f>ROUND(U63*1+V63*1+W63*[1]期望属性!$B$25+X63*[1]期望属性!$B$26+Y63*[1]期望属性!$B$27+Z63*[1]期望属性!$B$33+AA63*[1]期望属性!$B$29+AB63*[1]期望属性!$B$34+AC63*[1]期望属性!$B$31,0)</f>
        <v>493</v>
      </c>
      <c r="U63">
        <v>27</v>
      </c>
      <c r="V63">
        <v>27</v>
      </c>
      <c r="W63">
        <v>15</v>
      </c>
      <c r="X63">
        <v>15</v>
      </c>
      <c r="Y63">
        <v>5022</v>
      </c>
      <c r="Z63">
        <v>69</v>
      </c>
      <c r="AA63">
        <v>64</v>
      </c>
      <c r="AB63">
        <v>26</v>
      </c>
      <c r="AC63">
        <v>13</v>
      </c>
    </row>
    <row r="64" spans="1:29" x14ac:dyDescent="0.15">
      <c r="A64">
        <v>904</v>
      </c>
      <c r="B64">
        <v>9</v>
      </c>
      <c r="C64">
        <v>4</v>
      </c>
      <c r="D64">
        <v>126</v>
      </c>
      <c r="E64">
        <v>123</v>
      </c>
      <c r="F64">
        <v>132</v>
      </c>
      <c r="G64">
        <v>133</v>
      </c>
      <c r="H64">
        <v>155</v>
      </c>
      <c r="I64">
        <v>153</v>
      </c>
      <c r="J64">
        <v>4</v>
      </c>
      <c r="K64">
        <v>9</v>
      </c>
      <c r="L64">
        <v>5</v>
      </c>
      <c r="M64">
        <v>9</v>
      </c>
      <c r="N64">
        <v>6</v>
      </c>
      <c r="O64">
        <v>5</v>
      </c>
      <c r="P64">
        <v>7</v>
      </c>
      <c r="Q64">
        <v>5</v>
      </c>
      <c r="R64">
        <v>1</v>
      </c>
      <c r="S64">
        <v>255</v>
      </c>
      <c r="T64">
        <f>ROUND(U64*1+V64*1+W64*[1]期望属性!$B$25+X64*[1]期望属性!$B$26+Y64*[1]期望属性!$B$27+Z64*[1]期望属性!$B$33+AA64*[1]期望属性!$B$29+AB64*[1]期望属性!$B$34+AC64*[1]期望属性!$B$31,0)</f>
        <v>742</v>
      </c>
      <c r="U64">
        <v>36</v>
      </c>
      <c r="V64">
        <v>36</v>
      </c>
      <c r="W64">
        <v>20</v>
      </c>
      <c r="X64">
        <v>20</v>
      </c>
      <c r="Y64">
        <v>6634</v>
      </c>
      <c r="Z64">
        <v>126</v>
      </c>
      <c r="AA64">
        <v>118</v>
      </c>
      <c r="AB64">
        <v>26</v>
      </c>
      <c r="AC64">
        <v>39</v>
      </c>
    </row>
    <row r="65" spans="1:29" x14ac:dyDescent="0.15">
      <c r="A65">
        <v>905</v>
      </c>
      <c r="B65">
        <v>9</v>
      </c>
      <c r="C65">
        <v>5</v>
      </c>
      <c r="D65">
        <v>131</v>
      </c>
      <c r="E65">
        <v>133</v>
      </c>
      <c r="F65">
        <v>141</v>
      </c>
      <c r="G65">
        <v>142</v>
      </c>
      <c r="H65">
        <v>156</v>
      </c>
      <c r="I65">
        <v>154</v>
      </c>
      <c r="J65">
        <v>4</v>
      </c>
      <c r="K65">
        <v>9</v>
      </c>
      <c r="L65">
        <v>5</v>
      </c>
      <c r="M65">
        <v>9</v>
      </c>
      <c r="N65">
        <v>6</v>
      </c>
      <c r="O65">
        <v>5</v>
      </c>
      <c r="P65">
        <v>7</v>
      </c>
      <c r="Q65">
        <v>5</v>
      </c>
      <c r="R65">
        <v>1</v>
      </c>
      <c r="S65">
        <v>255</v>
      </c>
      <c r="T65">
        <f>ROUND(U65*1+V65*1+W65*[1]期望属性!$B$25+X65*[1]期望属性!$B$26+Y65*[1]期望属性!$B$27+Z65*[1]期望属性!$B$33+AA65*[1]期望属性!$B$29+AB65*[1]期望属性!$B$34+AC65*[1]期望属性!$B$31,0)</f>
        <v>1098</v>
      </c>
      <c r="U65">
        <v>45</v>
      </c>
      <c r="V65">
        <v>45</v>
      </c>
      <c r="W65">
        <v>25</v>
      </c>
      <c r="X65">
        <v>25</v>
      </c>
      <c r="Y65">
        <v>8802</v>
      </c>
      <c r="Z65">
        <v>126</v>
      </c>
      <c r="AA65">
        <v>202</v>
      </c>
      <c r="AB65">
        <v>67</v>
      </c>
      <c r="AC65">
        <v>110</v>
      </c>
    </row>
    <row r="66" spans="1:29" x14ac:dyDescent="0.15">
      <c r="A66">
        <v>906</v>
      </c>
      <c r="B66">
        <v>9</v>
      </c>
      <c r="C66">
        <v>6</v>
      </c>
      <c r="D66">
        <v>131</v>
      </c>
      <c r="E66">
        <v>132</v>
      </c>
      <c r="F66">
        <v>141</v>
      </c>
      <c r="G66">
        <v>142</v>
      </c>
      <c r="H66">
        <v>151</v>
      </c>
      <c r="I66">
        <v>155</v>
      </c>
      <c r="J66">
        <v>4</v>
      </c>
      <c r="K66">
        <v>9</v>
      </c>
      <c r="L66">
        <v>5</v>
      </c>
      <c r="M66">
        <v>9</v>
      </c>
      <c r="N66">
        <v>6</v>
      </c>
      <c r="O66">
        <v>5</v>
      </c>
      <c r="P66">
        <v>7</v>
      </c>
      <c r="Q66">
        <v>5</v>
      </c>
      <c r="R66">
        <v>1</v>
      </c>
      <c r="S66">
        <v>255</v>
      </c>
      <c r="T66">
        <f>ROUND(U66*1+V66*1+W66*[1]期望属性!$B$25+X66*[1]期望属性!$B$26+Y66*[1]期望属性!$B$27+Z66*[1]期望属性!$B$33+AA66*[1]期望属性!$B$29+AB66*[1]期望属性!$B$34+AC66*[1]期望属性!$B$31,0)</f>
        <v>1370</v>
      </c>
      <c r="U66">
        <v>54</v>
      </c>
      <c r="V66">
        <v>54</v>
      </c>
      <c r="W66">
        <v>30</v>
      </c>
      <c r="X66">
        <v>30</v>
      </c>
      <c r="Y66">
        <v>11402</v>
      </c>
      <c r="Z66">
        <v>138</v>
      </c>
      <c r="AA66">
        <v>290</v>
      </c>
      <c r="AB66">
        <v>138</v>
      </c>
      <c r="AC66">
        <v>110</v>
      </c>
    </row>
    <row r="67" spans="1:29" x14ac:dyDescent="0.15">
      <c r="A67">
        <v>907</v>
      </c>
      <c r="B67">
        <v>9</v>
      </c>
      <c r="C67">
        <v>7</v>
      </c>
      <c r="D67">
        <v>141</v>
      </c>
      <c r="E67">
        <v>142</v>
      </c>
      <c r="F67">
        <v>151</v>
      </c>
      <c r="G67">
        <v>152</v>
      </c>
      <c r="H67">
        <v>153</v>
      </c>
      <c r="I67">
        <v>156</v>
      </c>
      <c r="J67">
        <v>4</v>
      </c>
      <c r="K67">
        <v>9</v>
      </c>
      <c r="L67">
        <v>5</v>
      </c>
      <c r="M67">
        <v>9</v>
      </c>
      <c r="N67">
        <v>6</v>
      </c>
      <c r="O67">
        <v>5</v>
      </c>
      <c r="P67">
        <v>7</v>
      </c>
      <c r="Q67">
        <v>5</v>
      </c>
      <c r="R67">
        <v>1</v>
      </c>
      <c r="S67">
        <v>255</v>
      </c>
      <c r="T67">
        <f>ROUND(U67*1+V67*1+W67*[1]期望属性!$B$25+X67*[1]期望属性!$B$26+Y67*[1]期望属性!$B$27+Z67*[1]期望属性!$B$33+AA67*[1]期望属性!$B$29+AB67*[1]期望属性!$B$34+AC67*[1]期望属性!$B$31,0)</f>
        <v>1771</v>
      </c>
      <c r="U67">
        <v>63</v>
      </c>
      <c r="V67">
        <v>63</v>
      </c>
      <c r="W67">
        <v>35</v>
      </c>
      <c r="X67">
        <v>35</v>
      </c>
      <c r="Y67">
        <v>14002</v>
      </c>
      <c r="Z67">
        <v>183</v>
      </c>
      <c r="AA67">
        <v>344</v>
      </c>
      <c r="AB67">
        <v>168</v>
      </c>
      <c r="AC67">
        <v>181</v>
      </c>
    </row>
    <row r="68" spans="1:29" x14ac:dyDescent="0.15">
      <c r="A68">
        <v>908</v>
      </c>
      <c r="B68">
        <v>9</v>
      </c>
      <c r="C68">
        <v>8</v>
      </c>
      <c r="D68">
        <v>141</v>
      </c>
      <c r="E68">
        <v>142</v>
      </c>
      <c r="F68">
        <v>154</v>
      </c>
      <c r="G68">
        <v>155</v>
      </c>
      <c r="H68">
        <v>156</v>
      </c>
      <c r="I68">
        <v>151</v>
      </c>
      <c r="T68">
        <f>ROUND(U68*1+V68*1+W68*[1]期望属性!$B$25+X68*[1]期望属性!$B$26+Y68*[1]期望属性!$B$27+Z68*[1]期望属性!$B$33+AA68*[1]期望属性!$B$29+AB68*[1]期望属性!$B$34+AC68*[1]期望属性!$B$31,0)</f>
        <v>2161</v>
      </c>
      <c r="U68">
        <v>72</v>
      </c>
      <c r="V68">
        <v>72</v>
      </c>
      <c r="W68">
        <v>40</v>
      </c>
      <c r="X68">
        <v>40</v>
      </c>
      <c r="Y68">
        <v>17838</v>
      </c>
      <c r="Z68">
        <v>249</v>
      </c>
      <c r="AA68">
        <v>486</v>
      </c>
      <c r="AB68">
        <v>198</v>
      </c>
      <c r="AC68">
        <v>181</v>
      </c>
    </row>
    <row r="69" spans="1:29" x14ac:dyDescent="0.15">
      <c r="A69">
        <v>1000</v>
      </c>
      <c r="B69">
        <v>10</v>
      </c>
      <c r="C69">
        <v>0</v>
      </c>
      <c r="D69">
        <v>123</v>
      </c>
      <c r="E69">
        <v>124</v>
      </c>
      <c r="F69">
        <v>132</v>
      </c>
      <c r="G69">
        <v>133</v>
      </c>
      <c r="H69">
        <v>131</v>
      </c>
      <c r="I69">
        <v>141</v>
      </c>
      <c r="J69">
        <v>4</v>
      </c>
      <c r="K69">
        <v>9</v>
      </c>
      <c r="L69">
        <v>5</v>
      </c>
      <c r="M69">
        <v>9</v>
      </c>
      <c r="N69">
        <v>6</v>
      </c>
      <c r="O69">
        <v>5</v>
      </c>
      <c r="P69">
        <v>7</v>
      </c>
      <c r="Q69">
        <v>5</v>
      </c>
      <c r="R69">
        <v>1</v>
      </c>
      <c r="S69">
        <v>255</v>
      </c>
      <c r="T69">
        <f>ROUND(U69*1+V69*1+W69*[1]期望属性!$B$25+X69*[1]期望属性!$B$26+Y69*[1]期望属性!$B$27+Z69*[1]期望属性!$B$33+AA69*[1]期望属性!$B$29+AB69*[1]期望属性!$B$34+AC69*[1]期望属性!$B$31,0)</f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15">
      <c r="A70">
        <v>1001</v>
      </c>
      <c r="B70">
        <v>10</v>
      </c>
      <c r="C70">
        <v>1</v>
      </c>
      <c r="D70">
        <v>121</v>
      </c>
      <c r="E70">
        <v>122</v>
      </c>
      <c r="F70">
        <v>131</v>
      </c>
      <c r="G70">
        <v>132</v>
      </c>
      <c r="H70">
        <v>142</v>
      </c>
      <c r="I70">
        <v>141</v>
      </c>
      <c r="J70">
        <v>4</v>
      </c>
      <c r="K70">
        <v>9</v>
      </c>
      <c r="L70">
        <v>5</v>
      </c>
      <c r="M70">
        <v>9</v>
      </c>
      <c r="N70">
        <v>6</v>
      </c>
      <c r="O70">
        <v>5</v>
      </c>
      <c r="P70">
        <v>7</v>
      </c>
      <c r="Q70">
        <v>5</v>
      </c>
      <c r="R70">
        <v>1</v>
      </c>
      <c r="S70">
        <v>255</v>
      </c>
      <c r="T70">
        <f>ROUND(U70*1+V70*1+W70*[1]期望属性!$B$25+X70*[1]期望属性!$B$26+Y70*[1]期望属性!$B$27+Z70*[1]期望属性!$B$33+AA70*[1]期望属性!$B$29+AB70*[1]期望属性!$B$34+AC70*[1]期望属性!$B$31,0)</f>
        <v>171</v>
      </c>
      <c r="U70">
        <v>9</v>
      </c>
      <c r="V70">
        <v>9</v>
      </c>
      <c r="W70">
        <v>5</v>
      </c>
      <c r="X70">
        <v>5</v>
      </c>
      <c r="Y70">
        <v>1982</v>
      </c>
      <c r="Z70">
        <v>12</v>
      </c>
      <c r="AA70">
        <v>30</v>
      </c>
      <c r="AB70">
        <v>16</v>
      </c>
      <c r="AC70">
        <v>0</v>
      </c>
    </row>
    <row r="71" spans="1:29" x14ac:dyDescent="0.15">
      <c r="A71">
        <v>1002</v>
      </c>
      <c r="B71">
        <v>10</v>
      </c>
      <c r="C71">
        <v>2</v>
      </c>
      <c r="D71">
        <v>123</v>
      </c>
      <c r="E71">
        <v>123</v>
      </c>
      <c r="F71">
        <v>131</v>
      </c>
      <c r="G71">
        <v>142</v>
      </c>
      <c r="H71">
        <v>141</v>
      </c>
      <c r="I71">
        <v>151</v>
      </c>
      <c r="J71">
        <v>4</v>
      </c>
      <c r="K71">
        <v>9</v>
      </c>
      <c r="L71">
        <v>5</v>
      </c>
      <c r="M71">
        <v>9</v>
      </c>
      <c r="N71">
        <v>6</v>
      </c>
      <c r="O71">
        <v>5</v>
      </c>
      <c r="P71">
        <v>7</v>
      </c>
      <c r="Q71">
        <v>5</v>
      </c>
      <c r="R71">
        <v>1</v>
      </c>
      <c r="S71">
        <v>255</v>
      </c>
      <c r="T71">
        <f>ROUND(U71*1+V71*1+W71*[1]期望属性!$B$25+X71*[1]期望属性!$B$26+Y71*[1]期望属性!$B$27+Z71*[1]期望属性!$B$33+AA71*[1]期望属性!$B$29+AB71*[1]期望属性!$B$34+AC71*[1]期望属性!$B$31,0)</f>
        <v>339</v>
      </c>
      <c r="U71">
        <v>18</v>
      </c>
      <c r="V71">
        <v>18</v>
      </c>
      <c r="W71">
        <v>10</v>
      </c>
      <c r="X71">
        <v>10</v>
      </c>
      <c r="Y71">
        <v>3779</v>
      </c>
      <c r="Z71">
        <v>30</v>
      </c>
      <c r="AA71">
        <v>84</v>
      </c>
      <c r="AB71">
        <v>16</v>
      </c>
      <c r="AC71">
        <v>0</v>
      </c>
    </row>
    <row r="72" spans="1:29" x14ac:dyDescent="0.15">
      <c r="A72">
        <v>1003</v>
      </c>
      <c r="B72">
        <v>10</v>
      </c>
      <c r="C72">
        <v>3</v>
      </c>
      <c r="D72">
        <v>125</v>
      </c>
      <c r="E72">
        <v>126</v>
      </c>
      <c r="F72">
        <v>133</v>
      </c>
      <c r="G72">
        <v>141</v>
      </c>
      <c r="H72">
        <v>151</v>
      </c>
      <c r="I72">
        <v>152</v>
      </c>
      <c r="J72">
        <v>4</v>
      </c>
      <c r="K72">
        <v>9</v>
      </c>
      <c r="L72">
        <v>5</v>
      </c>
      <c r="M72">
        <v>9</v>
      </c>
      <c r="N72">
        <v>6</v>
      </c>
      <c r="O72">
        <v>5</v>
      </c>
      <c r="P72">
        <v>7</v>
      </c>
      <c r="Q72">
        <v>5</v>
      </c>
      <c r="R72">
        <v>1</v>
      </c>
      <c r="S72">
        <v>255</v>
      </c>
      <c r="T72">
        <f>ROUND(U72*1+V72*1+W72*[1]期望属性!$B$25+X72*[1]期望属性!$B$26+Y72*[1]期望属性!$B$27+Z72*[1]期望属性!$B$33+AA72*[1]期望属性!$B$29+AB72*[1]期望属性!$B$34+AC72*[1]期望属性!$B$31,0)</f>
        <v>557</v>
      </c>
      <c r="U72">
        <v>27</v>
      </c>
      <c r="V72">
        <v>27</v>
      </c>
      <c r="W72">
        <v>15</v>
      </c>
      <c r="X72">
        <v>15</v>
      </c>
      <c r="Y72">
        <v>6009</v>
      </c>
      <c r="Z72">
        <v>75</v>
      </c>
      <c r="AA72">
        <v>138</v>
      </c>
      <c r="AB72">
        <v>16</v>
      </c>
      <c r="AC72">
        <v>0</v>
      </c>
    </row>
    <row r="73" spans="1:29" x14ac:dyDescent="0.15">
      <c r="A73">
        <v>1004</v>
      </c>
      <c r="B73">
        <v>10</v>
      </c>
      <c r="C73">
        <v>4</v>
      </c>
      <c r="D73">
        <v>121</v>
      </c>
      <c r="E73">
        <v>122</v>
      </c>
      <c r="F73">
        <v>132</v>
      </c>
      <c r="G73">
        <v>142</v>
      </c>
      <c r="H73">
        <v>155</v>
      </c>
      <c r="I73">
        <v>153</v>
      </c>
      <c r="J73">
        <v>4</v>
      </c>
      <c r="K73">
        <v>9</v>
      </c>
      <c r="L73">
        <v>5</v>
      </c>
      <c r="M73">
        <v>9</v>
      </c>
      <c r="N73">
        <v>6</v>
      </c>
      <c r="O73">
        <v>5</v>
      </c>
      <c r="P73">
        <v>7</v>
      </c>
      <c r="Q73">
        <v>5</v>
      </c>
      <c r="R73">
        <v>1</v>
      </c>
      <c r="S73">
        <v>255</v>
      </c>
      <c r="T73">
        <f>ROUND(U73*1+V73*1+W73*[1]期望属性!$B$25+X73*[1]期望属性!$B$26+Y73*[1]期望属性!$B$27+Z73*[1]期望属性!$B$33+AA73*[1]期望属性!$B$29+AB73*[1]期望属性!$B$34+AC73*[1]期望属性!$B$31,0)</f>
        <v>840</v>
      </c>
      <c r="U73">
        <v>36</v>
      </c>
      <c r="V73">
        <v>36</v>
      </c>
      <c r="W73">
        <v>20</v>
      </c>
      <c r="X73">
        <v>20</v>
      </c>
      <c r="Y73">
        <v>8424</v>
      </c>
      <c r="Z73">
        <v>141</v>
      </c>
      <c r="AA73">
        <v>192</v>
      </c>
      <c r="AB73">
        <v>27</v>
      </c>
      <c r="AC73">
        <v>13</v>
      </c>
    </row>
    <row r="74" spans="1:29" x14ac:dyDescent="0.15">
      <c r="A74">
        <v>1005</v>
      </c>
      <c r="B74">
        <v>10</v>
      </c>
      <c r="C74">
        <v>5</v>
      </c>
      <c r="D74">
        <v>131</v>
      </c>
      <c r="E74">
        <v>133</v>
      </c>
      <c r="F74">
        <v>141</v>
      </c>
      <c r="G74">
        <v>152</v>
      </c>
      <c r="H74">
        <v>156</v>
      </c>
      <c r="I74">
        <v>154</v>
      </c>
      <c r="J74">
        <v>4</v>
      </c>
      <c r="K74">
        <v>9</v>
      </c>
      <c r="L74">
        <v>5</v>
      </c>
      <c r="M74">
        <v>9</v>
      </c>
      <c r="N74">
        <v>6</v>
      </c>
      <c r="O74">
        <v>5</v>
      </c>
      <c r="P74">
        <v>7</v>
      </c>
      <c r="Q74">
        <v>5</v>
      </c>
      <c r="R74">
        <v>1</v>
      </c>
      <c r="S74">
        <v>255</v>
      </c>
      <c r="T74">
        <f>ROUND(U74*1+V74*1+W74*[1]期望属性!$B$25+X74*[1]期望属性!$B$26+Y74*[1]期望属性!$B$27+Z74*[1]期望属性!$B$33+AA74*[1]期望属性!$B$29+AB74*[1]期望属性!$B$34+AC74*[1]期望属性!$B$31,0)</f>
        <v>1185</v>
      </c>
      <c r="U74">
        <v>45</v>
      </c>
      <c r="V74">
        <v>45</v>
      </c>
      <c r="W74">
        <v>25</v>
      </c>
      <c r="X74">
        <v>25</v>
      </c>
      <c r="Y74">
        <v>10222</v>
      </c>
      <c r="Z74">
        <v>147</v>
      </c>
      <c r="AA74">
        <v>300</v>
      </c>
      <c r="AB74">
        <v>57</v>
      </c>
      <c r="AC74">
        <v>84</v>
      </c>
    </row>
    <row r="75" spans="1:29" x14ac:dyDescent="0.15">
      <c r="A75">
        <v>1006</v>
      </c>
      <c r="B75">
        <v>10</v>
      </c>
      <c r="C75">
        <v>6</v>
      </c>
      <c r="D75">
        <v>131</v>
      </c>
      <c r="E75">
        <v>132</v>
      </c>
      <c r="F75">
        <v>141</v>
      </c>
      <c r="G75">
        <v>153</v>
      </c>
      <c r="H75">
        <v>151</v>
      </c>
      <c r="I75">
        <v>155</v>
      </c>
      <c r="J75">
        <v>4</v>
      </c>
      <c r="K75">
        <v>9</v>
      </c>
      <c r="L75">
        <v>5</v>
      </c>
      <c r="M75">
        <v>9</v>
      </c>
      <c r="N75">
        <v>6</v>
      </c>
      <c r="O75">
        <v>5</v>
      </c>
      <c r="P75">
        <v>7</v>
      </c>
      <c r="Q75">
        <v>5</v>
      </c>
      <c r="R75">
        <v>1</v>
      </c>
      <c r="S75">
        <v>255</v>
      </c>
      <c r="T75">
        <f>ROUND(U75*1+V75*1+W75*[1]期望属性!$B$25+X75*[1]期望属性!$B$26+Y75*[1]期望属性!$B$27+Z75*[1]期望属性!$B$33+AA75*[1]期望属性!$B$29+AB75*[1]期望属性!$B$34+AC75*[1]期望属性!$B$31,0)</f>
        <v>1500</v>
      </c>
      <c r="U75">
        <v>54</v>
      </c>
      <c r="V75">
        <v>54</v>
      </c>
      <c r="W75">
        <v>30</v>
      </c>
      <c r="X75">
        <v>30</v>
      </c>
      <c r="Y75">
        <v>12822</v>
      </c>
      <c r="Z75">
        <v>192</v>
      </c>
      <c r="AA75">
        <v>408</v>
      </c>
      <c r="AB75">
        <v>128</v>
      </c>
      <c r="AC75">
        <v>84</v>
      </c>
    </row>
    <row r="76" spans="1:29" x14ac:dyDescent="0.15">
      <c r="A76">
        <v>1007</v>
      </c>
      <c r="B76">
        <v>10</v>
      </c>
      <c r="C76">
        <v>7</v>
      </c>
      <c r="D76">
        <v>141</v>
      </c>
      <c r="E76">
        <v>142</v>
      </c>
      <c r="F76">
        <v>151</v>
      </c>
      <c r="G76">
        <v>152</v>
      </c>
      <c r="H76">
        <v>153</v>
      </c>
      <c r="I76">
        <v>156</v>
      </c>
      <c r="J76">
        <v>4</v>
      </c>
      <c r="K76">
        <v>9</v>
      </c>
      <c r="L76">
        <v>5</v>
      </c>
      <c r="M76">
        <v>9</v>
      </c>
      <c r="N76">
        <v>6</v>
      </c>
      <c r="O76">
        <v>5</v>
      </c>
      <c r="P76">
        <v>7</v>
      </c>
      <c r="Q76">
        <v>5</v>
      </c>
      <c r="R76">
        <v>1</v>
      </c>
      <c r="S76">
        <v>255</v>
      </c>
      <c r="T76">
        <f>ROUND(U76*1+V76*1+W76*[1]期望属性!$B$25+X76*[1]期望属性!$B$26+Y76*[1]期望属性!$B$27+Z76*[1]期望属性!$B$33+AA76*[1]期望属性!$B$29+AB76*[1]期望属性!$B$34+AC76*[1]期望属性!$B$31,0)</f>
        <v>1965</v>
      </c>
      <c r="U76">
        <v>63</v>
      </c>
      <c r="V76">
        <v>63</v>
      </c>
      <c r="W76">
        <v>35</v>
      </c>
      <c r="X76">
        <v>35</v>
      </c>
      <c r="Y76">
        <v>16410</v>
      </c>
      <c r="Z76">
        <v>237</v>
      </c>
      <c r="AA76">
        <v>482</v>
      </c>
      <c r="AB76">
        <v>158</v>
      </c>
      <c r="AC76">
        <v>155</v>
      </c>
    </row>
    <row r="77" spans="1:29" x14ac:dyDescent="0.15">
      <c r="A77">
        <v>1008</v>
      </c>
      <c r="B77">
        <v>10</v>
      </c>
      <c r="C77">
        <v>8</v>
      </c>
      <c r="D77">
        <v>141</v>
      </c>
      <c r="E77">
        <v>142</v>
      </c>
      <c r="F77">
        <v>154</v>
      </c>
      <c r="G77">
        <v>155</v>
      </c>
      <c r="H77">
        <v>156</v>
      </c>
      <c r="I77">
        <v>151</v>
      </c>
      <c r="T77">
        <f>ROUND(U77*1+V77*1+W77*[1]期望属性!$B$25+X77*[1]期望属性!$B$26+Y77*[1]期望属性!$B$27+Z77*[1]期望属性!$B$33+AA77*[1]期望属性!$B$29+AB77*[1]期望属性!$B$34+AC77*[1]期望属性!$B$31,0)</f>
        <v>2355</v>
      </c>
      <c r="U77">
        <v>72</v>
      </c>
      <c r="V77">
        <v>72</v>
      </c>
      <c r="W77">
        <v>40</v>
      </c>
      <c r="X77">
        <v>40</v>
      </c>
      <c r="Y77">
        <v>20246</v>
      </c>
      <c r="Z77">
        <v>303</v>
      </c>
      <c r="AA77">
        <v>624</v>
      </c>
      <c r="AB77">
        <v>188</v>
      </c>
      <c r="AC77">
        <v>155</v>
      </c>
    </row>
    <row r="78" spans="1:29" x14ac:dyDescent="0.15">
      <c r="A78">
        <v>1100</v>
      </c>
      <c r="B78">
        <v>11</v>
      </c>
      <c r="C78">
        <v>0</v>
      </c>
      <c r="D78">
        <v>123</v>
      </c>
      <c r="E78">
        <v>124</v>
      </c>
      <c r="F78">
        <v>132</v>
      </c>
      <c r="G78">
        <v>133</v>
      </c>
      <c r="H78">
        <v>131</v>
      </c>
      <c r="I78">
        <v>141</v>
      </c>
      <c r="J78">
        <v>4</v>
      </c>
      <c r="K78">
        <v>9</v>
      </c>
      <c r="L78">
        <v>5</v>
      </c>
      <c r="M78">
        <v>9</v>
      </c>
      <c r="N78">
        <v>6</v>
      </c>
      <c r="O78">
        <v>5</v>
      </c>
      <c r="P78">
        <v>7</v>
      </c>
      <c r="Q78">
        <v>5</v>
      </c>
      <c r="R78">
        <v>1</v>
      </c>
      <c r="S78">
        <v>255</v>
      </c>
      <c r="T78">
        <f>ROUND(U78*1+V78*1+W78*[1]期望属性!$B$25+X78*[1]期望属性!$B$26+Y78*[1]期望属性!$B$27+Z78*[1]期望属性!$B$33+AA78*[1]期望属性!$B$29+AB78*[1]期望属性!$B$34+AC78*[1]期望属性!$B$31,0)</f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15">
      <c r="A79">
        <v>1101</v>
      </c>
      <c r="B79">
        <v>11</v>
      </c>
      <c r="C79">
        <v>1</v>
      </c>
      <c r="D79">
        <v>121</v>
      </c>
      <c r="E79">
        <v>133</v>
      </c>
      <c r="F79">
        <v>132</v>
      </c>
      <c r="G79">
        <v>141</v>
      </c>
      <c r="H79">
        <v>154</v>
      </c>
      <c r="I79">
        <v>156</v>
      </c>
      <c r="J79">
        <v>4</v>
      </c>
      <c r="K79">
        <v>9</v>
      </c>
      <c r="L79">
        <v>5</v>
      </c>
      <c r="M79">
        <v>9</v>
      </c>
      <c r="N79">
        <v>6</v>
      </c>
      <c r="O79">
        <v>5</v>
      </c>
      <c r="P79">
        <v>7</v>
      </c>
      <c r="Q79">
        <v>5</v>
      </c>
      <c r="R79">
        <v>1</v>
      </c>
      <c r="S79">
        <v>255</v>
      </c>
      <c r="T79">
        <f>ROUND(U79*1+V79*1+W79*[1]期望属性!$B$25+X79*[1]期望属性!$B$26+Y79*[1]期望属性!$B$27+Z79*[1]期望属性!$B$33+AA79*[1]期望属性!$B$29+AB79*[1]期望属性!$B$34+AC79*[1]期望属性!$B$31,0)</f>
        <v>171</v>
      </c>
      <c r="U79">
        <v>9</v>
      </c>
      <c r="V79">
        <v>9</v>
      </c>
      <c r="W79">
        <v>5</v>
      </c>
      <c r="X79">
        <v>5</v>
      </c>
      <c r="Y79">
        <v>1982</v>
      </c>
      <c r="Z79">
        <v>12</v>
      </c>
      <c r="AA79">
        <v>30</v>
      </c>
      <c r="AB79">
        <v>16</v>
      </c>
      <c r="AC79">
        <v>0</v>
      </c>
    </row>
    <row r="80" spans="1:29" x14ac:dyDescent="0.15">
      <c r="A80">
        <v>1102</v>
      </c>
      <c r="B80">
        <v>11</v>
      </c>
      <c r="C80">
        <v>2</v>
      </c>
      <c r="D80">
        <v>122</v>
      </c>
      <c r="E80">
        <v>133</v>
      </c>
      <c r="F80">
        <v>131</v>
      </c>
      <c r="G80">
        <v>142</v>
      </c>
      <c r="H80">
        <v>153</v>
      </c>
      <c r="I80">
        <v>151</v>
      </c>
      <c r="J80">
        <v>4</v>
      </c>
      <c r="K80">
        <v>9</v>
      </c>
      <c r="L80">
        <v>5</v>
      </c>
      <c r="M80">
        <v>9</v>
      </c>
      <c r="N80">
        <v>6</v>
      </c>
      <c r="O80">
        <v>5</v>
      </c>
      <c r="P80">
        <v>7</v>
      </c>
      <c r="Q80">
        <v>5</v>
      </c>
      <c r="R80">
        <v>1</v>
      </c>
      <c r="S80">
        <v>255</v>
      </c>
      <c r="T80">
        <f>ROUND(U80*1+V80*1+W80*[1]期望属性!$B$25+X80*[1]期望属性!$B$26+Y80*[1]期望属性!$B$27+Z80*[1]期望属性!$B$33+AA80*[1]期望属性!$B$29+AB80*[1]期望属性!$B$34+AC80*[1]期望属性!$B$31,0)</f>
        <v>434</v>
      </c>
      <c r="U80">
        <v>18</v>
      </c>
      <c r="V80">
        <v>18</v>
      </c>
      <c r="W80">
        <v>10</v>
      </c>
      <c r="X80">
        <v>10</v>
      </c>
      <c r="Y80">
        <v>4767</v>
      </c>
      <c r="Z80">
        <v>12</v>
      </c>
      <c r="AA80">
        <v>104</v>
      </c>
      <c r="AB80">
        <v>87</v>
      </c>
      <c r="AC80">
        <v>0</v>
      </c>
    </row>
    <row r="81" spans="1:29" x14ac:dyDescent="0.15">
      <c r="A81">
        <v>1103</v>
      </c>
      <c r="B81">
        <v>11</v>
      </c>
      <c r="C81">
        <v>3</v>
      </c>
      <c r="D81">
        <v>124</v>
      </c>
      <c r="E81">
        <v>125</v>
      </c>
      <c r="F81">
        <v>133</v>
      </c>
      <c r="G81">
        <v>141</v>
      </c>
      <c r="H81">
        <v>151</v>
      </c>
      <c r="I81">
        <v>152</v>
      </c>
      <c r="J81">
        <v>4</v>
      </c>
      <c r="K81">
        <v>9</v>
      </c>
      <c r="L81">
        <v>5</v>
      </c>
      <c r="M81">
        <v>9</v>
      </c>
      <c r="N81">
        <v>6</v>
      </c>
      <c r="O81">
        <v>5</v>
      </c>
      <c r="P81">
        <v>7</v>
      </c>
      <c r="Q81">
        <v>5</v>
      </c>
      <c r="R81">
        <v>1</v>
      </c>
      <c r="S81">
        <v>255</v>
      </c>
      <c r="T81">
        <f>ROUND(U81*1+V81*1+W81*[1]期望属性!$B$25+X81*[1]期望属性!$B$26+Y81*[1]期望属性!$B$27+Z81*[1]期望属性!$B$33+AA81*[1]期望属性!$B$29+AB81*[1]期望属性!$B$34+AC81*[1]期望属性!$B$31,0)</f>
        <v>723</v>
      </c>
      <c r="U81">
        <v>27</v>
      </c>
      <c r="V81">
        <v>27</v>
      </c>
      <c r="W81">
        <v>15</v>
      </c>
      <c r="X81">
        <v>15</v>
      </c>
      <c r="Y81">
        <v>7738</v>
      </c>
      <c r="Z81">
        <v>63</v>
      </c>
      <c r="AA81">
        <v>192</v>
      </c>
      <c r="AB81">
        <v>98</v>
      </c>
      <c r="AC81">
        <v>0</v>
      </c>
    </row>
    <row r="82" spans="1:29" x14ac:dyDescent="0.15">
      <c r="A82">
        <v>1104</v>
      </c>
      <c r="B82">
        <v>11</v>
      </c>
      <c r="C82">
        <v>4</v>
      </c>
      <c r="D82">
        <v>126</v>
      </c>
      <c r="E82">
        <v>123</v>
      </c>
      <c r="F82">
        <v>142</v>
      </c>
      <c r="G82">
        <v>142</v>
      </c>
      <c r="H82">
        <v>155</v>
      </c>
      <c r="I82">
        <v>153</v>
      </c>
      <c r="J82">
        <v>4</v>
      </c>
      <c r="K82">
        <v>9</v>
      </c>
      <c r="L82">
        <v>5</v>
      </c>
      <c r="M82">
        <v>9</v>
      </c>
      <c r="N82">
        <v>6</v>
      </c>
      <c r="O82">
        <v>5</v>
      </c>
      <c r="P82">
        <v>7</v>
      </c>
      <c r="Q82">
        <v>5</v>
      </c>
      <c r="R82">
        <v>1</v>
      </c>
      <c r="S82">
        <v>255</v>
      </c>
      <c r="T82">
        <f>ROUND(U82*1+V82*1+W82*[1]期望属性!$B$25+X82*[1]期望属性!$B$26+Y82*[1]期望属性!$B$27+Z82*[1]期望属性!$B$33+AA82*[1]期望属性!$B$29+AB82*[1]期望属性!$B$34+AC82*[1]期望属性!$B$31,0)</f>
        <v>999</v>
      </c>
      <c r="U82">
        <v>36</v>
      </c>
      <c r="V82">
        <v>36</v>
      </c>
      <c r="W82">
        <v>20</v>
      </c>
      <c r="X82">
        <v>20</v>
      </c>
      <c r="Y82">
        <v>9968</v>
      </c>
      <c r="Z82">
        <v>129</v>
      </c>
      <c r="AA82">
        <v>246</v>
      </c>
      <c r="AB82">
        <v>114</v>
      </c>
      <c r="AC82">
        <v>13</v>
      </c>
    </row>
    <row r="83" spans="1:29" x14ac:dyDescent="0.15">
      <c r="A83">
        <v>1105</v>
      </c>
      <c r="B83">
        <v>11</v>
      </c>
      <c r="C83">
        <v>5</v>
      </c>
      <c r="D83">
        <v>131</v>
      </c>
      <c r="E83">
        <v>133</v>
      </c>
      <c r="F83">
        <v>141</v>
      </c>
      <c r="G83">
        <v>152</v>
      </c>
      <c r="H83">
        <v>156</v>
      </c>
      <c r="I83">
        <v>154</v>
      </c>
      <c r="J83">
        <v>4</v>
      </c>
      <c r="K83">
        <v>9</v>
      </c>
      <c r="L83">
        <v>5</v>
      </c>
      <c r="M83">
        <v>9</v>
      </c>
      <c r="N83">
        <v>6</v>
      </c>
      <c r="O83">
        <v>5</v>
      </c>
      <c r="P83">
        <v>7</v>
      </c>
      <c r="Q83">
        <v>5</v>
      </c>
      <c r="R83">
        <v>1</v>
      </c>
      <c r="S83">
        <v>255</v>
      </c>
      <c r="T83">
        <f>ROUND(U83*1+V83*1+W83*[1]期望属性!$B$25+X83*[1]期望属性!$B$26+Y83*[1]期望属性!$B$27+Z83*[1]期望属性!$B$33+AA83*[1]期望属性!$B$29+AB83*[1]期望属性!$B$34+AC83*[1]期望属性!$B$31,0)</f>
        <v>1331</v>
      </c>
      <c r="U83">
        <v>45</v>
      </c>
      <c r="V83">
        <v>45</v>
      </c>
      <c r="W83">
        <v>25</v>
      </c>
      <c r="X83">
        <v>25</v>
      </c>
      <c r="Y83">
        <v>11396</v>
      </c>
      <c r="Z83">
        <v>129</v>
      </c>
      <c r="AA83">
        <v>378</v>
      </c>
      <c r="AB83">
        <v>144</v>
      </c>
      <c r="AC83">
        <v>84</v>
      </c>
    </row>
    <row r="84" spans="1:29" x14ac:dyDescent="0.15">
      <c r="A84">
        <v>1106</v>
      </c>
      <c r="B84">
        <v>11</v>
      </c>
      <c r="C84">
        <v>6</v>
      </c>
      <c r="D84">
        <v>131</v>
      </c>
      <c r="E84">
        <v>132</v>
      </c>
      <c r="F84">
        <v>142</v>
      </c>
      <c r="G84">
        <v>153</v>
      </c>
      <c r="H84">
        <v>151</v>
      </c>
      <c r="I84">
        <v>155</v>
      </c>
      <c r="J84">
        <v>4</v>
      </c>
      <c r="K84">
        <v>9</v>
      </c>
      <c r="L84">
        <v>5</v>
      </c>
      <c r="M84">
        <v>9</v>
      </c>
      <c r="N84">
        <v>6</v>
      </c>
      <c r="O84">
        <v>5</v>
      </c>
      <c r="P84">
        <v>7</v>
      </c>
      <c r="Q84">
        <v>5</v>
      </c>
      <c r="R84">
        <v>1</v>
      </c>
      <c r="S84">
        <v>255</v>
      </c>
      <c r="T84">
        <f>ROUND(U84*1+V84*1+W84*[1]期望属性!$B$25+X84*[1]期望属性!$B$26+Y84*[1]期望属性!$B$27+Z84*[1]期望属性!$B$33+AA84*[1]期望属性!$B$29+AB84*[1]期望属性!$B$34+AC84*[1]期望属性!$B$31,0)</f>
        <v>1645</v>
      </c>
      <c r="U84">
        <v>54</v>
      </c>
      <c r="V84">
        <v>54</v>
      </c>
      <c r="W84">
        <v>30</v>
      </c>
      <c r="X84">
        <v>30</v>
      </c>
      <c r="Y84">
        <v>13996</v>
      </c>
      <c r="Z84">
        <v>174</v>
      </c>
      <c r="AA84">
        <v>486</v>
      </c>
      <c r="AB84">
        <v>215</v>
      </c>
      <c r="AC84">
        <v>84</v>
      </c>
    </row>
    <row r="85" spans="1:29" x14ac:dyDescent="0.15">
      <c r="A85">
        <v>1107</v>
      </c>
      <c r="B85">
        <v>11</v>
      </c>
      <c r="C85">
        <v>7</v>
      </c>
      <c r="D85">
        <v>141</v>
      </c>
      <c r="E85">
        <v>142</v>
      </c>
      <c r="F85">
        <v>151</v>
      </c>
      <c r="G85">
        <v>152</v>
      </c>
      <c r="H85">
        <v>153</v>
      </c>
      <c r="I85">
        <v>156</v>
      </c>
      <c r="J85">
        <v>4</v>
      </c>
      <c r="K85">
        <v>9</v>
      </c>
      <c r="L85">
        <v>5</v>
      </c>
      <c r="M85">
        <v>9</v>
      </c>
      <c r="N85">
        <v>6</v>
      </c>
      <c r="O85">
        <v>5</v>
      </c>
      <c r="P85">
        <v>7</v>
      </c>
      <c r="Q85">
        <v>5</v>
      </c>
      <c r="R85">
        <v>1</v>
      </c>
      <c r="S85">
        <v>255</v>
      </c>
      <c r="T85">
        <f>ROUND(U85*1+V85*1+W85*[1]期望属性!$B$25+X85*[1]期望属性!$B$26+Y85*[1]期望属性!$B$27+Z85*[1]期望属性!$B$33+AA85*[1]期望属性!$B$29+AB85*[1]期望属性!$B$34+AC85*[1]期望属性!$B$31,0)</f>
        <v>2094</v>
      </c>
      <c r="U85">
        <v>63</v>
      </c>
      <c r="V85">
        <v>63</v>
      </c>
      <c r="W85">
        <v>35</v>
      </c>
      <c r="X85">
        <v>35</v>
      </c>
      <c r="Y85">
        <v>16967</v>
      </c>
      <c r="Z85">
        <v>219</v>
      </c>
      <c r="AA85">
        <v>594</v>
      </c>
      <c r="AB85">
        <v>245</v>
      </c>
      <c r="AC85">
        <v>155</v>
      </c>
    </row>
    <row r="86" spans="1:29" x14ac:dyDescent="0.15">
      <c r="A86">
        <v>1108</v>
      </c>
      <c r="B86">
        <v>11</v>
      </c>
      <c r="C86">
        <v>8</v>
      </c>
      <c r="D86">
        <v>141</v>
      </c>
      <c r="E86">
        <v>142</v>
      </c>
      <c r="F86">
        <v>154</v>
      </c>
      <c r="G86">
        <v>155</v>
      </c>
      <c r="H86">
        <v>156</v>
      </c>
      <c r="I86">
        <v>151</v>
      </c>
      <c r="T86">
        <f>ROUND(U86*1+V86*1+W86*[1]期望属性!$B$25+X86*[1]期望属性!$B$26+Y86*[1]期望属性!$B$27+Z86*[1]期望属性!$B$33+AA86*[1]期望属性!$B$29+AB86*[1]期望属性!$B$34+AC86*[1]期望属性!$B$31,0)</f>
        <v>2484</v>
      </c>
      <c r="U86">
        <v>72</v>
      </c>
      <c r="V86">
        <v>72</v>
      </c>
      <c r="W86">
        <v>40</v>
      </c>
      <c r="X86">
        <v>40</v>
      </c>
      <c r="Y86">
        <v>20803</v>
      </c>
      <c r="Z86">
        <v>285</v>
      </c>
      <c r="AA86">
        <v>736</v>
      </c>
      <c r="AB86">
        <v>275</v>
      </c>
      <c r="AC86">
        <v>155</v>
      </c>
    </row>
    <row r="87" spans="1:29" x14ac:dyDescent="0.15">
      <c r="A87">
        <v>1200</v>
      </c>
      <c r="B87">
        <v>12</v>
      </c>
      <c r="C87">
        <v>0</v>
      </c>
      <c r="D87">
        <v>123</v>
      </c>
      <c r="E87">
        <v>124</v>
      </c>
      <c r="F87">
        <v>132</v>
      </c>
      <c r="G87">
        <v>133</v>
      </c>
      <c r="H87">
        <v>141</v>
      </c>
      <c r="I87">
        <v>151</v>
      </c>
      <c r="J87">
        <v>4</v>
      </c>
      <c r="K87">
        <v>9</v>
      </c>
      <c r="L87">
        <v>5</v>
      </c>
      <c r="M87">
        <v>9</v>
      </c>
      <c r="N87">
        <v>6</v>
      </c>
      <c r="O87">
        <v>5</v>
      </c>
      <c r="P87">
        <v>7</v>
      </c>
      <c r="Q87">
        <v>5</v>
      </c>
      <c r="R87">
        <v>1</v>
      </c>
      <c r="S87">
        <v>255</v>
      </c>
      <c r="T87">
        <f>ROUND(U87*1+V87*1+W87*[1]期望属性!$B$25+X87*[1]期望属性!$B$26+Y87*[1]期望属性!$B$27+Z87*[1]期望属性!$B$33+AA87*[1]期望属性!$B$29+AB87*[1]期望属性!$B$34+AC87*[1]期望属性!$B$31,0)</f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15">
      <c r="A88">
        <v>1201</v>
      </c>
      <c r="B88">
        <v>12</v>
      </c>
      <c r="C88">
        <v>1</v>
      </c>
      <c r="D88">
        <v>121</v>
      </c>
      <c r="E88">
        <v>125</v>
      </c>
      <c r="F88">
        <v>132</v>
      </c>
      <c r="G88">
        <v>131</v>
      </c>
      <c r="H88">
        <v>142</v>
      </c>
      <c r="I88">
        <v>156</v>
      </c>
      <c r="J88">
        <v>4</v>
      </c>
      <c r="K88">
        <v>9</v>
      </c>
      <c r="L88">
        <v>5</v>
      </c>
      <c r="M88">
        <v>9</v>
      </c>
      <c r="N88">
        <v>6</v>
      </c>
      <c r="O88">
        <v>5</v>
      </c>
      <c r="P88">
        <v>7</v>
      </c>
      <c r="Q88">
        <v>5</v>
      </c>
      <c r="R88">
        <v>1</v>
      </c>
      <c r="S88">
        <v>255</v>
      </c>
      <c r="T88">
        <f>ROUND(U88*1+V88*1+W88*[1]期望属性!$B$25+X88*[1]期望属性!$B$26+Y88*[1]期望属性!$B$27+Z88*[1]期望属性!$B$33+AA88*[1]期望属性!$B$29+AB88*[1]期望属性!$B$34+AC88*[1]期望属性!$B$31,0)</f>
        <v>225</v>
      </c>
      <c r="U88">
        <v>9</v>
      </c>
      <c r="V88">
        <v>9</v>
      </c>
      <c r="W88">
        <v>5</v>
      </c>
      <c r="X88">
        <v>5</v>
      </c>
      <c r="Y88">
        <v>2600</v>
      </c>
      <c r="Z88">
        <v>33</v>
      </c>
      <c r="AA88">
        <v>30</v>
      </c>
      <c r="AB88">
        <v>16</v>
      </c>
      <c r="AC88">
        <v>0</v>
      </c>
    </row>
    <row r="89" spans="1:29" x14ac:dyDescent="0.15">
      <c r="A89">
        <v>1202</v>
      </c>
      <c r="B89">
        <v>12</v>
      </c>
      <c r="C89">
        <v>2</v>
      </c>
      <c r="D89">
        <v>122</v>
      </c>
      <c r="E89">
        <v>133</v>
      </c>
      <c r="F89">
        <v>131</v>
      </c>
      <c r="G89">
        <v>142</v>
      </c>
      <c r="H89">
        <v>153</v>
      </c>
      <c r="I89">
        <v>151</v>
      </c>
      <c r="J89">
        <v>4</v>
      </c>
      <c r="K89">
        <v>9</v>
      </c>
      <c r="L89">
        <v>5</v>
      </c>
      <c r="M89">
        <v>9</v>
      </c>
      <c r="N89">
        <v>6</v>
      </c>
      <c r="O89">
        <v>5</v>
      </c>
      <c r="P89">
        <v>7</v>
      </c>
      <c r="Q89">
        <v>5</v>
      </c>
      <c r="R89">
        <v>1</v>
      </c>
      <c r="S89">
        <v>255</v>
      </c>
      <c r="T89">
        <f>ROUND(U89*1+V89*1+W89*[1]期望属性!$B$25+X89*[1]期望属性!$B$26+Y89*[1]期望属性!$B$27+Z89*[1]期望属性!$B$33+AA89*[1]期望属性!$B$29+AB89*[1]期望属性!$B$34+AC89*[1]期望属性!$B$31,0)</f>
        <v>454</v>
      </c>
      <c r="U89">
        <v>18</v>
      </c>
      <c r="V89">
        <v>18</v>
      </c>
      <c r="W89">
        <v>10</v>
      </c>
      <c r="X89">
        <v>10</v>
      </c>
      <c r="Y89">
        <v>4768</v>
      </c>
      <c r="Z89">
        <v>45</v>
      </c>
      <c r="AA89">
        <v>84</v>
      </c>
      <c r="AB89">
        <v>46</v>
      </c>
      <c r="AC89">
        <v>13</v>
      </c>
    </row>
    <row r="90" spans="1:29" x14ac:dyDescent="0.15">
      <c r="A90">
        <v>1203</v>
      </c>
      <c r="B90">
        <v>12</v>
      </c>
      <c r="C90">
        <v>3</v>
      </c>
      <c r="D90">
        <v>124</v>
      </c>
      <c r="E90">
        <v>132</v>
      </c>
      <c r="F90">
        <v>141</v>
      </c>
      <c r="G90">
        <v>153</v>
      </c>
      <c r="H90">
        <v>151</v>
      </c>
      <c r="I90">
        <v>152</v>
      </c>
      <c r="J90">
        <v>4</v>
      </c>
      <c r="K90">
        <v>9</v>
      </c>
      <c r="L90">
        <v>5</v>
      </c>
      <c r="M90">
        <v>9</v>
      </c>
      <c r="N90">
        <v>6</v>
      </c>
      <c r="O90">
        <v>5</v>
      </c>
      <c r="P90">
        <v>7</v>
      </c>
      <c r="Q90">
        <v>5</v>
      </c>
      <c r="R90">
        <v>1</v>
      </c>
      <c r="S90">
        <v>255</v>
      </c>
      <c r="T90">
        <f>ROUND(U90*1+V90*1+W90*[1]期望属性!$B$25+X90*[1]期望属性!$B$26+Y90*[1]期望属性!$B$27+Z90*[1]期望属性!$B$33+AA90*[1]期望属性!$B$29+AB90*[1]期望属性!$B$34+AC90*[1]期望属性!$B$31,0)</f>
        <v>743</v>
      </c>
      <c r="U90">
        <v>27</v>
      </c>
      <c r="V90">
        <v>27</v>
      </c>
      <c r="W90">
        <v>15</v>
      </c>
      <c r="X90">
        <v>15</v>
      </c>
      <c r="Y90">
        <v>7739</v>
      </c>
      <c r="Z90">
        <v>96</v>
      </c>
      <c r="AA90">
        <v>172</v>
      </c>
      <c r="AB90">
        <v>57</v>
      </c>
      <c r="AC90">
        <v>13</v>
      </c>
    </row>
    <row r="91" spans="1:29" x14ac:dyDescent="0.15">
      <c r="A91">
        <v>1204</v>
      </c>
      <c r="B91">
        <v>12</v>
      </c>
      <c r="C91">
        <v>4</v>
      </c>
      <c r="D91">
        <v>132</v>
      </c>
      <c r="E91">
        <v>131</v>
      </c>
      <c r="F91">
        <v>142</v>
      </c>
      <c r="G91">
        <v>154</v>
      </c>
      <c r="H91">
        <v>155</v>
      </c>
      <c r="I91">
        <v>153</v>
      </c>
      <c r="J91">
        <v>4</v>
      </c>
      <c r="K91">
        <v>9</v>
      </c>
      <c r="L91">
        <v>5</v>
      </c>
      <c r="M91">
        <v>9</v>
      </c>
      <c r="N91">
        <v>6</v>
      </c>
      <c r="O91">
        <v>5</v>
      </c>
      <c r="P91">
        <v>7</v>
      </c>
      <c r="Q91">
        <v>5</v>
      </c>
      <c r="R91">
        <v>1</v>
      </c>
      <c r="S91">
        <v>255</v>
      </c>
      <c r="T91">
        <f>ROUND(U91*1+V91*1+W91*[1]期望属性!$B$25+X91*[1]期望属性!$B$26+Y91*[1]期望属性!$B$27+Z91*[1]期望属性!$B$33+AA91*[1]期望属性!$B$29+AB91*[1]期望属性!$B$34+AC91*[1]期望属性!$B$31,0)</f>
        <v>1076</v>
      </c>
      <c r="U91">
        <v>36</v>
      </c>
      <c r="V91">
        <v>36</v>
      </c>
      <c r="W91">
        <v>20</v>
      </c>
      <c r="X91">
        <v>20</v>
      </c>
      <c r="Y91">
        <v>10957</v>
      </c>
      <c r="Z91">
        <v>162</v>
      </c>
      <c r="AA91">
        <v>300</v>
      </c>
      <c r="AB91">
        <v>62</v>
      </c>
      <c r="AC91">
        <v>13</v>
      </c>
    </row>
    <row r="92" spans="1:29" x14ac:dyDescent="0.15">
      <c r="A92">
        <v>1205</v>
      </c>
      <c r="B92">
        <v>12</v>
      </c>
      <c r="C92">
        <v>5</v>
      </c>
      <c r="D92">
        <v>131</v>
      </c>
      <c r="E92">
        <v>133</v>
      </c>
      <c r="F92">
        <v>141</v>
      </c>
      <c r="G92">
        <v>152</v>
      </c>
      <c r="H92">
        <v>156</v>
      </c>
      <c r="I92">
        <v>154</v>
      </c>
      <c r="J92">
        <v>4</v>
      </c>
      <c r="K92">
        <v>9</v>
      </c>
      <c r="L92">
        <v>5</v>
      </c>
      <c r="M92">
        <v>9</v>
      </c>
      <c r="N92">
        <v>6</v>
      </c>
      <c r="O92">
        <v>5</v>
      </c>
      <c r="P92">
        <v>7</v>
      </c>
      <c r="Q92">
        <v>5</v>
      </c>
      <c r="R92">
        <v>1</v>
      </c>
      <c r="S92">
        <v>255</v>
      </c>
      <c r="T92">
        <f>ROUND(U92*1+V92*1+W92*[1]期望属性!$B$25+X92*[1]期望属性!$B$26+Y92*[1]期望属性!$B$27+Z92*[1]期望属性!$B$33+AA92*[1]期望属性!$B$29+AB92*[1]期望属性!$B$34+AC92*[1]期望属性!$B$31,0)</f>
        <v>1486</v>
      </c>
      <c r="U92">
        <v>45</v>
      </c>
      <c r="V92">
        <v>45</v>
      </c>
      <c r="W92">
        <v>25</v>
      </c>
      <c r="X92">
        <v>25</v>
      </c>
      <c r="Y92">
        <v>12940</v>
      </c>
      <c r="Z92">
        <v>174</v>
      </c>
      <c r="AA92">
        <v>462</v>
      </c>
      <c r="AB92">
        <v>122</v>
      </c>
      <c r="AC92">
        <v>84</v>
      </c>
    </row>
    <row r="93" spans="1:29" x14ac:dyDescent="0.15">
      <c r="A93">
        <v>1206</v>
      </c>
      <c r="B93">
        <v>12</v>
      </c>
      <c r="C93">
        <v>6</v>
      </c>
      <c r="D93">
        <v>132</v>
      </c>
      <c r="E93">
        <v>141</v>
      </c>
      <c r="F93">
        <v>142</v>
      </c>
      <c r="G93">
        <v>153</v>
      </c>
      <c r="H93">
        <v>151</v>
      </c>
      <c r="I93">
        <v>155</v>
      </c>
      <c r="J93">
        <v>4</v>
      </c>
      <c r="K93">
        <v>9</v>
      </c>
      <c r="L93">
        <v>5</v>
      </c>
      <c r="M93">
        <v>9</v>
      </c>
      <c r="N93">
        <v>6</v>
      </c>
      <c r="O93">
        <v>5</v>
      </c>
      <c r="P93">
        <v>7</v>
      </c>
      <c r="Q93">
        <v>5</v>
      </c>
      <c r="R93">
        <v>1</v>
      </c>
      <c r="S93">
        <v>255</v>
      </c>
      <c r="T93">
        <f>ROUND(U93*1+V93*1+W93*[1]期望属性!$B$25+X93*[1]期望属性!$B$26+Y93*[1]期望属性!$B$27+Z93*[1]期望属性!$B$33+AA93*[1]期望属性!$B$29+AB93*[1]期望属性!$B$34+AC93*[1]期望属性!$B$31,0)</f>
        <v>1800</v>
      </c>
      <c r="U93">
        <v>54</v>
      </c>
      <c r="V93">
        <v>54</v>
      </c>
      <c r="W93">
        <v>30</v>
      </c>
      <c r="X93">
        <v>30</v>
      </c>
      <c r="Y93">
        <v>15540</v>
      </c>
      <c r="Z93">
        <v>219</v>
      </c>
      <c r="AA93">
        <v>570</v>
      </c>
      <c r="AB93">
        <v>193</v>
      </c>
      <c r="AC93">
        <v>84</v>
      </c>
    </row>
    <row r="94" spans="1:29" x14ac:dyDescent="0.15">
      <c r="A94">
        <v>1207</v>
      </c>
      <c r="B94">
        <v>12</v>
      </c>
      <c r="C94">
        <v>7</v>
      </c>
      <c r="D94">
        <v>141</v>
      </c>
      <c r="E94">
        <v>142</v>
      </c>
      <c r="F94">
        <v>151</v>
      </c>
      <c r="G94">
        <v>152</v>
      </c>
      <c r="H94">
        <v>153</v>
      </c>
      <c r="I94">
        <v>156</v>
      </c>
      <c r="J94">
        <v>4</v>
      </c>
      <c r="K94">
        <v>9</v>
      </c>
      <c r="L94">
        <v>5</v>
      </c>
      <c r="M94">
        <v>9</v>
      </c>
      <c r="N94">
        <v>6</v>
      </c>
      <c r="O94">
        <v>5</v>
      </c>
      <c r="P94">
        <v>7</v>
      </c>
      <c r="Q94">
        <v>5</v>
      </c>
      <c r="R94">
        <v>1</v>
      </c>
      <c r="S94">
        <v>255</v>
      </c>
      <c r="T94">
        <f>ROUND(U94*1+V94*1+W94*[1]期望属性!$B$25+X94*[1]期望属性!$B$26+Y94*[1]期望属性!$B$27+Z94*[1]期望属性!$B$33+AA94*[1]期望属性!$B$29+AB94*[1]期望属性!$B$34+AC94*[1]期望属性!$B$31,0)</f>
        <v>2250</v>
      </c>
      <c r="U94">
        <v>63</v>
      </c>
      <c r="V94">
        <v>63</v>
      </c>
      <c r="W94">
        <v>35</v>
      </c>
      <c r="X94">
        <v>35</v>
      </c>
      <c r="Y94">
        <v>18758</v>
      </c>
      <c r="Z94">
        <v>252</v>
      </c>
      <c r="AA94">
        <v>678</v>
      </c>
      <c r="AB94">
        <v>223</v>
      </c>
      <c r="AC94">
        <v>155</v>
      </c>
    </row>
    <row r="95" spans="1:29" x14ac:dyDescent="0.15">
      <c r="A95">
        <v>1208</v>
      </c>
      <c r="B95">
        <v>12</v>
      </c>
      <c r="C95">
        <v>8</v>
      </c>
      <c r="D95">
        <v>141</v>
      </c>
      <c r="E95">
        <v>142</v>
      </c>
      <c r="F95">
        <v>154</v>
      </c>
      <c r="G95">
        <v>155</v>
      </c>
      <c r="H95">
        <v>156</v>
      </c>
      <c r="I95">
        <v>151</v>
      </c>
      <c r="T95">
        <f>ROUND(U95*1+V95*1+W95*[1]期望属性!$B$25+X95*[1]期望属性!$B$26+Y95*[1]期望属性!$B$27+Z95*[1]期望属性!$B$33+AA95*[1]期望属性!$B$29+AB95*[1]期望属性!$B$34+AC95*[1]期望属性!$B$31,0)</f>
        <v>2641</v>
      </c>
      <c r="U95">
        <v>72</v>
      </c>
      <c r="V95">
        <v>72</v>
      </c>
      <c r="W95">
        <v>40</v>
      </c>
      <c r="X95">
        <v>40</v>
      </c>
      <c r="Y95">
        <v>22594</v>
      </c>
      <c r="Z95">
        <v>318</v>
      </c>
      <c r="AA95">
        <v>820</v>
      </c>
      <c r="AB95">
        <v>253</v>
      </c>
      <c r="AC95">
        <v>155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opLeftCell="L1" workbookViewId="0">
      <selection activeCell="U113" sqref="U113"/>
    </sheetView>
  </sheetViews>
  <sheetFormatPr defaultColWidth="11" defaultRowHeight="14.25" x14ac:dyDescent="0.15"/>
  <cols>
    <col min="4" max="9" width="13.5" bestFit="1" customWidth="1"/>
  </cols>
  <sheetData>
    <row r="1" spans="1:29" x14ac:dyDescent="0.15">
      <c r="A1" t="s">
        <v>0</v>
      </c>
      <c r="B1" t="s">
        <v>3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22</v>
      </c>
    </row>
    <row r="2" spans="1:29" x14ac:dyDescent="0.15">
      <c r="A2" t="s">
        <v>1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23</v>
      </c>
      <c r="U2" t="s">
        <v>193</v>
      </c>
      <c r="V2" t="s">
        <v>195</v>
      </c>
      <c r="W2" t="s">
        <v>194</v>
      </c>
      <c r="X2" t="s">
        <v>196</v>
      </c>
      <c r="Y2" t="s">
        <v>197</v>
      </c>
      <c r="Z2" t="s">
        <v>198</v>
      </c>
      <c r="AA2" t="s">
        <v>199</v>
      </c>
      <c r="AB2" t="s">
        <v>200</v>
      </c>
      <c r="AC2" t="s">
        <v>201</v>
      </c>
    </row>
    <row r="3" spans="1:29" x14ac:dyDescent="0.15">
      <c r="A3">
        <v>101</v>
      </c>
      <c r="B3">
        <v>1</v>
      </c>
      <c r="C3">
        <v>1</v>
      </c>
      <c r="D3">
        <v>111</v>
      </c>
      <c r="E3">
        <v>111</v>
      </c>
      <c r="F3">
        <v>112</v>
      </c>
      <c r="G3">
        <v>112</v>
      </c>
      <c r="H3">
        <v>122</v>
      </c>
      <c r="I3">
        <v>123</v>
      </c>
      <c r="J3">
        <v>4</v>
      </c>
      <c r="K3">
        <f>[1]界石!$AJ$17</f>
        <v>9</v>
      </c>
      <c r="L3">
        <v>5</v>
      </c>
      <c r="M3">
        <f>[1]界石!$AK$17</f>
        <v>9</v>
      </c>
      <c r="N3">
        <v>6</v>
      </c>
      <c r="O3">
        <f>[1]界石!$AL$17</f>
        <v>5</v>
      </c>
      <c r="P3">
        <v>7</v>
      </c>
      <c r="Q3">
        <f>[1]界石!$AM$17</f>
        <v>5</v>
      </c>
      <c r="R3">
        <v>1</v>
      </c>
      <c r="S3">
        <f>[1]界石!$AN$17</f>
        <v>255</v>
      </c>
      <c r="T3">
        <f>IF(D3="",0,ROUND(K3*VLOOKUP(J3,[1]期望属性!$E$23:$F$38,2,0)+M3*VLOOKUP(L3,[1]期望属性!$E$23:$F$38,2,0)+O3*VLOOKUP(N3,[1]期望属性!$E$23:$F$38,2,0)+Q3*VLOOKUP(P3,[1]期望属性!$E$23:$F$38,2,0)+S3*VLOOKUP(R3,[1]期望属性!$E$23:$F$38,2,0)+VLOOKUP(D3,[2]工作表1!$A:$W,23,0)+VLOOKUP(E3,[2]工作表1!$A:$W,23,0)+VLOOKUP(F3,[2]工作表1!$A:$W,23,0)+VLOOKUP(G3,[2]工作表1!$A:$W,23,0)+VLOOKUP(H3,[2]工作表1!$A:$W,23,0)+VLOOKUP(I3,[2]工作表1!$A:$W,23,0),0))</f>
        <v>72</v>
      </c>
      <c r="U3">
        <f>K3</f>
        <v>9</v>
      </c>
      <c r="V3">
        <f>M3</f>
        <v>9</v>
      </c>
      <c r="W3">
        <f>O3</f>
        <v>5</v>
      </c>
      <c r="X3">
        <f>Q3</f>
        <v>5</v>
      </c>
      <c r="Y3">
        <f>S3+INDEX([1]界石!$AC$69:$AJ$224,MATCH(D3,[1]界石!$AJ$69:$AJ$224,0),1)+INDEX([1]界石!$AC$69:$AJ$224,MATCH(E3,[1]界石!$AJ$69:$AJ$224,0),1)+INDEX([1]界石!$AC$69:$AJ$224,MATCH(F3,[1]界石!$AJ$69:$AJ$224,0),1)+INDEX([1]界石!$AC$69:$AJ$224,MATCH(G3,[1]界石!$AJ$69:$AJ$224,0),1)+INDEX([1]界石!$AC$69:$AJ$224,MATCH(H3,[1]界石!$AJ$69:$AJ$224,0),1)+INDEX([1]界石!$AC$69:$AJ$224,MATCH(I3,[1]界石!$AJ$69:$AJ$224,0),1)</f>
        <v>525</v>
      </c>
      <c r="Z3">
        <f>INDEX([1]界石!$AC$69:$AJ$224,MATCH(D3,[1]界石!$AJ$69:$AJ$224,0),2)+INDEX([1]界石!$AC$69:$AJ$224,MATCH(E3,[1]界石!$AJ$69:$AJ$224,0),2)+INDEX([1]界石!$AC$69:$AJ$224,MATCH(F3,[1]界石!$AJ$69:$AJ$224,0),2)+INDEX([1]界石!$AC$69:$AJ$224,MATCH(G3,[1]界石!$AJ$69:$AJ$224,0),2)+INDEX([1]界石!$AC$69:$AJ$224,MATCH(H3,[1]界石!$AJ$69:$AJ$224,0),2)+INDEX([1]界石!$AC$69:$AJ$224,MATCH(I3,[1]界石!$AJ$69:$AJ$224,0),2)</f>
        <v>14</v>
      </c>
      <c r="AA3">
        <f>INDEX([1]界石!$AC$69:$AJ$224,MATCH(D3,[1]界石!$AJ$69:$AJ$224,0),3)+INDEX([1]界石!$AC$69:$AJ$224,MATCH(E3,[1]界石!$AJ$69:$AJ$224,0),3)+INDEX([1]界石!$AC$69:$AJ$224,MATCH(F3,[1]界石!$AJ$69:$AJ$224,0),3)+INDEX([1]界石!$AC$69:$AJ$224,MATCH(G3,[1]界石!$AJ$69:$AJ$224,0),3)+INDEX([1]界石!$AC$69:$AJ$224,MATCH(H3,[1]界石!$AJ$69:$AJ$224,0),3)+INDEX([1]界石!$AC$69:$AJ$224,MATCH(I3,[1]界石!$AJ$69:$AJ$224,0),3)</f>
        <v>10</v>
      </c>
      <c r="AB3">
        <f>INDEX([1]界石!$AC$69:$AJ$224,MATCH(D3,[1]界石!$AJ$69:$AJ$224,0),4)+INDEX([1]界石!$AC$69:$AJ$224,MATCH(E3,[1]界石!$AJ$69:$AJ$224,0),4)+INDEX([1]界石!$AC$69:$AJ$224,MATCH(F3,[1]界石!$AJ$69:$AJ$224,0),4)+INDEX([1]界石!$AC$69:$AJ$224,MATCH(G3,[1]界石!$AJ$69:$AJ$224,0),4)+INDEX([1]界石!$AC$69:$AJ$224,MATCH(H3,[1]界石!$AJ$69:$AJ$224,0),4)+INDEX([1]界石!$AC$69:$AJ$224,MATCH(I3,[1]界石!$AJ$69:$AJ$224,0),4)</f>
        <v>0</v>
      </c>
      <c r="AC3">
        <f>INDEX([1]界石!$AC$69:$AJ$224,MATCH(D3,[1]界石!$AJ$69:$AJ$224,0),5)+INDEX([1]界石!$AC$69:$AJ$224,MATCH(E3,[1]界石!$AJ$69:$AJ$224,0),5)+INDEX([1]界石!$AC$69:$AJ$224,MATCH(F3,[1]界石!$AJ$69:$AJ$224,0),5)+INDEX([1]界石!$AC$69:$AJ$224,MATCH(G3,[1]界石!$AJ$69:$AJ$224,0),5)+INDEX([1]界石!$AC$69:$AJ$224,MATCH(H3,[1]界石!$AJ$69:$AJ$224,0),5)+INDEX([1]界石!$AC$69:$AJ$224,MATCH(I3,[1]界石!$AJ$69:$AJ$224,0),5)</f>
        <v>0</v>
      </c>
    </row>
    <row r="4" spans="1:29" x14ac:dyDescent="0.15">
      <c r="A4">
        <v>102</v>
      </c>
      <c r="B4">
        <v>1</v>
      </c>
      <c r="C4">
        <v>2</v>
      </c>
      <c r="D4">
        <v>113</v>
      </c>
      <c r="E4">
        <v>113</v>
      </c>
      <c r="F4">
        <v>114</v>
      </c>
      <c r="G4">
        <v>114</v>
      </c>
      <c r="H4">
        <v>121</v>
      </c>
      <c r="I4">
        <v>126</v>
      </c>
      <c r="J4">
        <v>4</v>
      </c>
      <c r="K4">
        <f>[1]界石!$AJ$17</f>
        <v>9</v>
      </c>
      <c r="L4">
        <v>5</v>
      </c>
      <c r="M4">
        <f>[1]界石!$AK$17</f>
        <v>9</v>
      </c>
      <c r="N4">
        <v>6</v>
      </c>
      <c r="O4">
        <f>[1]界石!$AL$17</f>
        <v>5</v>
      </c>
      <c r="P4">
        <v>7</v>
      </c>
      <c r="Q4">
        <f>[1]界石!$AM$17</f>
        <v>5</v>
      </c>
      <c r="R4">
        <v>1</v>
      </c>
      <c r="S4">
        <f>[1]界石!$AN$17</f>
        <v>255</v>
      </c>
      <c r="T4">
        <f>IF(D4="",0,ROUND(K4*VLOOKUP(J4,[1]期望属性!$E$23:$F$38,2,0)+M4*VLOOKUP(L4,[1]期望属性!$E$23:$F$38,2,0)+O4*VLOOKUP(N4,[1]期望属性!$E$23:$F$38,2,0)+Q4*VLOOKUP(P4,[1]期望属性!$E$23:$F$38,2,0)+S4*VLOOKUP(R4,[1]期望属性!$E$23:$F$38,2,0)+VLOOKUP(D4,[2]工作表1!$A:$W,23,0)+VLOOKUP(E4,[2]工作表1!$A:$W,23,0)+VLOOKUP(F4,[2]工作表1!$A:$W,23,0)+VLOOKUP(G4,[2]工作表1!$A:$W,23,0)+VLOOKUP(H4,[2]工作表1!$A:$W,23,0)+VLOOKUP(I4,[2]工作表1!$A:$W,23,0),0))+T3</f>
        <v>141</v>
      </c>
      <c r="U4">
        <f>K4+U3</f>
        <v>18</v>
      </c>
      <c r="V4">
        <f>M4+V3</f>
        <v>18</v>
      </c>
      <c r="W4">
        <f>O4+W3</f>
        <v>10</v>
      </c>
      <c r="X4">
        <f>Q4+X3</f>
        <v>10</v>
      </c>
      <c r="Y4">
        <f>S4+INDEX([1]界石!$AC$69:$AJ$224,MATCH(D4,[1]界石!$AJ$69:$AJ$224,0),1)+INDEX([1]界石!$AC$69:$AJ$224,MATCH(E4,[1]界石!$AJ$69:$AJ$224,0),1)+INDEX([1]界石!$AC$69:$AJ$224,MATCH(F4,[1]界石!$AJ$69:$AJ$224,0),1)+INDEX([1]界石!$AC$69:$AJ$224,MATCH(G4,[1]界石!$AJ$69:$AJ$224,0),1)+INDEX([1]界石!$AC$69:$AJ$224,MATCH(H4,[1]界石!$AJ$69:$AJ$224,0),1)+INDEX([1]界石!$AC$69:$AJ$224,MATCH(I4,[1]界石!$AJ$69:$AJ$224,0),1)+Y3</f>
        <v>1150</v>
      </c>
      <c r="Z4">
        <f>INDEX([1]界石!$AC$69:$AJ$224,MATCH(D4,[1]界石!$AJ$69:$AJ$224,0),2)+INDEX([1]界石!$AC$69:$AJ$224,MATCH(E4,[1]界石!$AJ$69:$AJ$224,0),2)+INDEX([1]界石!$AC$69:$AJ$224,MATCH(F4,[1]界石!$AJ$69:$AJ$224,0),2)+INDEX([1]界石!$AC$69:$AJ$224,MATCH(G4,[1]界石!$AJ$69:$AJ$224,0),2)+INDEX([1]界石!$AC$69:$AJ$224,MATCH(H4,[1]界石!$AJ$69:$AJ$224,0),2)+INDEX([1]界石!$AC$69:$AJ$224,MATCH(I4,[1]界石!$AJ$69:$AJ$224,0),2)+Z3</f>
        <v>14</v>
      </c>
      <c r="AA4">
        <f>INDEX([1]界石!$AC$69:$AJ$224,MATCH(D4,[1]界石!$AJ$69:$AJ$224,0),3)+INDEX([1]界石!$AC$69:$AJ$224,MATCH(E4,[1]界石!$AJ$69:$AJ$224,0),3)+INDEX([1]界石!$AC$69:$AJ$224,MATCH(F4,[1]界石!$AJ$69:$AJ$224,0),3)+INDEX([1]界石!$AC$69:$AJ$224,MATCH(G4,[1]界石!$AJ$69:$AJ$224,0),3)+INDEX([1]界石!$AC$69:$AJ$224,MATCH(H4,[1]界石!$AJ$69:$AJ$224,0),3)+INDEX([1]界石!$AC$69:$AJ$224,MATCH(I4,[1]界石!$AJ$69:$AJ$224,0),3)+AA3</f>
        <v>22</v>
      </c>
      <c r="AB4">
        <f>INDEX([1]界石!$AC$69:$AJ$224,MATCH(D4,[1]界石!$AJ$69:$AJ$224,0),4)+INDEX([1]界石!$AC$69:$AJ$224,MATCH(E4,[1]界石!$AJ$69:$AJ$224,0),4)+INDEX([1]界石!$AC$69:$AJ$224,MATCH(F4,[1]界石!$AJ$69:$AJ$224,0),4)+INDEX([1]界石!$AC$69:$AJ$224,MATCH(G4,[1]界石!$AJ$69:$AJ$224,0),4)+INDEX([1]界石!$AC$69:$AJ$224,MATCH(H4,[1]界石!$AJ$69:$AJ$224,0),4)+INDEX([1]界石!$AC$69:$AJ$224,MATCH(I4,[1]界石!$AJ$69:$AJ$224,0),4)+AB3</f>
        <v>6</v>
      </c>
      <c r="AC4">
        <f>INDEX([1]界石!$AC$69:$AJ$224,MATCH(D4,[1]界石!$AJ$69:$AJ$224,0),5)+INDEX([1]界石!$AC$69:$AJ$224,MATCH(E4,[1]界石!$AJ$69:$AJ$224,0),5)+INDEX([1]界石!$AC$69:$AJ$224,MATCH(F4,[1]界石!$AJ$69:$AJ$224,0),5)+INDEX([1]界石!$AC$69:$AJ$224,MATCH(G4,[1]界石!$AJ$69:$AJ$224,0),5)+INDEX([1]界石!$AC$69:$AJ$224,MATCH(H4,[1]界石!$AJ$69:$AJ$224,0),5)+INDEX([1]界石!$AC$69:$AJ$224,MATCH(I4,[1]界石!$AJ$69:$AJ$224,0),5)+AC3</f>
        <v>0</v>
      </c>
    </row>
    <row r="5" spans="1:29" x14ac:dyDescent="0.15">
      <c r="A5">
        <v>103</v>
      </c>
      <c r="B5">
        <v>1</v>
      </c>
      <c r="C5">
        <v>3</v>
      </c>
      <c r="D5">
        <v>115</v>
      </c>
      <c r="E5">
        <v>116</v>
      </c>
      <c r="F5">
        <v>124</v>
      </c>
      <c r="G5">
        <v>123</v>
      </c>
      <c r="H5">
        <v>121</v>
      </c>
      <c r="I5">
        <v>122</v>
      </c>
      <c r="J5">
        <v>4</v>
      </c>
      <c r="K5">
        <f>[1]界石!$AJ$17</f>
        <v>9</v>
      </c>
      <c r="L5">
        <v>5</v>
      </c>
      <c r="M5">
        <f>[1]界石!$AK$17</f>
        <v>9</v>
      </c>
      <c r="N5">
        <v>6</v>
      </c>
      <c r="O5">
        <f>[1]界石!$AL$17</f>
        <v>5</v>
      </c>
      <c r="P5">
        <v>7</v>
      </c>
      <c r="Q5">
        <f>[1]界石!$AM$17</f>
        <v>5</v>
      </c>
      <c r="R5">
        <v>1</v>
      </c>
      <c r="S5">
        <f>[1]界石!$AN$17</f>
        <v>255</v>
      </c>
      <c r="T5">
        <f>IF(D5="",0,ROUND(K5*VLOOKUP(J5,[1]期望属性!$E$23:$F$38,2,0)+M5*VLOOKUP(L5,[1]期望属性!$E$23:$F$38,2,0)+O5*VLOOKUP(N5,[1]期望属性!$E$23:$F$38,2,0)+Q5*VLOOKUP(P5,[1]期望属性!$E$23:$F$38,2,0)+S5*VLOOKUP(R5,[1]期望属性!$E$23:$F$38,2,0)+VLOOKUP(D5,[2]工作表1!$A:$W,23,0)+VLOOKUP(E5,[2]工作表1!$A:$W,23,0)+VLOOKUP(F5,[2]工作表1!$A:$W,23,0)+VLOOKUP(G5,[2]工作表1!$A:$W,23,0)+VLOOKUP(H5,[2]工作表1!$A:$W,23,0)+VLOOKUP(I5,[2]工作表1!$A:$W,23,0),0))+T4</f>
        <v>227</v>
      </c>
      <c r="U5">
        <f>K5+U4</f>
        <v>27</v>
      </c>
      <c r="V5">
        <f>M5+V4</f>
        <v>27</v>
      </c>
      <c r="W5">
        <f>O5+W4</f>
        <v>15</v>
      </c>
      <c r="X5">
        <f>Q5+X4</f>
        <v>15</v>
      </c>
      <c r="Y5">
        <f>S5+INDEX([1]界石!$AC$69:$AJ$224,MATCH(D5,[1]界石!$AJ$69:$AJ$224,0),1)+INDEX([1]界石!$AC$69:$AJ$224,MATCH(E5,[1]界石!$AJ$69:$AJ$224,0),1)+INDEX([1]界石!$AC$69:$AJ$224,MATCH(F5,[1]界石!$AJ$69:$AJ$224,0),1)+INDEX([1]界石!$AC$69:$AJ$224,MATCH(G5,[1]界石!$AJ$69:$AJ$224,0),1)+INDEX([1]界石!$AC$69:$AJ$224,MATCH(H5,[1]界石!$AJ$69:$AJ$224,0),1)+INDEX([1]界石!$AC$69:$AJ$224,MATCH(I5,[1]界石!$AJ$69:$AJ$224,0),1)+Y4</f>
        <v>1701</v>
      </c>
      <c r="Z5">
        <f>INDEX([1]界石!$AC$69:$AJ$224,MATCH(D5,[1]界石!$AJ$69:$AJ$224,0),2)+INDEX([1]界石!$AC$69:$AJ$224,MATCH(E5,[1]界石!$AJ$69:$AJ$224,0),2)+INDEX([1]界石!$AC$69:$AJ$224,MATCH(F5,[1]界石!$AJ$69:$AJ$224,0),2)+INDEX([1]界石!$AC$69:$AJ$224,MATCH(G5,[1]界石!$AJ$69:$AJ$224,0),2)+INDEX([1]界石!$AC$69:$AJ$224,MATCH(H5,[1]界石!$AJ$69:$AJ$224,0),2)+INDEX([1]界石!$AC$69:$AJ$224,MATCH(I5,[1]界石!$AJ$69:$AJ$224,0),2)+Z4</f>
        <v>20</v>
      </c>
      <c r="AA5">
        <f>INDEX([1]界石!$AC$69:$AJ$224,MATCH(D5,[1]界石!$AJ$69:$AJ$224,0),3)+INDEX([1]界石!$AC$69:$AJ$224,MATCH(E5,[1]界石!$AJ$69:$AJ$224,0),3)+INDEX([1]界石!$AC$69:$AJ$224,MATCH(F5,[1]界石!$AJ$69:$AJ$224,0),3)+INDEX([1]界石!$AC$69:$AJ$224,MATCH(G5,[1]界石!$AJ$69:$AJ$224,0),3)+INDEX([1]界石!$AC$69:$AJ$224,MATCH(H5,[1]界石!$AJ$69:$AJ$224,0),3)+INDEX([1]界石!$AC$69:$AJ$224,MATCH(I5,[1]界石!$AJ$69:$AJ$224,0),3)+AA4</f>
        <v>32</v>
      </c>
      <c r="AB5">
        <f>INDEX([1]界石!$AC$69:$AJ$224,MATCH(D5,[1]界石!$AJ$69:$AJ$224,0),4)+INDEX([1]界石!$AC$69:$AJ$224,MATCH(E5,[1]界石!$AJ$69:$AJ$224,0),4)+INDEX([1]界石!$AC$69:$AJ$224,MATCH(F5,[1]界石!$AJ$69:$AJ$224,0),4)+INDEX([1]界石!$AC$69:$AJ$224,MATCH(G5,[1]界石!$AJ$69:$AJ$224,0),4)+INDEX([1]界石!$AC$69:$AJ$224,MATCH(H5,[1]界石!$AJ$69:$AJ$224,0),4)+INDEX([1]界石!$AC$69:$AJ$224,MATCH(I5,[1]界石!$AJ$69:$AJ$224,0),4)+AB4</f>
        <v>11</v>
      </c>
      <c r="AC5">
        <f>INDEX([1]界石!$AC$69:$AJ$224,MATCH(D5,[1]界石!$AJ$69:$AJ$224,0),5)+INDEX([1]界石!$AC$69:$AJ$224,MATCH(E5,[1]界石!$AJ$69:$AJ$224,0),5)+INDEX([1]界石!$AC$69:$AJ$224,MATCH(F5,[1]界石!$AJ$69:$AJ$224,0),5)+INDEX([1]界石!$AC$69:$AJ$224,MATCH(G5,[1]界石!$AJ$69:$AJ$224,0),5)+INDEX([1]界石!$AC$69:$AJ$224,MATCH(H5,[1]界石!$AJ$69:$AJ$224,0),5)+INDEX([1]界石!$AC$69:$AJ$224,MATCH(I5,[1]界石!$AJ$69:$AJ$224,0),5)+AC4</f>
        <v>8</v>
      </c>
    </row>
    <row r="6" spans="1:29" x14ac:dyDescent="0.15">
      <c r="A6">
        <v>104</v>
      </c>
      <c r="B6">
        <v>1</v>
      </c>
      <c r="C6">
        <v>4</v>
      </c>
      <c r="D6">
        <v>121</v>
      </c>
      <c r="E6">
        <v>122</v>
      </c>
      <c r="F6">
        <v>123</v>
      </c>
      <c r="G6">
        <v>125</v>
      </c>
      <c r="H6">
        <v>132</v>
      </c>
      <c r="I6">
        <v>133</v>
      </c>
      <c r="J6">
        <v>4</v>
      </c>
      <c r="K6">
        <f>[1]界石!$AJ$17</f>
        <v>9</v>
      </c>
      <c r="L6">
        <v>5</v>
      </c>
      <c r="M6">
        <f>[1]界石!$AK$17</f>
        <v>9</v>
      </c>
      <c r="N6">
        <v>6</v>
      </c>
      <c r="O6">
        <f>[1]界石!$AL$17</f>
        <v>5</v>
      </c>
      <c r="P6">
        <v>7</v>
      </c>
      <c r="Q6">
        <f>[1]界石!$AM$17</f>
        <v>5</v>
      </c>
      <c r="R6">
        <v>1</v>
      </c>
      <c r="S6">
        <f>[1]界石!$AN$17</f>
        <v>255</v>
      </c>
      <c r="T6">
        <f>IF(D6="",0,ROUND(K6*VLOOKUP(J6,[1]期望属性!$E$23:$F$38,2,0)+M6*VLOOKUP(L6,[1]期望属性!$E$23:$F$38,2,0)+O6*VLOOKUP(N6,[1]期望属性!$E$23:$F$38,2,0)+Q6*VLOOKUP(P6,[1]期望属性!$E$23:$F$38,2,0)+S6*VLOOKUP(R6,[1]期望属性!$E$23:$F$38,2,0)+VLOOKUP(D6,[2]工作表1!$A:$W,23,0)+VLOOKUP(E6,[2]工作表1!$A:$W,23,0)+VLOOKUP(F6,[2]工作表1!$A:$W,23,0)+VLOOKUP(G6,[2]工作表1!$A:$W,23,0)+VLOOKUP(H6,[2]工作表1!$A:$W,23,0)+VLOOKUP(I6,[2]工作表1!$A:$W,23,0),0))+T5</f>
        <v>371</v>
      </c>
      <c r="U6">
        <f>K6+U5</f>
        <v>36</v>
      </c>
      <c r="V6">
        <f>M6+V5</f>
        <v>36</v>
      </c>
      <c r="W6">
        <f>O6+W5</f>
        <v>20</v>
      </c>
      <c r="X6">
        <f>Q6+X5</f>
        <v>20</v>
      </c>
      <c r="Y6">
        <f>S6+INDEX([1]界石!$AC$69:$AJ$224,MATCH(D6,[1]界石!$AJ$69:$AJ$224,0),1)+INDEX([1]界石!$AC$69:$AJ$224,MATCH(E6,[1]界石!$AJ$69:$AJ$224,0),1)+INDEX([1]界石!$AC$69:$AJ$224,MATCH(F6,[1]界石!$AJ$69:$AJ$224,0),1)+INDEX([1]界石!$AC$69:$AJ$224,MATCH(G6,[1]界石!$AJ$69:$AJ$224,0),1)+INDEX([1]界石!$AC$69:$AJ$224,MATCH(H6,[1]界石!$AJ$69:$AJ$224,0),1)+INDEX([1]界石!$AC$69:$AJ$224,MATCH(I6,[1]界石!$AJ$69:$AJ$224,0),1)+Y5</f>
        <v>2881</v>
      </c>
      <c r="Z6">
        <f>INDEX([1]界石!$AC$69:$AJ$224,MATCH(D6,[1]界石!$AJ$69:$AJ$224,0),2)+INDEX([1]界石!$AC$69:$AJ$224,MATCH(E6,[1]界石!$AJ$69:$AJ$224,0),2)+INDEX([1]界石!$AC$69:$AJ$224,MATCH(F6,[1]界石!$AJ$69:$AJ$224,0),2)+INDEX([1]界石!$AC$69:$AJ$224,MATCH(G6,[1]界石!$AJ$69:$AJ$224,0),2)+INDEX([1]界石!$AC$69:$AJ$224,MATCH(H6,[1]界石!$AJ$69:$AJ$224,0),2)+INDEX([1]界石!$AC$69:$AJ$224,MATCH(I6,[1]界石!$AJ$69:$AJ$224,0),2)+Z5</f>
        <v>26</v>
      </c>
      <c r="AA6">
        <f>INDEX([1]界石!$AC$69:$AJ$224,MATCH(D6,[1]界石!$AJ$69:$AJ$224,0),3)+INDEX([1]界石!$AC$69:$AJ$224,MATCH(E6,[1]界石!$AJ$69:$AJ$224,0),3)+INDEX([1]界石!$AC$69:$AJ$224,MATCH(F6,[1]界石!$AJ$69:$AJ$224,0),3)+INDEX([1]界石!$AC$69:$AJ$224,MATCH(G6,[1]界石!$AJ$69:$AJ$224,0),3)+INDEX([1]界石!$AC$69:$AJ$224,MATCH(H6,[1]界石!$AJ$69:$AJ$224,0),3)+INDEX([1]界石!$AC$69:$AJ$224,MATCH(I6,[1]界石!$AJ$69:$AJ$224,0),3)+AA5</f>
        <v>62</v>
      </c>
      <c r="AB6">
        <f>INDEX([1]界石!$AC$69:$AJ$224,MATCH(D6,[1]界石!$AJ$69:$AJ$224,0),4)+INDEX([1]界石!$AC$69:$AJ$224,MATCH(E6,[1]界石!$AJ$69:$AJ$224,0),4)+INDEX([1]界石!$AC$69:$AJ$224,MATCH(F6,[1]界石!$AJ$69:$AJ$224,0),4)+INDEX([1]界石!$AC$69:$AJ$224,MATCH(G6,[1]界石!$AJ$69:$AJ$224,0),4)+INDEX([1]界石!$AC$69:$AJ$224,MATCH(H6,[1]界石!$AJ$69:$AJ$224,0),4)+INDEX([1]界石!$AC$69:$AJ$224,MATCH(I6,[1]界石!$AJ$69:$AJ$224,0),4)+AB5</f>
        <v>22</v>
      </c>
      <c r="AC6">
        <f>INDEX([1]界石!$AC$69:$AJ$224,MATCH(D6,[1]界石!$AJ$69:$AJ$224,0),5)+INDEX([1]界石!$AC$69:$AJ$224,MATCH(E6,[1]界石!$AJ$69:$AJ$224,0),5)+INDEX([1]界石!$AC$69:$AJ$224,MATCH(F6,[1]界石!$AJ$69:$AJ$224,0),5)+INDEX([1]界石!$AC$69:$AJ$224,MATCH(G6,[1]界石!$AJ$69:$AJ$224,0),5)+INDEX([1]界石!$AC$69:$AJ$224,MATCH(H6,[1]界石!$AJ$69:$AJ$224,0),5)+INDEX([1]界石!$AC$69:$AJ$224,MATCH(I6,[1]界石!$AJ$69:$AJ$224,0),5)+AC5</f>
        <v>21</v>
      </c>
    </row>
    <row r="13" spans="1:29" x14ac:dyDescent="0.15">
      <c r="A13">
        <v>201</v>
      </c>
      <c r="B13">
        <v>2</v>
      </c>
      <c r="C13">
        <v>1</v>
      </c>
      <c r="D13">
        <v>111</v>
      </c>
      <c r="E13">
        <v>111</v>
      </c>
      <c r="F13">
        <v>112</v>
      </c>
      <c r="G13">
        <v>112</v>
      </c>
      <c r="H13">
        <v>122</v>
      </c>
      <c r="I13">
        <v>123</v>
      </c>
      <c r="J13">
        <v>4</v>
      </c>
      <c r="K13">
        <f>[1]界石!$AJ$17</f>
        <v>9</v>
      </c>
      <c r="L13">
        <v>5</v>
      </c>
      <c r="M13">
        <f>[1]界石!$AK$17</f>
        <v>9</v>
      </c>
      <c r="N13">
        <v>6</v>
      </c>
      <c r="O13">
        <f>[1]界石!$AL$17</f>
        <v>5</v>
      </c>
      <c r="P13">
        <v>7</v>
      </c>
      <c r="Q13">
        <f>[1]界石!$AM$17</f>
        <v>5</v>
      </c>
      <c r="R13">
        <v>1</v>
      </c>
      <c r="S13">
        <f>[1]界石!$AN$17</f>
        <v>255</v>
      </c>
      <c r="T13">
        <f>IF(D13="",0,ROUND(K13*VLOOKUP(J13,[1]期望属性!$E$23:$F$38,2,0)+M13*VLOOKUP(L13,[1]期望属性!$E$23:$F$38,2,0)+O13*VLOOKUP(N13,[1]期望属性!$E$23:$F$38,2,0)+Q13*VLOOKUP(P13,[1]期望属性!$E$23:$F$38,2,0)+S13*VLOOKUP(R13,[1]期望属性!$E$23:$F$38,2,0)+VLOOKUP(D13,[2]工作表1!$A:$W,23,0)+VLOOKUP(E13,[2]工作表1!$A:$W,23,0)+VLOOKUP(F13,[2]工作表1!$A:$W,23,0)+VLOOKUP(G13,[2]工作表1!$A:$W,23,0)+VLOOKUP(H13,[2]工作表1!$A:$W,23,0)+VLOOKUP(I13,[2]工作表1!$A:$W,23,0),0))</f>
        <v>72</v>
      </c>
      <c r="U13">
        <f>K13</f>
        <v>9</v>
      </c>
      <c r="V13">
        <f>M13</f>
        <v>9</v>
      </c>
      <c r="W13">
        <f>O13</f>
        <v>5</v>
      </c>
      <c r="X13">
        <f>Q13</f>
        <v>5</v>
      </c>
      <c r="Y13">
        <f>S13+INDEX([1]界石!$AC$69:$AJ$224,MATCH(D13,[1]界石!$AJ$69:$AJ$224,0),1)+INDEX([1]界石!$AC$69:$AJ$224,MATCH(E13,[1]界石!$AJ$69:$AJ$224,0),1)+INDEX([1]界石!$AC$69:$AJ$224,MATCH(F13,[1]界石!$AJ$69:$AJ$224,0),1)+INDEX([1]界石!$AC$69:$AJ$224,MATCH(G13,[1]界石!$AJ$69:$AJ$224,0),1)+INDEX([1]界石!$AC$69:$AJ$224,MATCH(H13,[1]界石!$AJ$69:$AJ$224,0),1)+INDEX([1]界石!$AC$69:$AJ$224,MATCH(I13,[1]界石!$AJ$69:$AJ$224,0),1)</f>
        <v>525</v>
      </c>
      <c r="Z13">
        <f>INDEX([1]界石!$AC$69:$AJ$224,MATCH(D13,[1]界石!$AJ$69:$AJ$224,0),2)+INDEX([1]界石!$AC$69:$AJ$224,MATCH(E13,[1]界石!$AJ$69:$AJ$224,0),2)+INDEX([1]界石!$AC$69:$AJ$224,MATCH(F13,[1]界石!$AJ$69:$AJ$224,0),2)+INDEX([1]界石!$AC$69:$AJ$224,MATCH(G13,[1]界石!$AJ$69:$AJ$224,0),2)+INDEX([1]界石!$AC$69:$AJ$224,MATCH(H13,[1]界石!$AJ$69:$AJ$224,0),2)+INDEX([1]界石!$AC$69:$AJ$224,MATCH(I13,[1]界石!$AJ$69:$AJ$224,0),2)</f>
        <v>14</v>
      </c>
      <c r="AA13">
        <f>INDEX([1]界石!$AC$69:$AJ$224,MATCH(D13,[1]界石!$AJ$69:$AJ$224,0),3)+INDEX([1]界石!$AC$69:$AJ$224,MATCH(E13,[1]界石!$AJ$69:$AJ$224,0),3)+INDEX([1]界石!$AC$69:$AJ$224,MATCH(F13,[1]界石!$AJ$69:$AJ$224,0),3)+INDEX([1]界石!$AC$69:$AJ$224,MATCH(G13,[1]界石!$AJ$69:$AJ$224,0),3)+INDEX([1]界石!$AC$69:$AJ$224,MATCH(H13,[1]界石!$AJ$69:$AJ$224,0),3)+INDEX([1]界石!$AC$69:$AJ$224,MATCH(I13,[1]界石!$AJ$69:$AJ$224,0),3)</f>
        <v>10</v>
      </c>
      <c r="AB13">
        <f>INDEX([1]界石!$AC$69:$AJ$224,MATCH(D13,[1]界石!$AJ$69:$AJ$224,0),4)+INDEX([1]界石!$AC$69:$AJ$224,MATCH(E13,[1]界石!$AJ$69:$AJ$224,0),4)+INDEX([1]界石!$AC$69:$AJ$224,MATCH(F13,[1]界石!$AJ$69:$AJ$224,0),4)+INDEX([1]界石!$AC$69:$AJ$224,MATCH(G13,[1]界石!$AJ$69:$AJ$224,0),4)+INDEX([1]界石!$AC$69:$AJ$224,MATCH(H13,[1]界石!$AJ$69:$AJ$224,0),4)+INDEX([1]界石!$AC$69:$AJ$224,MATCH(I13,[1]界石!$AJ$69:$AJ$224,0),4)</f>
        <v>0</v>
      </c>
      <c r="AC13">
        <f>INDEX([1]界石!$AC$69:$AJ$224,MATCH(D13,[1]界石!$AJ$69:$AJ$224,0),5)+INDEX([1]界石!$AC$69:$AJ$224,MATCH(E13,[1]界石!$AJ$69:$AJ$224,0),5)+INDEX([1]界石!$AC$69:$AJ$224,MATCH(F13,[1]界石!$AJ$69:$AJ$224,0),5)+INDEX([1]界石!$AC$69:$AJ$224,MATCH(G13,[1]界石!$AJ$69:$AJ$224,0),5)+INDEX([1]界石!$AC$69:$AJ$224,MATCH(H13,[1]界石!$AJ$69:$AJ$224,0),5)+INDEX([1]界石!$AC$69:$AJ$224,MATCH(I13,[1]界石!$AJ$69:$AJ$224,0),5)</f>
        <v>0</v>
      </c>
    </row>
    <row r="14" spans="1:29" x14ac:dyDescent="0.15">
      <c r="A14">
        <v>202</v>
      </c>
      <c r="B14">
        <v>2</v>
      </c>
      <c r="C14">
        <v>2</v>
      </c>
      <c r="D14">
        <v>113</v>
      </c>
      <c r="E14">
        <v>113</v>
      </c>
      <c r="F14">
        <v>114</v>
      </c>
      <c r="G14">
        <v>114</v>
      </c>
      <c r="H14">
        <v>121</v>
      </c>
      <c r="I14">
        <v>123</v>
      </c>
      <c r="J14">
        <v>4</v>
      </c>
      <c r="K14">
        <f>[1]界石!$AJ$17</f>
        <v>9</v>
      </c>
      <c r="L14">
        <v>5</v>
      </c>
      <c r="M14">
        <f>[1]界石!$AK$17</f>
        <v>9</v>
      </c>
      <c r="N14">
        <v>6</v>
      </c>
      <c r="O14">
        <f>[1]界石!$AL$17</f>
        <v>5</v>
      </c>
      <c r="P14">
        <v>7</v>
      </c>
      <c r="Q14">
        <f>[1]界石!$AM$17</f>
        <v>5</v>
      </c>
      <c r="R14">
        <v>1</v>
      </c>
      <c r="S14">
        <f>[1]界石!$AN$17</f>
        <v>255</v>
      </c>
      <c r="T14">
        <f>IF(D14="",0,ROUND(K14*VLOOKUP(J14,[1]期望属性!$E$23:$F$38,2,0)+M14*VLOOKUP(L14,[1]期望属性!$E$23:$F$38,2,0)+O14*VLOOKUP(N14,[1]期望属性!$E$23:$F$38,2,0)+Q14*VLOOKUP(P14,[1]期望属性!$E$23:$F$38,2,0)+S14*VLOOKUP(R14,[1]期望属性!$E$23:$F$38,2,0)+VLOOKUP(D14,[2]工作表1!$A:$W,23,0)+VLOOKUP(E14,[2]工作表1!$A:$W,23,0)+VLOOKUP(F14,[2]工作表1!$A:$W,23,0)+VLOOKUP(G14,[2]工作表1!$A:$W,23,0)+VLOOKUP(H14,[2]工作表1!$A:$W,23,0)+VLOOKUP(I14,[2]工作表1!$A:$W,23,0),0))+T13</f>
        <v>136</v>
      </c>
      <c r="U14">
        <f>K14+U13</f>
        <v>18</v>
      </c>
      <c r="V14">
        <f>M14+V13</f>
        <v>18</v>
      </c>
      <c r="W14">
        <f>O14+W13</f>
        <v>10</v>
      </c>
      <c r="X14">
        <f>Q14+X13</f>
        <v>10</v>
      </c>
      <c r="Y14">
        <f>S14+INDEX([1]界石!$AC$69:$AJ$224,MATCH(D14,[1]界石!$AJ$69:$AJ$224,0),1)+INDEX([1]界石!$AC$69:$AJ$224,MATCH(E14,[1]界石!$AJ$69:$AJ$224,0),1)+INDEX([1]界石!$AC$69:$AJ$224,MATCH(F14,[1]界石!$AJ$69:$AJ$224,0),1)+INDEX([1]界石!$AC$69:$AJ$224,MATCH(G14,[1]界石!$AJ$69:$AJ$224,0),1)+INDEX([1]界石!$AC$69:$AJ$224,MATCH(H14,[1]界石!$AJ$69:$AJ$224,0),1)+INDEX([1]界石!$AC$69:$AJ$224,MATCH(I14,[1]界石!$AJ$69:$AJ$224,0),1)+Y13</f>
        <v>965</v>
      </c>
      <c r="Z14">
        <f>INDEX([1]界石!$AC$69:$AJ$224,MATCH(D14,[1]界石!$AJ$69:$AJ$224,0),2)+INDEX([1]界石!$AC$69:$AJ$224,MATCH(E14,[1]界石!$AJ$69:$AJ$224,0),2)+INDEX([1]界石!$AC$69:$AJ$224,MATCH(F14,[1]界石!$AJ$69:$AJ$224,0),2)+INDEX([1]界石!$AC$69:$AJ$224,MATCH(G14,[1]界石!$AJ$69:$AJ$224,0),2)+INDEX([1]界石!$AC$69:$AJ$224,MATCH(H14,[1]界石!$AJ$69:$AJ$224,0),2)+INDEX([1]界石!$AC$69:$AJ$224,MATCH(I14,[1]界石!$AJ$69:$AJ$224,0),2)+Z13</f>
        <v>14</v>
      </c>
      <c r="AA14">
        <f>INDEX([1]界石!$AC$69:$AJ$224,MATCH(D14,[1]界石!$AJ$69:$AJ$224,0),3)+INDEX([1]界石!$AC$69:$AJ$224,MATCH(E14,[1]界石!$AJ$69:$AJ$224,0),3)+INDEX([1]界石!$AC$69:$AJ$224,MATCH(F14,[1]界石!$AJ$69:$AJ$224,0),3)+INDEX([1]界石!$AC$69:$AJ$224,MATCH(G14,[1]界石!$AJ$69:$AJ$224,0),3)+INDEX([1]界石!$AC$69:$AJ$224,MATCH(H14,[1]界石!$AJ$69:$AJ$224,0),3)+INDEX([1]界石!$AC$69:$AJ$224,MATCH(I14,[1]界石!$AJ$69:$AJ$224,0),3)+AA13</f>
        <v>32</v>
      </c>
      <c r="AB14">
        <f>INDEX([1]界石!$AC$69:$AJ$224,MATCH(D14,[1]界石!$AJ$69:$AJ$224,0),4)+INDEX([1]界石!$AC$69:$AJ$224,MATCH(E14,[1]界石!$AJ$69:$AJ$224,0),4)+INDEX([1]界石!$AC$69:$AJ$224,MATCH(F14,[1]界石!$AJ$69:$AJ$224,0),4)+INDEX([1]界石!$AC$69:$AJ$224,MATCH(G14,[1]界石!$AJ$69:$AJ$224,0),4)+INDEX([1]界石!$AC$69:$AJ$224,MATCH(H14,[1]界石!$AJ$69:$AJ$224,0),4)+INDEX([1]界石!$AC$69:$AJ$224,MATCH(I14,[1]界石!$AJ$69:$AJ$224,0),4)+AB13</f>
        <v>6</v>
      </c>
      <c r="AC14">
        <f>INDEX([1]界石!$AC$69:$AJ$224,MATCH(D14,[1]界石!$AJ$69:$AJ$224,0),5)+INDEX([1]界石!$AC$69:$AJ$224,MATCH(E14,[1]界石!$AJ$69:$AJ$224,0),5)+INDEX([1]界石!$AC$69:$AJ$224,MATCH(F14,[1]界石!$AJ$69:$AJ$224,0),5)+INDEX([1]界石!$AC$69:$AJ$224,MATCH(G14,[1]界石!$AJ$69:$AJ$224,0),5)+INDEX([1]界石!$AC$69:$AJ$224,MATCH(H14,[1]界石!$AJ$69:$AJ$224,0),5)+INDEX([1]界石!$AC$69:$AJ$224,MATCH(I14,[1]界石!$AJ$69:$AJ$224,0),5)+AC13</f>
        <v>0</v>
      </c>
    </row>
    <row r="15" spans="1:29" x14ac:dyDescent="0.15">
      <c r="A15">
        <v>203</v>
      </c>
      <c r="B15">
        <v>2</v>
      </c>
      <c r="C15">
        <v>3</v>
      </c>
      <c r="D15">
        <v>121</v>
      </c>
      <c r="E15">
        <v>122</v>
      </c>
      <c r="F15">
        <v>123</v>
      </c>
      <c r="G15" s="2">
        <v>124</v>
      </c>
      <c r="H15" s="2">
        <v>125</v>
      </c>
      <c r="I15" s="2">
        <v>126</v>
      </c>
      <c r="J15">
        <v>4</v>
      </c>
      <c r="K15">
        <f>[1]界石!$AJ$17</f>
        <v>9</v>
      </c>
      <c r="L15">
        <v>5</v>
      </c>
      <c r="M15">
        <f>[1]界石!$AK$17</f>
        <v>9</v>
      </c>
      <c r="N15">
        <v>6</v>
      </c>
      <c r="O15">
        <f>[1]界石!$AL$17</f>
        <v>5</v>
      </c>
      <c r="P15">
        <v>7</v>
      </c>
      <c r="Q15">
        <f>[1]界石!$AM$17</f>
        <v>5</v>
      </c>
      <c r="R15">
        <v>1</v>
      </c>
      <c r="S15">
        <f>[1]界石!$AN$17</f>
        <v>255</v>
      </c>
      <c r="T15">
        <f>IF(D15="",0,ROUND(K15*VLOOKUP(J15,[1]期望属性!$E$23:$F$38,2,0)+M15*VLOOKUP(L15,[1]期望属性!$E$23:$F$38,2,0)+O15*VLOOKUP(N15,[1]期望属性!$E$23:$F$38,2,0)+Q15*VLOOKUP(P15,[1]期望属性!$E$23:$F$38,2,0)+S15*VLOOKUP(R15,[1]期望属性!$E$23:$F$38,2,0)+VLOOKUP(D15,[2]工作表1!$A:$W,23,0)+VLOOKUP(E15,[2]工作表1!$A:$W,23,0)+VLOOKUP(F15,[2]工作表1!$A:$W,23,0)+VLOOKUP(G15,[2]工作表1!$A:$W,23,0)+VLOOKUP(H15,[2]工作表1!$A:$W,23,0)+VLOOKUP(I15,[2]工作表1!$A:$W,23,0),0))+T14</f>
        <v>236</v>
      </c>
      <c r="U15">
        <f>K15+U14</f>
        <v>27</v>
      </c>
      <c r="V15">
        <f>M15+V14</f>
        <v>27</v>
      </c>
      <c r="W15">
        <f>O15+W14</f>
        <v>15</v>
      </c>
      <c r="X15">
        <f>Q15+X14</f>
        <v>15</v>
      </c>
      <c r="Y15">
        <f>S15+INDEX([1]界石!$AC$69:$AJ$224,MATCH(D15,[1]界石!$AJ$69:$AJ$224,0),1)+INDEX([1]界石!$AC$69:$AJ$224,MATCH(E15,[1]界石!$AJ$69:$AJ$224,0),1)+INDEX([1]界石!$AC$69:$AJ$224,MATCH(F15,[1]界石!$AJ$69:$AJ$224,0),1)+INDEX([1]界石!$AC$69:$AJ$224,MATCH(G15,[1]界石!$AJ$69:$AJ$224,0),1)+INDEX([1]界石!$AC$69:$AJ$224,MATCH(H15,[1]界石!$AJ$69:$AJ$224,0),1)+INDEX([1]界石!$AC$69:$AJ$224,MATCH(I15,[1]界石!$AJ$69:$AJ$224,0),1)+Y14</f>
        <v>1590</v>
      </c>
      <c r="Z15">
        <f>INDEX([1]界石!$AC$69:$AJ$224,MATCH(D15,[1]界石!$AJ$69:$AJ$224,0),2)+INDEX([1]界石!$AC$69:$AJ$224,MATCH(E15,[1]界石!$AJ$69:$AJ$224,0),2)+INDEX([1]界石!$AC$69:$AJ$224,MATCH(F15,[1]界石!$AJ$69:$AJ$224,0),2)+INDEX([1]界石!$AC$69:$AJ$224,MATCH(G15,[1]界石!$AJ$69:$AJ$224,0),2)+INDEX([1]界石!$AC$69:$AJ$224,MATCH(H15,[1]界石!$AJ$69:$AJ$224,0),2)+INDEX([1]界石!$AC$69:$AJ$224,MATCH(I15,[1]界石!$AJ$69:$AJ$224,0),2)+Z14</f>
        <v>20</v>
      </c>
      <c r="AA15">
        <f>INDEX([1]界石!$AC$69:$AJ$224,MATCH(D15,[1]界石!$AJ$69:$AJ$224,0),3)+INDEX([1]界石!$AC$69:$AJ$224,MATCH(E15,[1]界石!$AJ$69:$AJ$224,0),3)+INDEX([1]界石!$AC$69:$AJ$224,MATCH(F15,[1]界石!$AJ$69:$AJ$224,0),3)+INDEX([1]界石!$AC$69:$AJ$224,MATCH(G15,[1]界石!$AJ$69:$AJ$224,0),3)+INDEX([1]界石!$AC$69:$AJ$224,MATCH(H15,[1]界石!$AJ$69:$AJ$224,0),3)+INDEX([1]界石!$AC$69:$AJ$224,MATCH(I15,[1]界石!$AJ$69:$AJ$224,0),3)+AA14</f>
        <v>42</v>
      </c>
      <c r="AB15">
        <f>INDEX([1]界石!$AC$69:$AJ$224,MATCH(D15,[1]界石!$AJ$69:$AJ$224,0),4)+INDEX([1]界石!$AC$69:$AJ$224,MATCH(E15,[1]界石!$AJ$69:$AJ$224,0),4)+INDEX([1]界石!$AC$69:$AJ$224,MATCH(F15,[1]界石!$AJ$69:$AJ$224,0),4)+INDEX([1]界石!$AC$69:$AJ$224,MATCH(G15,[1]界石!$AJ$69:$AJ$224,0),4)+INDEX([1]界石!$AC$69:$AJ$224,MATCH(H15,[1]界石!$AJ$69:$AJ$224,0),4)+INDEX([1]界石!$AC$69:$AJ$224,MATCH(I15,[1]界石!$AJ$69:$AJ$224,0),4)+AB14</f>
        <v>11</v>
      </c>
      <c r="AC15">
        <f>INDEX([1]界石!$AC$69:$AJ$224,MATCH(D15,[1]界石!$AJ$69:$AJ$224,0),5)+INDEX([1]界石!$AC$69:$AJ$224,MATCH(E15,[1]界石!$AJ$69:$AJ$224,0),5)+INDEX([1]界石!$AC$69:$AJ$224,MATCH(F15,[1]界石!$AJ$69:$AJ$224,0),5)+INDEX([1]界石!$AC$69:$AJ$224,MATCH(G15,[1]界石!$AJ$69:$AJ$224,0),5)+INDEX([1]界石!$AC$69:$AJ$224,MATCH(H15,[1]界石!$AJ$69:$AJ$224,0),5)+INDEX([1]界石!$AC$69:$AJ$224,MATCH(I15,[1]界石!$AJ$69:$AJ$224,0),5)+AC14</f>
        <v>13</v>
      </c>
    </row>
    <row r="16" spans="1:29" x14ac:dyDescent="0.15">
      <c r="A16">
        <v>204</v>
      </c>
      <c r="B16">
        <v>2</v>
      </c>
      <c r="C16">
        <v>4</v>
      </c>
      <c r="D16">
        <v>123</v>
      </c>
      <c r="E16">
        <v>123</v>
      </c>
      <c r="F16">
        <v>131</v>
      </c>
      <c r="G16">
        <v>131</v>
      </c>
      <c r="H16">
        <v>132</v>
      </c>
      <c r="I16">
        <v>132</v>
      </c>
      <c r="J16">
        <v>4</v>
      </c>
      <c r="K16">
        <f>[1]界石!$AJ$17</f>
        <v>9</v>
      </c>
      <c r="L16">
        <v>5</v>
      </c>
      <c r="M16">
        <f>[1]界石!$AK$17</f>
        <v>9</v>
      </c>
      <c r="N16">
        <v>6</v>
      </c>
      <c r="O16">
        <f>[1]界石!$AL$17</f>
        <v>5</v>
      </c>
      <c r="P16">
        <v>7</v>
      </c>
      <c r="Q16">
        <f>[1]界石!$AM$17</f>
        <v>5</v>
      </c>
      <c r="R16">
        <v>1</v>
      </c>
      <c r="S16">
        <f>[1]界石!$AN$17</f>
        <v>255</v>
      </c>
      <c r="T16">
        <f>IF(D16="",0,ROUND(K16*VLOOKUP(J16,[1]期望属性!$E$23:$F$38,2,0)+M16*VLOOKUP(L16,[1]期望属性!$E$23:$F$38,2,0)+O16*VLOOKUP(N16,[1]期望属性!$E$23:$F$38,2,0)+Q16*VLOOKUP(P16,[1]期望属性!$E$23:$F$38,2,0)+S16*VLOOKUP(R16,[1]期望属性!$E$23:$F$38,2,0)+VLOOKUP(D16,[2]工作表1!$A:$W,23,0)+VLOOKUP(E16,[2]工作表1!$A:$W,23,0)+VLOOKUP(F16,[2]工作表1!$A:$W,23,0)+VLOOKUP(G16,[2]工作表1!$A:$W,23,0)+VLOOKUP(H16,[2]工作表1!$A:$W,23,0)+VLOOKUP(I16,[2]工作表1!$A:$W,23,0),0))+T15</f>
        <v>409</v>
      </c>
      <c r="U16">
        <f>K16+U15</f>
        <v>36</v>
      </c>
      <c r="V16">
        <f>M16+V15</f>
        <v>36</v>
      </c>
      <c r="W16">
        <f>O16+W15</f>
        <v>20</v>
      </c>
      <c r="X16">
        <f>Q16+X15</f>
        <v>20</v>
      </c>
      <c r="Y16">
        <f>S16+INDEX([1]界石!$AC$69:$AJ$224,MATCH(D16,[1]界石!$AJ$69:$AJ$224,0),1)+INDEX([1]界石!$AC$69:$AJ$224,MATCH(E16,[1]界石!$AJ$69:$AJ$224,0),1)+INDEX([1]界石!$AC$69:$AJ$224,MATCH(F16,[1]界石!$AJ$69:$AJ$224,0),1)+INDEX([1]界石!$AC$69:$AJ$224,MATCH(G16,[1]界石!$AJ$69:$AJ$224,0),1)+INDEX([1]界石!$AC$69:$AJ$224,MATCH(H16,[1]界石!$AJ$69:$AJ$224,0),1)+INDEX([1]界石!$AC$69:$AJ$224,MATCH(I16,[1]界石!$AJ$69:$AJ$224,0),1)+Y15</f>
        <v>3325</v>
      </c>
      <c r="Z16">
        <f>INDEX([1]界石!$AC$69:$AJ$224,MATCH(D16,[1]界石!$AJ$69:$AJ$224,0),2)+INDEX([1]界石!$AC$69:$AJ$224,MATCH(E16,[1]界石!$AJ$69:$AJ$224,0),2)+INDEX([1]界石!$AC$69:$AJ$224,MATCH(F16,[1]界石!$AJ$69:$AJ$224,0),2)+INDEX([1]界石!$AC$69:$AJ$224,MATCH(G16,[1]界石!$AJ$69:$AJ$224,0),2)+INDEX([1]界石!$AC$69:$AJ$224,MATCH(H16,[1]界石!$AJ$69:$AJ$224,0),2)+INDEX([1]界石!$AC$69:$AJ$224,MATCH(I16,[1]界石!$AJ$69:$AJ$224,0),2)+Z15</f>
        <v>44</v>
      </c>
      <c r="AA16">
        <f>INDEX([1]界石!$AC$69:$AJ$224,MATCH(D16,[1]界石!$AJ$69:$AJ$224,0),3)+INDEX([1]界石!$AC$69:$AJ$224,MATCH(E16,[1]界石!$AJ$69:$AJ$224,0),3)+INDEX([1]界石!$AC$69:$AJ$224,MATCH(F16,[1]界石!$AJ$69:$AJ$224,0),3)+INDEX([1]界石!$AC$69:$AJ$224,MATCH(G16,[1]界石!$AJ$69:$AJ$224,0),3)+INDEX([1]界石!$AC$69:$AJ$224,MATCH(H16,[1]界石!$AJ$69:$AJ$224,0),3)+INDEX([1]界石!$AC$69:$AJ$224,MATCH(I16,[1]界石!$AJ$69:$AJ$224,0),3)+AA15</f>
        <v>102</v>
      </c>
      <c r="AB16">
        <f>INDEX([1]界石!$AC$69:$AJ$224,MATCH(D16,[1]界石!$AJ$69:$AJ$224,0),4)+INDEX([1]界石!$AC$69:$AJ$224,MATCH(E16,[1]界石!$AJ$69:$AJ$224,0),4)+INDEX([1]界石!$AC$69:$AJ$224,MATCH(F16,[1]界石!$AJ$69:$AJ$224,0),4)+INDEX([1]界石!$AC$69:$AJ$224,MATCH(G16,[1]界石!$AJ$69:$AJ$224,0),4)+INDEX([1]界石!$AC$69:$AJ$224,MATCH(H16,[1]界石!$AJ$69:$AJ$224,0),4)+INDEX([1]界石!$AC$69:$AJ$224,MATCH(I16,[1]界石!$AJ$69:$AJ$224,0),4)+AB15</f>
        <v>11</v>
      </c>
      <c r="AC16">
        <f>INDEX([1]界石!$AC$69:$AJ$224,MATCH(D16,[1]界石!$AJ$69:$AJ$224,0),5)+INDEX([1]界石!$AC$69:$AJ$224,MATCH(E16,[1]界石!$AJ$69:$AJ$224,0),5)+INDEX([1]界石!$AC$69:$AJ$224,MATCH(F16,[1]界石!$AJ$69:$AJ$224,0),5)+INDEX([1]界石!$AC$69:$AJ$224,MATCH(G16,[1]界石!$AJ$69:$AJ$224,0),5)+INDEX([1]界石!$AC$69:$AJ$224,MATCH(H16,[1]界石!$AJ$69:$AJ$224,0),5)+INDEX([1]界石!$AC$69:$AJ$224,MATCH(I16,[1]界石!$AJ$69:$AJ$224,0),5)+AC15</f>
        <v>13</v>
      </c>
    </row>
    <row r="17" spans="1:29" x14ac:dyDescent="0.15">
      <c r="A17">
        <v>205</v>
      </c>
      <c r="B17">
        <v>2</v>
      </c>
      <c r="C17">
        <v>5</v>
      </c>
      <c r="D17">
        <v>121</v>
      </c>
      <c r="E17">
        <v>121</v>
      </c>
      <c r="F17">
        <v>133</v>
      </c>
      <c r="G17">
        <v>133</v>
      </c>
      <c r="H17">
        <v>141</v>
      </c>
      <c r="I17">
        <v>142</v>
      </c>
      <c r="J17">
        <v>4</v>
      </c>
      <c r="K17">
        <f>[1]界石!$AJ$17</f>
        <v>9</v>
      </c>
      <c r="L17">
        <v>5</v>
      </c>
      <c r="M17">
        <f>[1]界石!$AK$17</f>
        <v>9</v>
      </c>
      <c r="N17">
        <v>6</v>
      </c>
      <c r="O17">
        <f>[1]界石!$AL$17</f>
        <v>5</v>
      </c>
      <c r="P17">
        <v>7</v>
      </c>
      <c r="Q17">
        <f>[1]界石!$AM$17</f>
        <v>5</v>
      </c>
      <c r="R17">
        <v>1</v>
      </c>
      <c r="S17">
        <f>[1]界石!$AN$17</f>
        <v>255</v>
      </c>
      <c r="T17">
        <f>IF(D17="",0,ROUND(K17*VLOOKUP(J17,[1]期望属性!$E$23:$F$38,2,0)+M17*VLOOKUP(L17,[1]期望属性!$E$23:$F$38,2,0)+O17*VLOOKUP(N17,[1]期望属性!$E$23:$F$38,2,0)+Q17*VLOOKUP(P17,[1]期望属性!$E$23:$F$38,2,0)+S17*VLOOKUP(R17,[1]期望属性!$E$23:$F$38,2,0)+VLOOKUP(D17,[2]工作表1!$A:$W,23,0)+VLOOKUP(E17,[2]工作表1!$A:$W,23,0)+VLOOKUP(F17,[2]工作表1!$A:$W,23,0)+VLOOKUP(G17,[2]工作表1!$A:$W,23,0)+VLOOKUP(H17,[2]工作表1!$A:$W,23,0)+VLOOKUP(I17,[2]工作表1!$A:$W,23,0),0))+T16</f>
        <v>574</v>
      </c>
      <c r="U17">
        <f>K17+U16</f>
        <v>45</v>
      </c>
      <c r="V17">
        <f>M17+V16</f>
        <v>45</v>
      </c>
      <c r="W17">
        <f>O17+W16</f>
        <v>25</v>
      </c>
      <c r="X17">
        <f>Q17+X16</f>
        <v>25</v>
      </c>
      <c r="Y17">
        <f>S17+INDEX([1]界石!$AC$69:$AJ$224,MATCH(D17,[1]界石!$AJ$69:$AJ$224,0),1)+INDEX([1]界石!$AC$69:$AJ$224,MATCH(E17,[1]界石!$AJ$69:$AJ$224,0),1)+INDEX([1]界石!$AC$69:$AJ$224,MATCH(F17,[1]界石!$AJ$69:$AJ$224,0),1)+INDEX([1]界石!$AC$69:$AJ$224,MATCH(G17,[1]界石!$AJ$69:$AJ$224,0),1)+INDEX([1]界石!$AC$69:$AJ$224,MATCH(H17,[1]界石!$AJ$69:$AJ$224,0),1)+INDEX([1]界石!$AC$69:$AJ$224,MATCH(I17,[1]界石!$AJ$69:$AJ$224,0),1)+Y16</f>
        <v>5307</v>
      </c>
      <c r="Z17">
        <f>INDEX([1]界石!$AC$69:$AJ$224,MATCH(D17,[1]界石!$AJ$69:$AJ$224,0),2)+INDEX([1]界石!$AC$69:$AJ$224,MATCH(E17,[1]界石!$AJ$69:$AJ$224,0),2)+INDEX([1]界石!$AC$69:$AJ$224,MATCH(F17,[1]界石!$AJ$69:$AJ$224,0),2)+INDEX([1]界石!$AC$69:$AJ$224,MATCH(G17,[1]界石!$AJ$69:$AJ$224,0),2)+INDEX([1]界石!$AC$69:$AJ$224,MATCH(H17,[1]界石!$AJ$69:$AJ$224,0),2)+INDEX([1]界石!$AC$69:$AJ$224,MATCH(I17,[1]界石!$AJ$69:$AJ$224,0),2)+Z16</f>
        <v>44</v>
      </c>
      <c r="AA17">
        <f>INDEX([1]界石!$AC$69:$AJ$224,MATCH(D17,[1]界石!$AJ$69:$AJ$224,0),3)+INDEX([1]界石!$AC$69:$AJ$224,MATCH(E17,[1]界石!$AJ$69:$AJ$224,0),3)+INDEX([1]界石!$AC$69:$AJ$224,MATCH(F17,[1]界石!$AJ$69:$AJ$224,0),3)+INDEX([1]界石!$AC$69:$AJ$224,MATCH(G17,[1]界石!$AJ$69:$AJ$224,0),3)+INDEX([1]界石!$AC$69:$AJ$224,MATCH(H17,[1]界石!$AJ$69:$AJ$224,0),3)+INDEX([1]界石!$AC$69:$AJ$224,MATCH(I17,[1]界石!$AJ$69:$AJ$224,0),3)+AA16</f>
        <v>136</v>
      </c>
      <c r="AB17">
        <f>INDEX([1]界石!$AC$69:$AJ$224,MATCH(D17,[1]界石!$AJ$69:$AJ$224,0),4)+INDEX([1]界石!$AC$69:$AJ$224,MATCH(E17,[1]界石!$AJ$69:$AJ$224,0),4)+INDEX([1]界石!$AC$69:$AJ$224,MATCH(F17,[1]界石!$AJ$69:$AJ$224,0),4)+INDEX([1]界石!$AC$69:$AJ$224,MATCH(G17,[1]界石!$AJ$69:$AJ$224,0),4)+INDEX([1]界石!$AC$69:$AJ$224,MATCH(H17,[1]界石!$AJ$69:$AJ$224,0),4)+INDEX([1]界石!$AC$69:$AJ$224,MATCH(I17,[1]界石!$AJ$69:$AJ$224,0),4)+AB16</f>
        <v>33</v>
      </c>
      <c r="AC17">
        <f>INDEX([1]界石!$AC$69:$AJ$224,MATCH(D17,[1]界石!$AJ$69:$AJ$224,0),5)+INDEX([1]界石!$AC$69:$AJ$224,MATCH(E17,[1]界石!$AJ$69:$AJ$224,0),5)+INDEX([1]界石!$AC$69:$AJ$224,MATCH(F17,[1]界石!$AJ$69:$AJ$224,0),5)+INDEX([1]界石!$AC$69:$AJ$224,MATCH(G17,[1]界石!$AJ$69:$AJ$224,0),5)+INDEX([1]界石!$AC$69:$AJ$224,MATCH(H17,[1]界石!$AJ$69:$AJ$224,0),5)+INDEX([1]界石!$AC$69:$AJ$224,MATCH(I17,[1]界石!$AJ$69:$AJ$224,0),5)+AC16</f>
        <v>13</v>
      </c>
    </row>
    <row r="18" spans="1:29" x14ac:dyDescent="0.15">
      <c r="A18">
        <v>206</v>
      </c>
      <c r="B18">
        <v>2</v>
      </c>
      <c r="C18">
        <v>6</v>
      </c>
      <c r="J18">
        <v>4</v>
      </c>
      <c r="K18">
        <f>[1]界石!$AJ$17</f>
        <v>9</v>
      </c>
      <c r="L18">
        <v>5</v>
      </c>
      <c r="M18">
        <f>[1]界石!$AK$17</f>
        <v>9</v>
      </c>
      <c r="N18">
        <v>6</v>
      </c>
      <c r="O18">
        <f>[1]界石!$AL$17</f>
        <v>5</v>
      </c>
      <c r="P18">
        <v>7</v>
      </c>
      <c r="Q18">
        <f>[1]界石!$AM$17</f>
        <v>5</v>
      </c>
      <c r="R18">
        <v>1</v>
      </c>
      <c r="S18">
        <f>[1]界石!$AN$17</f>
        <v>255</v>
      </c>
      <c r="T18">
        <f>IF(D18="",0,ROUND(K18*VLOOKUP(J18,[1]期望属性!$E$23:$F$38,2,0)+M18*VLOOKUP(L18,[1]期望属性!$E$23:$F$38,2,0)+O18*VLOOKUP(N18,[1]期望属性!$E$23:$F$38,2,0)+Q18*VLOOKUP(P18,[1]期望属性!$E$23:$F$38,2,0)+S18*VLOOKUP(R18,[1]期望属性!$E$23:$F$38,2,0)+VLOOKUP(D18,[2]工作表1!$A:$W,23,0)+VLOOKUP(E18,[2]工作表1!$A:$W,23,0)+VLOOKUP(F18,[2]工作表1!$A:$W,23,0)+VLOOKUP(G18,[2]工作表1!$A:$W,23,0)+VLOOKUP(H18,[2]工作表1!$A:$W,23,0)+VLOOKUP(I18,[2]工作表1!$A:$W,23,0),0))+T17</f>
        <v>574</v>
      </c>
    </row>
    <row r="19" spans="1:29" x14ac:dyDescent="0.15">
      <c r="A19">
        <v>207</v>
      </c>
      <c r="B19">
        <v>2</v>
      </c>
      <c r="C19">
        <v>7</v>
      </c>
      <c r="J19">
        <v>4</v>
      </c>
      <c r="K19">
        <f>[1]界石!$AJ$17</f>
        <v>9</v>
      </c>
      <c r="L19">
        <v>5</v>
      </c>
      <c r="M19">
        <f>[1]界石!$AK$17</f>
        <v>9</v>
      </c>
      <c r="N19">
        <v>6</v>
      </c>
      <c r="O19">
        <f>[1]界石!$AL$17</f>
        <v>5</v>
      </c>
      <c r="P19">
        <v>7</v>
      </c>
      <c r="Q19">
        <f>[1]界石!$AM$17</f>
        <v>5</v>
      </c>
      <c r="R19">
        <v>1</v>
      </c>
      <c r="S19">
        <f>[1]界石!$AN$17</f>
        <v>255</v>
      </c>
      <c r="T19">
        <f>IF(D19="",0,ROUND(K19*VLOOKUP(J19,[1]期望属性!$E$23:$F$38,2,0)+M19*VLOOKUP(L19,[1]期望属性!$E$23:$F$38,2,0)+O19*VLOOKUP(N19,[1]期望属性!$E$23:$F$38,2,0)+Q19*VLOOKUP(P19,[1]期望属性!$E$23:$F$38,2,0)+S19*VLOOKUP(R19,[1]期望属性!$E$23:$F$38,2,0)+VLOOKUP(D19,[2]工作表1!$A:$W,23,0)+VLOOKUP(E19,[2]工作表1!$A:$W,23,0)+VLOOKUP(F19,[2]工作表1!$A:$W,23,0)+VLOOKUP(G19,[2]工作表1!$A:$W,23,0)+VLOOKUP(H19,[2]工作表1!$A:$W,23,0)+VLOOKUP(I19,[2]工作表1!$A:$W,23,0),0))+T18</f>
        <v>574</v>
      </c>
    </row>
    <row r="20" spans="1:29" x14ac:dyDescent="0.15">
      <c r="A20">
        <v>208</v>
      </c>
      <c r="B20">
        <v>2</v>
      </c>
      <c r="C20">
        <v>8</v>
      </c>
      <c r="J20">
        <v>4</v>
      </c>
      <c r="K20">
        <f>[1]界石!$AJ$17</f>
        <v>9</v>
      </c>
      <c r="L20">
        <v>5</v>
      </c>
      <c r="M20">
        <f>[1]界石!$AK$17</f>
        <v>9</v>
      </c>
      <c r="N20">
        <v>6</v>
      </c>
      <c r="O20">
        <f>[1]界石!$AL$17</f>
        <v>5</v>
      </c>
      <c r="P20">
        <v>7</v>
      </c>
      <c r="Q20">
        <f>[1]界石!$AM$17</f>
        <v>5</v>
      </c>
      <c r="R20">
        <v>1</v>
      </c>
      <c r="S20">
        <f>[1]界石!$AN$17</f>
        <v>255</v>
      </c>
      <c r="T20">
        <f>IF(D20="",0,ROUND(K20*VLOOKUP(J20,[1]期望属性!$E$23:$F$38,2,0)+M20*VLOOKUP(L20,[1]期望属性!$E$23:$F$38,2,0)+O20*VLOOKUP(N20,[1]期望属性!$E$23:$F$38,2,0)+Q20*VLOOKUP(P20,[1]期望属性!$E$23:$F$38,2,0)+S20*VLOOKUP(R20,[1]期望属性!$E$23:$F$38,2,0)+VLOOKUP(D20,[2]工作表1!$A:$W,23,0)+VLOOKUP(E20,[2]工作表1!$A:$W,23,0)+VLOOKUP(F20,[2]工作表1!$A:$W,23,0)+VLOOKUP(G20,[2]工作表1!$A:$W,23,0)+VLOOKUP(H20,[2]工作表1!$A:$W,23,0)+VLOOKUP(I20,[2]工作表1!$A:$W,23,0),0))+T19</f>
        <v>574</v>
      </c>
    </row>
    <row r="21" spans="1:29" x14ac:dyDescent="0.15">
      <c r="A21">
        <v>209</v>
      </c>
      <c r="B21">
        <v>2</v>
      </c>
      <c r="C21">
        <v>9</v>
      </c>
      <c r="J21">
        <v>4</v>
      </c>
      <c r="K21">
        <f>[1]界石!$AJ$17</f>
        <v>9</v>
      </c>
      <c r="L21">
        <v>5</v>
      </c>
      <c r="M21">
        <f>[1]界石!$AK$17</f>
        <v>9</v>
      </c>
      <c r="N21">
        <v>6</v>
      </c>
      <c r="O21">
        <f>[1]界石!$AL$17</f>
        <v>5</v>
      </c>
      <c r="P21">
        <v>7</v>
      </c>
      <c r="Q21">
        <f>[1]界石!$AM$17</f>
        <v>5</v>
      </c>
      <c r="R21">
        <v>1</v>
      </c>
      <c r="S21">
        <f>[1]界石!$AN$17</f>
        <v>255</v>
      </c>
      <c r="T21">
        <f>IF(D21="",0,ROUND(K21*VLOOKUP(J21,[1]期望属性!$E$23:$F$38,2,0)+M21*VLOOKUP(L21,[1]期望属性!$E$23:$F$38,2,0)+O21*VLOOKUP(N21,[1]期望属性!$E$23:$F$38,2,0)+Q21*VLOOKUP(P21,[1]期望属性!$E$23:$F$38,2,0)+S21*VLOOKUP(R21,[1]期望属性!$E$23:$F$38,2,0)+VLOOKUP(D21,[2]工作表1!$A:$W,23,0)+VLOOKUP(E21,[2]工作表1!$A:$W,23,0)+VLOOKUP(F21,[2]工作表1!$A:$W,23,0)+VLOOKUP(G21,[2]工作表1!$A:$W,23,0)+VLOOKUP(H21,[2]工作表1!$A:$W,23,0)+VLOOKUP(I21,[2]工作表1!$A:$W,23,0),0))+T20</f>
        <v>574</v>
      </c>
    </row>
    <row r="22" spans="1:29" x14ac:dyDescent="0.15">
      <c r="A22">
        <v>210</v>
      </c>
      <c r="B22">
        <v>2</v>
      </c>
      <c r="C22">
        <v>10</v>
      </c>
      <c r="J22">
        <v>4</v>
      </c>
      <c r="K22">
        <f>[1]界石!$AJ$17</f>
        <v>9</v>
      </c>
      <c r="L22">
        <v>5</v>
      </c>
      <c r="M22">
        <f>[1]界石!$AK$17</f>
        <v>9</v>
      </c>
      <c r="N22">
        <v>6</v>
      </c>
      <c r="O22">
        <f>[1]界石!$AL$17</f>
        <v>5</v>
      </c>
      <c r="P22">
        <v>7</v>
      </c>
      <c r="Q22">
        <f>[1]界石!$AM$17</f>
        <v>5</v>
      </c>
      <c r="R22">
        <v>1</v>
      </c>
      <c r="S22">
        <f>[1]界石!$AN$17</f>
        <v>255</v>
      </c>
      <c r="T22">
        <f>IF(D22="",0,ROUND(K22*VLOOKUP(J22,[1]期望属性!$E$23:$F$38,2,0)+M22*VLOOKUP(L22,[1]期望属性!$E$23:$F$38,2,0)+O22*VLOOKUP(N22,[1]期望属性!$E$23:$F$38,2,0)+Q22*VLOOKUP(P22,[1]期望属性!$E$23:$F$38,2,0)+S22*VLOOKUP(R22,[1]期望属性!$E$23:$F$38,2,0)+VLOOKUP(D22,[2]工作表1!$A:$W,23,0)+VLOOKUP(E22,[2]工作表1!$A:$W,23,0)+VLOOKUP(F22,[2]工作表1!$A:$W,23,0)+VLOOKUP(G22,[2]工作表1!$A:$W,23,0)+VLOOKUP(H22,[2]工作表1!$A:$W,23,0)+VLOOKUP(I22,[2]工作表1!$A:$W,23,0),0))+T21</f>
        <v>574</v>
      </c>
    </row>
    <row r="23" spans="1:29" x14ac:dyDescent="0.15">
      <c r="A23">
        <v>301</v>
      </c>
      <c r="B23">
        <v>3</v>
      </c>
      <c r="C23">
        <v>1</v>
      </c>
      <c r="D23">
        <v>111</v>
      </c>
      <c r="E23">
        <v>111</v>
      </c>
      <c r="F23">
        <v>112</v>
      </c>
      <c r="G23">
        <v>112</v>
      </c>
      <c r="H23">
        <v>122</v>
      </c>
      <c r="I23">
        <v>123</v>
      </c>
      <c r="J23">
        <v>4</v>
      </c>
      <c r="K23">
        <f>[1]界石!$AJ$17</f>
        <v>9</v>
      </c>
      <c r="L23">
        <v>5</v>
      </c>
      <c r="M23">
        <f>[1]界石!$AK$17</f>
        <v>9</v>
      </c>
      <c r="N23">
        <v>6</v>
      </c>
      <c r="O23">
        <f>[1]界石!$AL$17</f>
        <v>5</v>
      </c>
      <c r="P23">
        <v>7</v>
      </c>
      <c r="Q23">
        <f>[1]界石!$AM$17</f>
        <v>5</v>
      </c>
      <c r="R23">
        <v>1</v>
      </c>
      <c r="S23">
        <f>[1]界石!$AN$17</f>
        <v>255</v>
      </c>
      <c r="T23">
        <f>IF(D23="",0,ROUND(K23*VLOOKUP(J23,[1]期望属性!$E$23:$F$38,2,0)+M23*VLOOKUP(L23,[1]期望属性!$E$23:$F$38,2,0)+O23*VLOOKUP(N23,[1]期望属性!$E$23:$F$38,2,0)+Q23*VLOOKUP(P23,[1]期望属性!$E$23:$F$38,2,0)+S23*VLOOKUP(R23,[1]期望属性!$E$23:$F$38,2,0)+VLOOKUP(D23,[2]工作表1!$A:$W,23,0)+VLOOKUP(E23,[2]工作表1!$A:$W,23,0)+VLOOKUP(F23,[2]工作表1!$A:$W,23,0)+VLOOKUP(G23,[2]工作表1!$A:$W,23,0)+VLOOKUP(H23,[2]工作表1!$A:$W,23,0)+VLOOKUP(I23,[2]工作表1!$A:$W,23,0),0))</f>
        <v>72</v>
      </c>
      <c r="U23">
        <f>K23</f>
        <v>9</v>
      </c>
      <c r="V23">
        <f>M23</f>
        <v>9</v>
      </c>
      <c r="W23">
        <f>O23</f>
        <v>5</v>
      </c>
      <c r="X23">
        <f>Q23</f>
        <v>5</v>
      </c>
      <c r="Y23">
        <f>S23+INDEX([1]界石!$AC$69:$AJ$224,MATCH(D23,[1]界石!$AJ$69:$AJ$224,0),1)+INDEX([1]界石!$AC$69:$AJ$224,MATCH(E23,[1]界石!$AJ$69:$AJ$224,0),1)+INDEX([1]界石!$AC$69:$AJ$224,MATCH(F23,[1]界石!$AJ$69:$AJ$224,0),1)+INDEX([1]界石!$AC$69:$AJ$224,MATCH(G23,[1]界石!$AJ$69:$AJ$224,0),1)+INDEX([1]界石!$AC$69:$AJ$224,MATCH(H23,[1]界石!$AJ$69:$AJ$224,0),1)+INDEX([1]界石!$AC$69:$AJ$224,MATCH(I23,[1]界石!$AJ$69:$AJ$224,0),1)</f>
        <v>525</v>
      </c>
      <c r="Z23">
        <f>INDEX([1]界石!$AC$69:$AJ$224,MATCH(D23,[1]界石!$AJ$69:$AJ$224,0),2)+INDEX([1]界石!$AC$69:$AJ$224,MATCH(E23,[1]界石!$AJ$69:$AJ$224,0),2)+INDEX([1]界石!$AC$69:$AJ$224,MATCH(F23,[1]界石!$AJ$69:$AJ$224,0),2)+INDEX([1]界石!$AC$69:$AJ$224,MATCH(G23,[1]界石!$AJ$69:$AJ$224,0),2)+INDEX([1]界石!$AC$69:$AJ$224,MATCH(H23,[1]界石!$AJ$69:$AJ$224,0),2)+INDEX([1]界石!$AC$69:$AJ$224,MATCH(I23,[1]界石!$AJ$69:$AJ$224,0),2)</f>
        <v>14</v>
      </c>
      <c r="AA23">
        <f>INDEX([1]界石!$AC$69:$AJ$224,MATCH(D23,[1]界石!$AJ$69:$AJ$224,0),3)+INDEX([1]界石!$AC$69:$AJ$224,MATCH(E23,[1]界石!$AJ$69:$AJ$224,0),3)+INDEX([1]界石!$AC$69:$AJ$224,MATCH(F23,[1]界石!$AJ$69:$AJ$224,0),3)+INDEX([1]界石!$AC$69:$AJ$224,MATCH(G23,[1]界石!$AJ$69:$AJ$224,0),3)+INDEX([1]界石!$AC$69:$AJ$224,MATCH(H23,[1]界石!$AJ$69:$AJ$224,0),3)+INDEX([1]界石!$AC$69:$AJ$224,MATCH(I23,[1]界石!$AJ$69:$AJ$224,0),3)</f>
        <v>10</v>
      </c>
      <c r="AB23">
        <f>INDEX([1]界石!$AC$69:$AJ$224,MATCH(D23,[1]界石!$AJ$69:$AJ$224,0),4)+INDEX([1]界石!$AC$69:$AJ$224,MATCH(E23,[1]界石!$AJ$69:$AJ$224,0),4)+INDEX([1]界石!$AC$69:$AJ$224,MATCH(F23,[1]界石!$AJ$69:$AJ$224,0),4)+INDEX([1]界石!$AC$69:$AJ$224,MATCH(G23,[1]界石!$AJ$69:$AJ$224,0),4)+INDEX([1]界石!$AC$69:$AJ$224,MATCH(H23,[1]界石!$AJ$69:$AJ$224,0),4)+INDEX([1]界石!$AC$69:$AJ$224,MATCH(I23,[1]界石!$AJ$69:$AJ$224,0),4)</f>
        <v>0</v>
      </c>
      <c r="AC23">
        <f>INDEX([1]界石!$AC$69:$AJ$224,MATCH(D23,[1]界石!$AJ$69:$AJ$224,0),5)+INDEX([1]界石!$AC$69:$AJ$224,MATCH(E23,[1]界石!$AJ$69:$AJ$224,0),5)+INDEX([1]界石!$AC$69:$AJ$224,MATCH(F23,[1]界石!$AJ$69:$AJ$224,0),5)+INDEX([1]界石!$AC$69:$AJ$224,MATCH(G23,[1]界石!$AJ$69:$AJ$224,0),5)+INDEX([1]界石!$AC$69:$AJ$224,MATCH(H23,[1]界石!$AJ$69:$AJ$224,0),5)+INDEX([1]界石!$AC$69:$AJ$224,MATCH(I23,[1]界石!$AJ$69:$AJ$224,0),5)</f>
        <v>0</v>
      </c>
    </row>
    <row r="24" spans="1:29" x14ac:dyDescent="0.15">
      <c r="A24">
        <v>302</v>
      </c>
      <c r="B24">
        <v>3</v>
      </c>
      <c r="C24">
        <v>2</v>
      </c>
      <c r="D24">
        <v>113</v>
      </c>
      <c r="E24">
        <v>114</v>
      </c>
      <c r="F24">
        <v>121</v>
      </c>
      <c r="G24">
        <v>121</v>
      </c>
      <c r="H24">
        <v>132</v>
      </c>
      <c r="I24">
        <v>133</v>
      </c>
      <c r="J24">
        <v>4</v>
      </c>
      <c r="K24">
        <f>[1]界石!$AJ$17</f>
        <v>9</v>
      </c>
      <c r="L24">
        <v>5</v>
      </c>
      <c r="M24">
        <f>[1]界石!$AK$17</f>
        <v>9</v>
      </c>
      <c r="N24">
        <v>6</v>
      </c>
      <c r="O24">
        <f>[1]界石!$AL$17</f>
        <v>5</v>
      </c>
      <c r="P24">
        <v>7</v>
      </c>
      <c r="Q24">
        <f>[1]界石!$AM$17</f>
        <v>5</v>
      </c>
      <c r="R24">
        <v>1</v>
      </c>
      <c r="S24">
        <f>[1]界石!$AN$17</f>
        <v>255</v>
      </c>
      <c r="T24">
        <f>IF(D24="",0,ROUND(K24*VLOOKUP(J24,[1]期望属性!$E$23:$F$38,2,0)+M24*VLOOKUP(L24,[1]期望属性!$E$23:$F$38,2,0)+O24*VLOOKUP(N24,[1]期望属性!$E$23:$F$38,2,0)+Q24*VLOOKUP(P24,[1]期望属性!$E$23:$F$38,2,0)+S24*VLOOKUP(R24,[1]期望属性!$E$23:$F$38,2,0)+VLOOKUP(D24,[2]工作表1!$A:$W,23,0)+VLOOKUP(E24,[2]工作表1!$A:$W,23,0)+VLOOKUP(F24,[2]工作表1!$A:$W,23,0)+VLOOKUP(G24,[2]工作表1!$A:$W,23,0)+VLOOKUP(H24,[2]工作表1!$A:$W,23,0)+VLOOKUP(I24,[2]工作表1!$A:$W,23,0),0))+T23</f>
        <v>194</v>
      </c>
      <c r="U24">
        <f>K24+U23</f>
        <v>18</v>
      </c>
      <c r="V24">
        <f>M24+V23</f>
        <v>18</v>
      </c>
      <c r="W24">
        <f>O24+W23</f>
        <v>10</v>
      </c>
      <c r="X24">
        <f>Q24+X23</f>
        <v>10</v>
      </c>
      <c r="Y24">
        <f>S24+INDEX([1]界石!$AC$69:$AJ$224,MATCH(D24,[1]界石!$AJ$69:$AJ$224,0),1)+INDEX([1]界石!$AC$69:$AJ$224,MATCH(E24,[1]界石!$AJ$69:$AJ$224,0),1)+INDEX([1]界石!$AC$69:$AJ$224,MATCH(F24,[1]界石!$AJ$69:$AJ$224,0),1)+INDEX([1]界石!$AC$69:$AJ$224,MATCH(G24,[1]界石!$AJ$69:$AJ$224,0),1)+INDEX([1]界石!$AC$69:$AJ$224,MATCH(H24,[1]界石!$AJ$69:$AJ$224,0),1)+INDEX([1]界石!$AC$69:$AJ$224,MATCH(I24,[1]界石!$AJ$69:$AJ$224,0),1)+Y23</f>
        <v>1890</v>
      </c>
      <c r="Z24">
        <f>INDEX([1]界石!$AC$69:$AJ$224,MATCH(D24,[1]界石!$AJ$69:$AJ$224,0),2)+INDEX([1]界石!$AC$69:$AJ$224,MATCH(E24,[1]界石!$AJ$69:$AJ$224,0),2)+INDEX([1]界石!$AC$69:$AJ$224,MATCH(F24,[1]界石!$AJ$69:$AJ$224,0),2)+INDEX([1]界石!$AC$69:$AJ$224,MATCH(G24,[1]界石!$AJ$69:$AJ$224,0),2)+INDEX([1]界石!$AC$69:$AJ$224,MATCH(H24,[1]界石!$AJ$69:$AJ$224,0),2)+INDEX([1]界石!$AC$69:$AJ$224,MATCH(I24,[1]界石!$AJ$69:$AJ$224,0),2)+Z23</f>
        <v>14</v>
      </c>
      <c r="AA24">
        <f>INDEX([1]界石!$AC$69:$AJ$224,MATCH(D24,[1]界石!$AJ$69:$AJ$224,0),3)+INDEX([1]界石!$AC$69:$AJ$224,MATCH(E24,[1]界石!$AJ$69:$AJ$224,0),3)+INDEX([1]界石!$AC$69:$AJ$224,MATCH(F24,[1]界石!$AJ$69:$AJ$224,0),3)+INDEX([1]界石!$AC$69:$AJ$224,MATCH(G24,[1]界石!$AJ$69:$AJ$224,0),3)+INDEX([1]界石!$AC$69:$AJ$224,MATCH(H24,[1]界石!$AJ$69:$AJ$224,0),3)+INDEX([1]界石!$AC$69:$AJ$224,MATCH(I24,[1]界石!$AJ$69:$AJ$224,0),3)+AA23</f>
        <v>36</v>
      </c>
      <c r="AB24">
        <f>INDEX([1]界石!$AC$69:$AJ$224,MATCH(D24,[1]界石!$AJ$69:$AJ$224,0),4)+INDEX([1]界石!$AC$69:$AJ$224,MATCH(E24,[1]界石!$AJ$69:$AJ$224,0),4)+INDEX([1]界石!$AC$69:$AJ$224,MATCH(F24,[1]界石!$AJ$69:$AJ$224,0),4)+INDEX([1]界石!$AC$69:$AJ$224,MATCH(G24,[1]界石!$AJ$69:$AJ$224,0),4)+INDEX([1]界石!$AC$69:$AJ$224,MATCH(H24,[1]界石!$AJ$69:$AJ$224,0),4)+INDEX([1]界石!$AC$69:$AJ$224,MATCH(I24,[1]界石!$AJ$69:$AJ$224,0),4)+AB23</f>
        <v>14</v>
      </c>
      <c r="AC24">
        <f>INDEX([1]界石!$AC$69:$AJ$224,MATCH(D24,[1]界石!$AJ$69:$AJ$224,0),5)+INDEX([1]界石!$AC$69:$AJ$224,MATCH(E24,[1]界石!$AJ$69:$AJ$224,0),5)+INDEX([1]界石!$AC$69:$AJ$224,MATCH(F24,[1]界石!$AJ$69:$AJ$224,0),5)+INDEX([1]界石!$AC$69:$AJ$224,MATCH(G24,[1]界石!$AJ$69:$AJ$224,0),5)+INDEX([1]界石!$AC$69:$AJ$224,MATCH(H24,[1]界石!$AJ$69:$AJ$224,0),5)+INDEX([1]界石!$AC$69:$AJ$224,MATCH(I24,[1]界石!$AJ$69:$AJ$224,0),5)+AC23</f>
        <v>0</v>
      </c>
    </row>
    <row r="25" spans="1:29" x14ac:dyDescent="0.15">
      <c r="A25">
        <v>303</v>
      </c>
      <c r="B25">
        <v>3</v>
      </c>
      <c r="C25">
        <v>3</v>
      </c>
      <c r="D25">
        <v>115</v>
      </c>
      <c r="E25">
        <v>116</v>
      </c>
      <c r="F25">
        <v>122</v>
      </c>
      <c r="G25">
        <v>122</v>
      </c>
      <c r="H25">
        <v>131</v>
      </c>
      <c r="I25">
        <v>132</v>
      </c>
      <c r="J25">
        <v>4</v>
      </c>
      <c r="K25">
        <f>[1]界石!$AJ$17</f>
        <v>9</v>
      </c>
      <c r="L25">
        <v>5</v>
      </c>
      <c r="M25">
        <f>[1]界石!$AK$17</f>
        <v>9</v>
      </c>
      <c r="N25">
        <v>6</v>
      </c>
      <c r="O25">
        <f>[1]界石!$AL$17</f>
        <v>5</v>
      </c>
      <c r="P25">
        <v>7</v>
      </c>
      <c r="Q25">
        <f>[1]界石!$AM$17</f>
        <v>5</v>
      </c>
      <c r="R25">
        <v>1</v>
      </c>
      <c r="S25">
        <f>[1]界石!$AN$17</f>
        <v>255</v>
      </c>
      <c r="T25">
        <f>IF(D25="",0,ROUND(K25*VLOOKUP(J25,[1]期望属性!$E$23:$F$38,2,0)+M25*VLOOKUP(L25,[1]期望属性!$E$23:$F$38,2,0)+O25*VLOOKUP(N25,[1]期望属性!$E$23:$F$38,2,0)+Q25*VLOOKUP(P25,[1]期望属性!$E$23:$F$38,2,0)+S25*VLOOKUP(R25,[1]期望属性!$E$23:$F$38,2,0)+VLOOKUP(D25,[2]工作表1!$A:$W,23,0)+VLOOKUP(E25,[2]工作表1!$A:$W,23,0)+VLOOKUP(F25,[2]工作表1!$A:$W,23,0)+VLOOKUP(G25,[2]工作表1!$A:$W,23,0)+VLOOKUP(H25,[2]工作表1!$A:$W,23,0)+VLOOKUP(I25,[2]工作表1!$A:$W,23,0),0))+T24</f>
        <v>329</v>
      </c>
      <c r="U25">
        <f>K25+U24</f>
        <v>27</v>
      </c>
      <c r="V25">
        <f>M25+V24</f>
        <v>27</v>
      </c>
      <c r="W25">
        <f>O25+W24</f>
        <v>15</v>
      </c>
      <c r="X25">
        <f>Q25+X24</f>
        <v>15</v>
      </c>
      <c r="Y25">
        <f>S25+INDEX([1]界石!$AC$69:$AJ$224,MATCH(D25,[1]界石!$AJ$69:$AJ$224,0),1)+INDEX([1]界石!$AC$69:$AJ$224,MATCH(E25,[1]界石!$AJ$69:$AJ$224,0),1)+INDEX([1]界石!$AC$69:$AJ$224,MATCH(F25,[1]界石!$AJ$69:$AJ$224,0),1)+INDEX([1]界石!$AC$69:$AJ$224,MATCH(G25,[1]界石!$AJ$69:$AJ$224,0),1)+INDEX([1]界石!$AC$69:$AJ$224,MATCH(H25,[1]界石!$AJ$69:$AJ$224,0),1)+INDEX([1]界石!$AC$69:$AJ$224,MATCH(I25,[1]界石!$AJ$69:$AJ$224,0),1)+Y24</f>
        <v>2996</v>
      </c>
      <c r="Z25">
        <f>INDEX([1]界石!$AC$69:$AJ$224,MATCH(D25,[1]界石!$AJ$69:$AJ$224,0),2)+INDEX([1]界石!$AC$69:$AJ$224,MATCH(E25,[1]界石!$AJ$69:$AJ$224,0),2)+INDEX([1]界石!$AC$69:$AJ$224,MATCH(F25,[1]界石!$AJ$69:$AJ$224,0),2)+INDEX([1]界石!$AC$69:$AJ$224,MATCH(G25,[1]界石!$AJ$69:$AJ$224,0),2)+INDEX([1]界石!$AC$69:$AJ$224,MATCH(H25,[1]界石!$AJ$69:$AJ$224,0),2)+INDEX([1]界石!$AC$69:$AJ$224,MATCH(I25,[1]界石!$AJ$69:$AJ$224,0),2)+Z24</f>
        <v>38</v>
      </c>
      <c r="AA25">
        <f>INDEX([1]界石!$AC$69:$AJ$224,MATCH(D25,[1]界石!$AJ$69:$AJ$224,0),3)+INDEX([1]界石!$AC$69:$AJ$224,MATCH(E25,[1]界石!$AJ$69:$AJ$224,0),3)+INDEX([1]界石!$AC$69:$AJ$224,MATCH(F25,[1]界石!$AJ$69:$AJ$224,0),3)+INDEX([1]界石!$AC$69:$AJ$224,MATCH(G25,[1]界石!$AJ$69:$AJ$224,0),3)+INDEX([1]界石!$AC$69:$AJ$224,MATCH(H25,[1]界石!$AJ$69:$AJ$224,0),3)+INDEX([1]界石!$AC$69:$AJ$224,MATCH(I25,[1]界石!$AJ$69:$AJ$224,0),3)+AA24</f>
        <v>56</v>
      </c>
      <c r="AB25">
        <f>INDEX([1]界石!$AC$69:$AJ$224,MATCH(D25,[1]界石!$AJ$69:$AJ$224,0),4)+INDEX([1]界石!$AC$69:$AJ$224,MATCH(E25,[1]界石!$AJ$69:$AJ$224,0),4)+INDEX([1]界石!$AC$69:$AJ$224,MATCH(F25,[1]界石!$AJ$69:$AJ$224,0),4)+INDEX([1]界石!$AC$69:$AJ$224,MATCH(G25,[1]界石!$AJ$69:$AJ$224,0),4)+INDEX([1]界石!$AC$69:$AJ$224,MATCH(H25,[1]界石!$AJ$69:$AJ$224,0),4)+INDEX([1]界石!$AC$69:$AJ$224,MATCH(I25,[1]界石!$AJ$69:$AJ$224,0),4)+AB24</f>
        <v>14</v>
      </c>
      <c r="AC25">
        <f>INDEX([1]界石!$AC$69:$AJ$224,MATCH(D25,[1]界石!$AJ$69:$AJ$224,0),5)+INDEX([1]界石!$AC$69:$AJ$224,MATCH(E25,[1]界石!$AJ$69:$AJ$224,0),5)+INDEX([1]界石!$AC$69:$AJ$224,MATCH(F25,[1]界石!$AJ$69:$AJ$224,0),5)+INDEX([1]界石!$AC$69:$AJ$224,MATCH(G25,[1]界石!$AJ$69:$AJ$224,0),5)+INDEX([1]界石!$AC$69:$AJ$224,MATCH(H25,[1]界石!$AJ$69:$AJ$224,0),5)+INDEX([1]界石!$AC$69:$AJ$224,MATCH(I25,[1]界石!$AJ$69:$AJ$224,0),5)+AC24</f>
        <v>8</v>
      </c>
    </row>
    <row r="26" spans="1:29" x14ac:dyDescent="0.15">
      <c r="A26">
        <v>304</v>
      </c>
      <c r="B26">
        <v>3</v>
      </c>
      <c r="C26">
        <v>4</v>
      </c>
      <c r="D26">
        <v>123</v>
      </c>
      <c r="E26">
        <v>123</v>
      </c>
      <c r="F26">
        <v>131</v>
      </c>
      <c r="G26">
        <v>132</v>
      </c>
      <c r="H26">
        <v>133</v>
      </c>
      <c r="I26">
        <v>133</v>
      </c>
      <c r="J26">
        <v>4</v>
      </c>
      <c r="K26">
        <f>[1]界石!$AJ$17</f>
        <v>9</v>
      </c>
      <c r="L26">
        <v>5</v>
      </c>
      <c r="M26">
        <f>[1]界石!$AK$17</f>
        <v>9</v>
      </c>
      <c r="N26">
        <v>6</v>
      </c>
      <c r="O26">
        <f>[1]界石!$AL$17</f>
        <v>5</v>
      </c>
      <c r="P26">
        <v>7</v>
      </c>
      <c r="Q26">
        <f>[1]界石!$AM$17</f>
        <v>5</v>
      </c>
      <c r="R26">
        <v>1</v>
      </c>
      <c r="S26">
        <f>[1]界石!$AN$17</f>
        <v>255</v>
      </c>
      <c r="T26">
        <f>IF(D26="",0,ROUND(K26*VLOOKUP(J26,[1]期望属性!$E$23:$F$38,2,0)+M26*VLOOKUP(L26,[1]期望属性!$E$23:$F$38,2,0)+O26*VLOOKUP(N26,[1]期望属性!$E$23:$F$38,2,0)+Q26*VLOOKUP(P26,[1]期望属性!$E$23:$F$38,2,0)+S26*VLOOKUP(R26,[1]期望属性!$E$23:$F$38,2,0)+VLOOKUP(D26,[2]工作表1!$A:$W,23,0)+VLOOKUP(E26,[2]工作表1!$A:$W,23,0)+VLOOKUP(F26,[2]工作表1!$A:$W,23,0)+VLOOKUP(G26,[2]工作表1!$A:$W,23,0)+VLOOKUP(H26,[2]工作表1!$A:$W,23,0)+VLOOKUP(I26,[2]工作表1!$A:$W,23,0),0))+T25</f>
        <v>496</v>
      </c>
      <c r="U26">
        <f>K26+U25</f>
        <v>36</v>
      </c>
      <c r="V26">
        <f>M26+V25</f>
        <v>36</v>
      </c>
      <c r="W26">
        <f>O26+W25</f>
        <v>20</v>
      </c>
      <c r="X26">
        <f>Q26+X25</f>
        <v>20</v>
      </c>
      <c r="Y26">
        <f>S26+INDEX([1]界石!$AC$69:$AJ$224,MATCH(D26,[1]界石!$AJ$69:$AJ$224,0),1)+INDEX([1]界石!$AC$69:$AJ$224,MATCH(E26,[1]界石!$AJ$69:$AJ$224,0),1)+INDEX([1]界石!$AC$69:$AJ$224,MATCH(F26,[1]界石!$AJ$69:$AJ$224,0),1)+INDEX([1]界石!$AC$69:$AJ$224,MATCH(G26,[1]界石!$AJ$69:$AJ$224,0),1)+INDEX([1]界石!$AC$69:$AJ$224,MATCH(H26,[1]界石!$AJ$69:$AJ$224,0),1)+INDEX([1]界石!$AC$69:$AJ$224,MATCH(I26,[1]界石!$AJ$69:$AJ$224,0),1)+Y25</f>
        <v>4731</v>
      </c>
      <c r="Z26">
        <f>INDEX([1]界石!$AC$69:$AJ$224,MATCH(D26,[1]界石!$AJ$69:$AJ$224,0),2)+INDEX([1]界石!$AC$69:$AJ$224,MATCH(E26,[1]界石!$AJ$69:$AJ$224,0),2)+INDEX([1]界石!$AC$69:$AJ$224,MATCH(F26,[1]界石!$AJ$69:$AJ$224,0),2)+INDEX([1]界石!$AC$69:$AJ$224,MATCH(G26,[1]界石!$AJ$69:$AJ$224,0),2)+INDEX([1]界石!$AC$69:$AJ$224,MATCH(H26,[1]界石!$AJ$69:$AJ$224,0),2)+INDEX([1]界石!$AC$69:$AJ$224,MATCH(I26,[1]界石!$AJ$69:$AJ$224,0),2)+Z25</f>
        <v>50</v>
      </c>
      <c r="AA26">
        <f>INDEX([1]界石!$AC$69:$AJ$224,MATCH(D26,[1]界石!$AJ$69:$AJ$224,0),3)+INDEX([1]界石!$AC$69:$AJ$224,MATCH(E26,[1]界石!$AJ$69:$AJ$224,0),3)+INDEX([1]界石!$AC$69:$AJ$224,MATCH(F26,[1]界石!$AJ$69:$AJ$224,0),3)+INDEX([1]界石!$AC$69:$AJ$224,MATCH(G26,[1]界石!$AJ$69:$AJ$224,0),3)+INDEX([1]界石!$AC$69:$AJ$224,MATCH(H26,[1]界石!$AJ$69:$AJ$224,0),3)+INDEX([1]界石!$AC$69:$AJ$224,MATCH(I26,[1]界石!$AJ$69:$AJ$224,0),3)+AA25</f>
        <v>96</v>
      </c>
      <c r="AB26">
        <f>INDEX([1]界石!$AC$69:$AJ$224,MATCH(D26,[1]界石!$AJ$69:$AJ$224,0),4)+INDEX([1]界石!$AC$69:$AJ$224,MATCH(E26,[1]界石!$AJ$69:$AJ$224,0),4)+INDEX([1]界石!$AC$69:$AJ$224,MATCH(F26,[1]界石!$AJ$69:$AJ$224,0),4)+INDEX([1]界石!$AC$69:$AJ$224,MATCH(G26,[1]界石!$AJ$69:$AJ$224,0),4)+INDEX([1]界石!$AC$69:$AJ$224,MATCH(H26,[1]界石!$AJ$69:$AJ$224,0),4)+INDEX([1]界石!$AC$69:$AJ$224,MATCH(I26,[1]界石!$AJ$69:$AJ$224,0),4)+AB25</f>
        <v>36</v>
      </c>
      <c r="AC26">
        <f>INDEX([1]界石!$AC$69:$AJ$224,MATCH(D26,[1]界石!$AJ$69:$AJ$224,0),5)+INDEX([1]界石!$AC$69:$AJ$224,MATCH(E26,[1]界石!$AJ$69:$AJ$224,0),5)+INDEX([1]界石!$AC$69:$AJ$224,MATCH(F26,[1]界石!$AJ$69:$AJ$224,0),5)+INDEX([1]界石!$AC$69:$AJ$224,MATCH(G26,[1]界石!$AJ$69:$AJ$224,0),5)+INDEX([1]界石!$AC$69:$AJ$224,MATCH(H26,[1]界石!$AJ$69:$AJ$224,0),5)+INDEX([1]界石!$AC$69:$AJ$224,MATCH(I26,[1]界石!$AJ$69:$AJ$224,0),5)+AC25</f>
        <v>8</v>
      </c>
    </row>
    <row r="27" spans="1:29" x14ac:dyDescent="0.15">
      <c r="A27">
        <v>305</v>
      </c>
      <c r="B27">
        <v>3</v>
      </c>
      <c r="C27">
        <v>5</v>
      </c>
      <c r="D27">
        <v>121</v>
      </c>
      <c r="E27">
        <v>122</v>
      </c>
      <c r="F27">
        <v>131</v>
      </c>
      <c r="G27">
        <v>132</v>
      </c>
      <c r="H27">
        <v>133</v>
      </c>
      <c r="I27">
        <v>142</v>
      </c>
      <c r="J27">
        <v>4</v>
      </c>
      <c r="K27">
        <f>[1]界石!$AJ$17</f>
        <v>9</v>
      </c>
      <c r="L27">
        <v>5</v>
      </c>
      <c r="M27">
        <f>[1]界石!$AK$17</f>
        <v>9</v>
      </c>
      <c r="N27">
        <v>6</v>
      </c>
      <c r="O27">
        <f>[1]界石!$AL$17</f>
        <v>5</v>
      </c>
      <c r="P27">
        <v>7</v>
      </c>
      <c r="Q27">
        <f>[1]界石!$AM$17</f>
        <v>5</v>
      </c>
      <c r="R27">
        <v>1</v>
      </c>
      <c r="S27">
        <f>[1]界石!$AN$17</f>
        <v>255</v>
      </c>
      <c r="T27">
        <f>IF(D27="",0,ROUND(K27*VLOOKUP(J27,[1]期望属性!$E$23:$F$38,2,0)+M27*VLOOKUP(L27,[1]期望属性!$E$23:$F$38,2,0)+O27*VLOOKUP(N27,[1]期望属性!$E$23:$F$38,2,0)+Q27*VLOOKUP(P27,[1]期望属性!$E$23:$F$38,2,0)+S27*VLOOKUP(R27,[1]期望属性!$E$23:$F$38,2,0)+VLOOKUP(D27,[2]工作表1!$A:$W,23,0)+VLOOKUP(E27,[2]工作表1!$A:$W,23,0)+VLOOKUP(F27,[2]工作表1!$A:$W,23,0)+VLOOKUP(G27,[2]工作表1!$A:$W,23,0)+VLOOKUP(H27,[2]工作表1!$A:$W,23,0)+VLOOKUP(I27,[2]工作表1!$A:$W,23,0),0))+T26</f>
        <v>658</v>
      </c>
      <c r="U27">
        <f>K27+U26</f>
        <v>45</v>
      </c>
      <c r="V27">
        <f>M27+V26</f>
        <v>45</v>
      </c>
      <c r="W27">
        <f>O27+W26</f>
        <v>25</v>
      </c>
      <c r="X27">
        <f>Q27+X26</f>
        <v>25</v>
      </c>
      <c r="Y27">
        <f>S27+INDEX([1]界石!$AC$69:$AJ$224,MATCH(D27,[1]界石!$AJ$69:$AJ$224,0),1)+INDEX([1]界石!$AC$69:$AJ$224,MATCH(E27,[1]界石!$AJ$69:$AJ$224,0),1)+INDEX([1]界石!$AC$69:$AJ$224,MATCH(F27,[1]界石!$AJ$69:$AJ$224,0),1)+INDEX([1]界石!$AC$69:$AJ$224,MATCH(G27,[1]界石!$AJ$69:$AJ$224,0),1)+INDEX([1]界石!$AC$69:$AJ$224,MATCH(H27,[1]界石!$AJ$69:$AJ$224,0),1)+INDEX([1]界石!$AC$69:$AJ$224,MATCH(I27,[1]界石!$AJ$69:$AJ$224,0),1)+Y26</f>
        <v>6281</v>
      </c>
      <c r="Z27">
        <f>INDEX([1]界石!$AC$69:$AJ$224,MATCH(D27,[1]界石!$AJ$69:$AJ$224,0),2)+INDEX([1]界石!$AC$69:$AJ$224,MATCH(E27,[1]界石!$AJ$69:$AJ$224,0),2)+INDEX([1]界石!$AC$69:$AJ$224,MATCH(F27,[1]界石!$AJ$69:$AJ$224,0),2)+INDEX([1]界石!$AC$69:$AJ$224,MATCH(G27,[1]界石!$AJ$69:$AJ$224,0),2)+INDEX([1]界石!$AC$69:$AJ$224,MATCH(H27,[1]界石!$AJ$69:$AJ$224,0),2)+INDEX([1]界石!$AC$69:$AJ$224,MATCH(I27,[1]界石!$AJ$69:$AJ$224,0),2)+Z26</f>
        <v>68</v>
      </c>
      <c r="AA27">
        <f>INDEX([1]界石!$AC$69:$AJ$224,MATCH(D27,[1]界石!$AJ$69:$AJ$224,0),3)+INDEX([1]界石!$AC$69:$AJ$224,MATCH(E27,[1]界石!$AJ$69:$AJ$224,0),3)+INDEX([1]界石!$AC$69:$AJ$224,MATCH(F27,[1]界石!$AJ$69:$AJ$224,0),3)+INDEX([1]界石!$AC$69:$AJ$224,MATCH(G27,[1]界石!$AJ$69:$AJ$224,0),3)+INDEX([1]界石!$AC$69:$AJ$224,MATCH(H27,[1]界石!$AJ$69:$AJ$224,0),3)+INDEX([1]界石!$AC$69:$AJ$224,MATCH(I27,[1]界石!$AJ$69:$AJ$224,0),3)+AA26</f>
        <v>150</v>
      </c>
      <c r="AB27">
        <f>INDEX([1]界石!$AC$69:$AJ$224,MATCH(D27,[1]界石!$AJ$69:$AJ$224,0),4)+INDEX([1]界石!$AC$69:$AJ$224,MATCH(E27,[1]界石!$AJ$69:$AJ$224,0),4)+INDEX([1]界石!$AC$69:$AJ$224,MATCH(F27,[1]界石!$AJ$69:$AJ$224,0),4)+INDEX([1]界石!$AC$69:$AJ$224,MATCH(G27,[1]界石!$AJ$69:$AJ$224,0),4)+INDEX([1]界石!$AC$69:$AJ$224,MATCH(H27,[1]界石!$AJ$69:$AJ$224,0),4)+INDEX([1]界石!$AC$69:$AJ$224,MATCH(I27,[1]界石!$AJ$69:$AJ$224,0),4)+AB26</f>
        <v>47</v>
      </c>
      <c r="AC27">
        <f>INDEX([1]界石!$AC$69:$AJ$224,MATCH(D27,[1]界石!$AJ$69:$AJ$224,0),5)+INDEX([1]界石!$AC$69:$AJ$224,MATCH(E27,[1]界石!$AJ$69:$AJ$224,0),5)+INDEX([1]界石!$AC$69:$AJ$224,MATCH(F27,[1]界石!$AJ$69:$AJ$224,0),5)+INDEX([1]界石!$AC$69:$AJ$224,MATCH(G27,[1]界石!$AJ$69:$AJ$224,0),5)+INDEX([1]界石!$AC$69:$AJ$224,MATCH(H27,[1]界石!$AJ$69:$AJ$224,0),5)+INDEX([1]界石!$AC$69:$AJ$224,MATCH(I27,[1]界石!$AJ$69:$AJ$224,0),5)+AC26</f>
        <v>8</v>
      </c>
    </row>
    <row r="28" spans="1:29" x14ac:dyDescent="0.15">
      <c r="A28">
        <v>306</v>
      </c>
      <c r="B28">
        <v>3</v>
      </c>
      <c r="C28">
        <v>6</v>
      </c>
      <c r="D28">
        <v>123</v>
      </c>
      <c r="E28">
        <v>123</v>
      </c>
      <c r="F28">
        <v>131</v>
      </c>
      <c r="G28">
        <v>132</v>
      </c>
      <c r="H28">
        <v>133</v>
      </c>
      <c r="I28">
        <v>142</v>
      </c>
      <c r="J28">
        <v>4</v>
      </c>
      <c r="K28">
        <f>[1]界石!$AJ$17</f>
        <v>9</v>
      </c>
      <c r="L28">
        <v>5</v>
      </c>
      <c r="M28">
        <f>[1]界石!$AK$17</f>
        <v>9</v>
      </c>
      <c r="N28">
        <v>6</v>
      </c>
      <c r="O28">
        <f>[1]界石!$AL$17</f>
        <v>5</v>
      </c>
      <c r="P28">
        <v>7</v>
      </c>
      <c r="Q28">
        <f>[1]界石!$AM$17</f>
        <v>5</v>
      </c>
      <c r="R28">
        <v>1</v>
      </c>
      <c r="S28">
        <f>[1]界石!$AN$17</f>
        <v>255</v>
      </c>
      <c r="T28">
        <f>IF(D28="",0,ROUND(K28*VLOOKUP(J28,[1]期望属性!$E$23:$F$38,2,0)+M28*VLOOKUP(L28,[1]期望属性!$E$23:$F$38,2,0)+O28*VLOOKUP(N28,[1]期望属性!$E$23:$F$38,2,0)+Q28*VLOOKUP(P28,[1]期望属性!$E$23:$F$38,2,0)+S28*VLOOKUP(R28,[1]期望属性!$E$23:$F$38,2,0)+VLOOKUP(D28,[2]工作表1!$A:$W,23,0)+VLOOKUP(E28,[2]工作表1!$A:$W,23,0)+VLOOKUP(F28,[2]工作表1!$A:$W,23,0)+VLOOKUP(G28,[2]工作表1!$A:$W,23,0)+VLOOKUP(H28,[2]工作表1!$A:$W,23,0)+VLOOKUP(I28,[2]工作表1!$A:$W,23,0),0))+T27</f>
        <v>814</v>
      </c>
      <c r="U28">
        <f>K28+U27</f>
        <v>54</v>
      </c>
      <c r="V28">
        <f>M28+V27</f>
        <v>54</v>
      </c>
      <c r="W28">
        <f>O28+W27</f>
        <v>30</v>
      </c>
      <c r="X28">
        <f>Q28+X27</f>
        <v>30</v>
      </c>
      <c r="Y28">
        <f>S28+INDEX([1]界石!$AC$69:$AJ$224,MATCH(D28,[1]界石!$AJ$69:$AJ$224,0),1)+INDEX([1]界石!$AC$69:$AJ$224,MATCH(E28,[1]界石!$AJ$69:$AJ$224,0),1)+INDEX([1]界石!$AC$69:$AJ$224,MATCH(F28,[1]界石!$AJ$69:$AJ$224,0),1)+INDEX([1]界石!$AC$69:$AJ$224,MATCH(G28,[1]界石!$AJ$69:$AJ$224,0),1)+INDEX([1]界石!$AC$69:$AJ$224,MATCH(H28,[1]界石!$AJ$69:$AJ$224,0),1)+INDEX([1]界石!$AC$69:$AJ$224,MATCH(I28,[1]界石!$AJ$69:$AJ$224,0),1)+Y27</f>
        <v>7646</v>
      </c>
      <c r="Z28">
        <f>INDEX([1]界石!$AC$69:$AJ$224,MATCH(D28,[1]界石!$AJ$69:$AJ$224,0),2)+INDEX([1]界石!$AC$69:$AJ$224,MATCH(E28,[1]界石!$AJ$69:$AJ$224,0),2)+INDEX([1]界石!$AC$69:$AJ$224,MATCH(F28,[1]界石!$AJ$69:$AJ$224,0),2)+INDEX([1]界石!$AC$69:$AJ$224,MATCH(G28,[1]界石!$AJ$69:$AJ$224,0),2)+INDEX([1]界石!$AC$69:$AJ$224,MATCH(H28,[1]界石!$AJ$69:$AJ$224,0),2)+INDEX([1]界石!$AC$69:$AJ$224,MATCH(I28,[1]界石!$AJ$69:$AJ$224,0),2)+Z27</f>
        <v>80</v>
      </c>
      <c r="AA28">
        <f>INDEX([1]界石!$AC$69:$AJ$224,MATCH(D28,[1]界石!$AJ$69:$AJ$224,0),3)+INDEX([1]界石!$AC$69:$AJ$224,MATCH(E28,[1]界石!$AJ$69:$AJ$224,0),3)+INDEX([1]界石!$AC$69:$AJ$224,MATCH(F28,[1]界石!$AJ$69:$AJ$224,0),3)+INDEX([1]界石!$AC$69:$AJ$224,MATCH(G28,[1]界石!$AJ$69:$AJ$224,0),3)+INDEX([1]界石!$AC$69:$AJ$224,MATCH(H28,[1]界石!$AJ$69:$AJ$224,0),3)+INDEX([1]界石!$AC$69:$AJ$224,MATCH(I28,[1]界石!$AJ$69:$AJ$224,0),3)+AA27</f>
        <v>224</v>
      </c>
      <c r="AB28">
        <f>INDEX([1]界石!$AC$69:$AJ$224,MATCH(D28,[1]界石!$AJ$69:$AJ$224,0),4)+INDEX([1]界石!$AC$69:$AJ$224,MATCH(E28,[1]界石!$AJ$69:$AJ$224,0),4)+INDEX([1]界石!$AC$69:$AJ$224,MATCH(F28,[1]界石!$AJ$69:$AJ$224,0),4)+INDEX([1]界石!$AC$69:$AJ$224,MATCH(G28,[1]界石!$AJ$69:$AJ$224,0),4)+INDEX([1]界石!$AC$69:$AJ$224,MATCH(H28,[1]界石!$AJ$69:$AJ$224,0),4)+INDEX([1]界石!$AC$69:$AJ$224,MATCH(I28,[1]界石!$AJ$69:$AJ$224,0),4)+AB27</f>
        <v>58</v>
      </c>
      <c r="AC28">
        <f>INDEX([1]界石!$AC$69:$AJ$224,MATCH(D28,[1]界石!$AJ$69:$AJ$224,0),5)+INDEX([1]界石!$AC$69:$AJ$224,MATCH(E28,[1]界石!$AJ$69:$AJ$224,0),5)+INDEX([1]界石!$AC$69:$AJ$224,MATCH(F28,[1]界石!$AJ$69:$AJ$224,0),5)+INDEX([1]界石!$AC$69:$AJ$224,MATCH(G28,[1]界石!$AJ$69:$AJ$224,0),5)+INDEX([1]界石!$AC$69:$AJ$224,MATCH(H28,[1]界石!$AJ$69:$AJ$224,0),5)+INDEX([1]界石!$AC$69:$AJ$224,MATCH(I28,[1]界石!$AJ$69:$AJ$224,0),5)+AC27</f>
        <v>8</v>
      </c>
    </row>
    <row r="29" spans="1:29" x14ac:dyDescent="0.15">
      <c r="A29">
        <v>307</v>
      </c>
      <c r="B29">
        <v>3</v>
      </c>
      <c r="C29">
        <v>7</v>
      </c>
      <c r="J29">
        <v>4</v>
      </c>
      <c r="K29">
        <f>[1]界石!$AJ$17</f>
        <v>9</v>
      </c>
      <c r="L29">
        <v>5</v>
      </c>
      <c r="M29">
        <f>[1]界石!$AK$17</f>
        <v>9</v>
      </c>
      <c r="N29">
        <v>6</v>
      </c>
      <c r="O29">
        <f>[1]界石!$AL$17</f>
        <v>5</v>
      </c>
      <c r="P29">
        <v>7</v>
      </c>
      <c r="Q29">
        <f>[1]界石!$AM$17</f>
        <v>5</v>
      </c>
      <c r="R29">
        <v>1</v>
      </c>
      <c r="S29">
        <f>[1]界石!$AN$17</f>
        <v>255</v>
      </c>
      <c r="T29">
        <f>IF(D29="",0,ROUND(K29*VLOOKUP(J29,[1]期望属性!$E$23:$F$38,2,0)+M29*VLOOKUP(L29,[1]期望属性!$E$23:$F$38,2,0)+O29*VLOOKUP(N29,[1]期望属性!$E$23:$F$38,2,0)+Q29*VLOOKUP(P29,[1]期望属性!$E$23:$F$38,2,0)+S29*VLOOKUP(R29,[1]期望属性!$E$23:$F$38,2,0)+VLOOKUP(D29,[2]工作表1!$A:$W,23,0)+VLOOKUP(E29,[2]工作表1!$A:$W,23,0)+VLOOKUP(F29,[2]工作表1!$A:$W,23,0)+VLOOKUP(G29,[2]工作表1!$A:$W,23,0)+VLOOKUP(H29,[2]工作表1!$A:$W,23,0)+VLOOKUP(I29,[2]工作表1!$A:$W,23,0),0))+T28</f>
        <v>814</v>
      </c>
    </row>
    <row r="30" spans="1:29" x14ac:dyDescent="0.15">
      <c r="A30">
        <v>308</v>
      </c>
      <c r="B30">
        <v>3</v>
      </c>
      <c r="C30">
        <v>8</v>
      </c>
      <c r="J30">
        <v>4</v>
      </c>
      <c r="K30">
        <f>[1]界石!$AJ$17</f>
        <v>9</v>
      </c>
      <c r="L30">
        <v>5</v>
      </c>
      <c r="M30">
        <f>[1]界石!$AK$17</f>
        <v>9</v>
      </c>
      <c r="N30">
        <v>6</v>
      </c>
      <c r="O30">
        <f>[1]界石!$AL$17</f>
        <v>5</v>
      </c>
      <c r="P30">
        <v>7</v>
      </c>
      <c r="Q30">
        <f>[1]界石!$AM$17</f>
        <v>5</v>
      </c>
      <c r="R30">
        <v>1</v>
      </c>
      <c r="S30">
        <f>[1]界石!$AN$17</f>
        <v>255</v>
      </c>
      <c r="T30">
        <f>IF(D30="",0,ROUND(K30*VLOOKUP(J30,[1]期望属性!$E$23:$F$38,2,0)+M30*VLOOKUP(L30,[1]期望属性!$E$23:$F$38,2,0)+O30*VLOOKUP(N30,[1]期望属性!$E$23:$F$38,2,0)+Q30*VLOOKUP(P30,[1]期望属性!$E$23:$F$38,2,0)+S30*VLOOKUP(R30,[1]期望属性!$E$23:$F$38,2,0)+VLOOKUP(D30,[2]工作表1!$A:$W,23,0)+VLOOKUP(E30,[2]工作表1!$A:$W,23,0)+VLOOKUP(F30,[2]工作表1!$A:$W,23,0)+VLOOKUP(G30,[2]工作表1!$A:$W,23,0)+VLOOKUP(H30,[2]工作表1!$A:$W,23,0)+VLOOKUP(I30,[2]工作表1!$A:$W,23,0),0))+T29</f>
        <v>814</v>
      </c>
    </row>
    <row r="31" spans="1:29" x14ac:dyDescent="0.15">
      <c r="A31">
        <v>309</v>
      </c>
      <c r="B31">
        <v>3</v>
      </c>
      <c r="C31">
        <v>9</v>
      </c>
      <c r="J31">
        <v>4</v>
      </c>
      <c r="K31">
        <f>[1]界石!$AJ$17</f>
        <v>9</v>
      </c>
      <c r="L31">
        <v>5</v>
      </c>
      <c r="M31">
        <f>[1]界石!$AK$17</f>
        <v>9</v>
      </c>
      <c r="N31">
        <v>6</v>
      </c>
      <c r="O31">
        <f>[1]界石!$AL$17</f>
        <v>5</v>
      </c>
      <c r="P31">
        <v>7</v>
      </c>
      <c r="Q31">
        <f>[1]界石!$AM$17</f>
        <v>5</v>
      </c>
      <c r="R31">
        <v>1</v>
      </c>
      <c r="S31">
        <f>[1]界石!$AN$17</f>
        <v>255</v>
      </c>
      <c r="T31">
        <f>IF(D31="",0,ROUND(K31*VLOOKUP(J31,[1]期望属性!$E$23:$F$38,2,0)+M31*VLOOKUP(L31,[1]期望属性!$E$23:$F$38,2,0)+O31*VLOOKUP(N31,[1]期望属性!$E$23:$F$38,2,0)+Q31*VLOOKUP(P31,[1]期望属性!$E$23:$F$38,2,0)+S31*VLOOKUP(R31,[1]期望属性!$E$23:$F$38,2,0)+VLOOKUP(D31,[2]工作表1!$A:$W,23,0)+VLOOKUP(E31,[2]工作表1!$A:$W,23,0)+VLOOKUP(F31,[2]工作表1!$A:$W,23,0)+VLOOKUP(G31,[2]工作表1!$A:$W,23,0)+VLOOKUP(H31,[2]工作表1!$A:$W,23,0)+VLOOKUP(I31,[2]工作表1!$A:$W,23,0),0))+T30</f>
        <v>814</v>
      </c>
    </row>
    <row r="32" spans="1:29" x14ac:dyDescent="0.15">
      <c r="A32">
        <v>310</v>
      </c>
      <c r="B32">
        <v>3</v>
      </c>
      <c r="C32">
        <v>10</v>
      </c>
      <c r="J32">
        <v>4</v>
      </c>
      <c r="K32">
        <f>[1]界石!$AJ$17</f>
        <v>9</v>
      </c>
      <c r="L32">
        <v>5</v>
      </c>
      <c r="M32">
        <f>[1]界石!$AK$17</f>
        <v>9</v>
      </c>
      <c r="N32">
        <v>6</v>
      </c>
      <c r="O32">
        <f>[1]界石!$AL$17</f>
        <v>5</v>
      </c>
      <c r="P32">
        <v>7</v>
      </c>
      <c r="Q32">
        <f>[1]界石!$AM$17</f>
        <v>5</v>
      </c>
      <c r="R32">
        <v>1</v>
      </c>
      <c r="S32">
        <f>[1]界石!$AN$17</f>
        <v>255</v>
      </c>
      <c r="T32">
        <f>IF(D32="",0,ROUND(K32*VLOOKUP(J32,[1]期望属性!$E$23:$F$38,2,0)+M32*VLOOKUP(L32,[1]期望属性!$E$23:$F$38,2,0)+O32*VLOOKUP(N32,[1]期望属性!$E$23:$F$38,2,0)+Q32*VLOOKUP(P32,[1]期望属性!$E$23:$F$38,2,0)+S32*VLOOKUP(R32,[1]期望属性!$E$23:$F$38,2,0)+VLOOKUP(D32,[2]工作表1!$A:$W,23,0)+VLOOKUP(E32,[2]工作表1!$A:$W,23,0)+VLOOKUP(F32,[2]工作表1!$A:$W,23,0)+VLOOKUP(G32,[2]工作表1!$A:$W,23,0)+VLOOKUP(H32,[2]工作表1!$A:$W,23,0)+VLOOKUP(I32,[2]工作表1!$A:$W,23,0),0))+T31</f>
        <v>814</v>
      </c>
    </row>
    <row r="33" spans="1:29" x14ac:dyDescent="0.15">
      <c r="A33">
        <v>401</v>
      </c>
      <c r="B33">
        <v>4</v>
      </c>
      <c r="C33">
        <v>1</v>
      </c>
      <c r="D33">
        <v>111</v>
      </c>
      <c r="E33">
        <v>112</v>
      </c>
      <c r="F33">
        <v>121</v>
      </c>
      <c r="G33">
        <v>122</v>
      </c>
      <c r="H33">
        <v>123</v>
      </c>
      <c r="I33">
        <v>124</v>
      </c>
      <c r="J33">
        <v>4</v>
      </c>
      <c r="K33">
        <f>[1]界石!$AJ$17</f>
        <v>9</v>
      </c>
      <c r="L33">
        <v>5</v>
      </c>
      <c r="M33">
        <f>[1]界石!$AK$17</f>
        <v>9</v>
      </c>
      <c r="N33">
        <v>6</v>
      </c>
      <c r="O33">
        <f>[1]界石!$AL$17</f>
        <v>5</v>
      </c>
      <c r="P33">
        <v>7</v>
      </c>
      <c r="Q33">
        <f>[1]界石!$AM$17</f>
        <v>5</v>
      </c>
      <c r="R33">
        <v>1</v>
      </c>
      <c r="S33">
        <f>[1]界石!$AN$17</f>
        <v>255</v>
      </c>
      <c r="T33">
        <f>IF(D33="",0,ROUND(K33*VLOOKUP(J33,[1]期望属性!$E$23:$F$38,2,0)+M33*VLOOKUP(L33,[1]期望属性!$E$23:$F$38,2,0)+O33*VLOOKUP(N33,[1]期望属性!$E$23:$F$38,2,0)+Q33*VLOOKUP(P33,[1]期望属性!$E$23:$F$38,2,0)+S33*VLOOKUP(R33,[1]期望属性!$E$23:$F$38,2,0)+VLOOKUP(D33,[2]工作表1!$A:$W,23,0)+VLOOKUP(E33,[2]工作表1!$A:$W,23,0)+VLOOKUP(F33,[2]工作表1!$A:$W,23,0)+VLOOKUP(G33,[2]工作表1!$A:$W,23,0)+VLOOKUP(H33,[2]工作表1!$A:$W,23,0)+VLOOKUP(I33,[2]工作表1!$A:$W,23,0),0))</f>
        <v>75</v>
      </c>
      <c r="U33">
        <f>K33</f>
        <v>9</v>
      </c>
      <c r="V33">
        <f>M33</f>
        <v>9</v>
      </c>
      <c r="W33">
        <f>O33</f>
        <v>5</v>
      </c>
      <c r="X33">
        <f>Q33</f>
        <v>5</v>
      </c>
      <c r="Y33">
        <f>S33+INDEX([1]界石!$AC$69:$AJ$224,MATCH(D33,[1]界石!$AJ$69:$AJ$224,0),1)+INDEX([1]界石!$AC$69:$AJ$224,MATCH(E33,[1]界石!$AJ$69:$AJ$224,0),1)+INDEX([1]界石!$AC$69:$AJ$224,MATCH(F33,[1]界石!$AJ$69:$AJ$224,0),1)+INDEX([1]界石!$AC$69:$AJ$224,MATCH(G33,[1]界石!$AJ$69:$AJ$224,0),1)+INDEX([1]界石!$AC$69:$AJ$224,MATCH(H33,[1]界石!$AJ$69:$AJ$224,0),1)+INDEX([1]界石!$AC$69:$AJ$224,MATCH(I33,[1]界石!$AJ$69:$AJ$224,0),1)</f>
        <v>575</v>
      </c>
      <c r="Z33">
        <f>INDEX([1]界石!$AC$69:$AJ$224,MATCH(D33,[1]界石!$AJ$69:$AJ$224,0),2)+INDEX([1]界石!$AC$69:$AJ$224,MATCH(E33,[1]界石!$AJ$69:$AJ$224,0),2)+INDEX([1]界石!$AC$69:$AJ$224,MATCH(F33,[1]界石!$AJ$69:$AJ$224,0),2)+INDEX([1]界石!$AC$69:$AJ$224,MATCH(G33,[1]界石!$AJ$69:$AJ$224,0),2)+INDEX([1]界石!$AC$69:$AJ$224,MATCH(H33,[1]界石!$AJ$69:$AJ$224,0),2)+INDEX([1]界石!$AC$69:$AJ$224,MATCH(I33,[1]界石!$AJ$69:$AJ$224,0),2)</f>
        <v>10</v>
      </c>
      <c r="AA33">
        <f>INDEX([1]界石!$AC$69:$AJ$224,MATCH(D33,[1]界石!$AJ$69:$AJ$224,0),3)+INDEX([1]界石!$AC$69:$AJ$224,MATCH(E33,[1]界石!$AJ$69:$AJ$224,0),3)+INDEX([1]界石!$AC$69:$AJ$224,MATCH(F33,[1]界石!$AJ$69:$AJ$224,0),3)+INDEX([1]界石!$AC$69:$AJ$224,MATCH(G33,[1]界石!$AJ$69:$AJ$224,0),3)+INDEX([1]界石!$AC$69:$AJ$224,MATCH(H33,[1]界石!$AJ$69:$AJ$224,0),3)+INDEX([1]界石!$AC$69:$AJ$224,MATCH(I33,[1]界石!$AJ$69:$AJ$224,0),3)</f>
        <v>10</v>
      </c>
      <c r="AB33">
        <f>INDEX([1]界石!$AC$69:$AJ$224,MATCH(D33,[1]界石!$AJ$69:$AJ$224,0),4)+INDEX([1]界石!$AC$69:$AJ$224,MATCH(E33,[1]界石!$AJ$69:$AJ$224,0),4)+INDEX([1]界石!$AC$69:$AJ$224,MATCH(F33,[1]界石!$AJ$69:$AJ$224,0),4)+INDEX([1]界石!$AC$69:$AJ$224,MATCH(G33,[1]界石!$AJ$69:$AJ$224,0),4)+INDEX([1]界石!$AC$69:$AJ$224,MATCH(H33,[1]界石!$AJ$69:$AJ$224,0),4)+INDEX([1]界石!$AC$69:$AJ$224,MATCH(I33,[1]界石!$AJ$69:$AJ$224,0),4)</f>
        <v>5</v>
      </c>
      <c r="AC33">
        <f>INDEX([1]界石!$AC$69:$AJ$224,MATCH(D33,[1]界石!$AJ$69:$AJ$224,0),5)+INDEX([1]界石!$AC$69:$AJ$224,MATCH(E33,[1]界石!$AJ$69:$AJ$224,0),5)+INDEX([1]界石!$AC$69:$AJ$224,MATCH(F33,[1]界石!$AJ$69:$AJ$224,0),5)+INDEX([1]界石!$AC$69:$AJ$224,MATCH(G33,[1]界石!$AJ$69:$AJ$224,0),5)+INDEX([1]界石!$AC$69:$AJ$224,MATCH(H33,[1]界石!$AJ$69:$AJ$224,0),5)+INDEX([1]界石!$AC$69:$AJ$224,MATCH(I33,[1]界石!$AJ$69:$AJ$224,0),5)</f>
        <v>0</v>
      </c>
    </row>
    <row r="34" spans="1:29" x14ac:dyDescent="0.15">
      <c r="A34">
        <v>402</v>
      </c>
      <c r="B34">
        <v>4</v>
      </c>
      <c r="C34">
        <v>2</v>
      </c>
      <c r="D34">
        <v>113</v>
      </c>
      <c r="E34">
        <v>114</v>
      </c>
      <c r="F34">
        <v>123</v>
      </c>
      <c r="G34">
        <v>124</v>
      </c>
      <c r="H34">
        <v>131</v>
      </c>
      <c r="I34">
        <v>132</v>
      </c>
      <c r="J34">
        <v>4</v>
      </c>
      <c r="K34">
        <f>[1]界石!$AJ$17</f>
        <v>9</v>
      </c>
      <c r="L34">
        <v>5</v>
      </c>
      <c r="M34">
        <f>[1]界石!$AK$17</f>
        <v>9</v>
      </c>
      <c r="N34">
        <v>6</v>
      </c>
      <c r="O34">
        <f>[1]界石!$AL$17</f>
        <v>5</v>
      </c>
      <c r="P34">
        <v>7</v>
      </c>
      <c r="Q34">
        <f>[1]界石!$AM$17</f>
        <v>5</v>
      </c>
      <c r="R34">
        <v>1</v>
      </c>
      <c r="S34">
        <f>[1]界石!$AN$17</f>
        <v>255</v>
      </c>
      <c r="T34">
        <f>IF(D34="",0,ROUND(K34*VLOOKUP(J34,[1]期望属性!$E$23:$F$38,2,0)+M34*VLOOKUP(L34,[1]期望属性!$E$23:$F$38,2,0)+O34*VLOOKUP(N34,[1]期望属性!$E$23:$F$38,2,0)+Q34*VLOOKUP(P34,[1]期望属性!$E$23:$F$38,2,0)+S34*VLOOKUP(R34,[1]期望属性!$E$23:$F$38,2,0)+VLOOKUP(D34,[2]工作表1!$A:$W,23,0)+VLOOKUP(E34,[2]工作表1!$A:$W,23,0)+VLOOKUP(F34,[2]工作表1!$A:$W,23,0)+VLOOKUP(G34,[2]工作表1!$A:$W,23,0)+VLOOKUP(H34,[2]工作表1!$A:$W,23,0)+VLOOKUP(I34,[2]工作表1!$A:$W,23,0),0))+T33</f>
        <v>190</v>
      </c>
      <c r="U34">
        <f t="shared" ref="U34:U39" si="0">K34+U33</f>
        <v>18</v>
      </c>
      <c r="V34">
        <f t="shared" ref="V34:V39" si="1">M34+V33</f>
        <v>18</v>
      </c>
      <c r="W34">
        <f t="shared" ref="W34:W39" si="2">O34+W33</f>
        <v>10</v>
      </c>
      <c r="X34">
        <f t="shared" ref="X34:X39" si="3">Q34+X33</f>
        <v>10</v>
      </c>
      <c r="Y34">
        <f>S34+INDEX([1]界石!$AC$69:$AJ$224,MATCH(D34,[1]界石!$AJ$69:$AJ$224,0),1)+INDEX([1]界石!$AC$69:$AJ$224,MATCH(E34,[1]界石!$AJ$69:$AJ$224,0),1)+INDEX([1]界石!$AC$69:$AJ$224,MATCH(F34,[1]界石!$AJ$69:$AJ$224,0),1)+INDEX([1]界石!$AC$69:$AJ$224,MATCH(G34,[1]界石!$AJ$69:$AJ$224,0),1)+INDEX([1]界石!$AC$69:$AJ$224,MATCH(H34,[1]界石!$AJ$69:$AJ$224,0),1)+INDEX([1]界石!$AC$69:$AJ$224,MATCH(I34,[1]界石!$AJ$69:$AJ$224,0),1)+Y33</f>
        <v>1570</v>
      </c>
      <c r="Z34">
        <f>INDEX([1]界石!$AC$69:$AJ$224,MATCH(D34,[1]界石!$AJ$69:$AJ$224,0),2)+INDEX([1]界石!$AC$69:$AJ$224,MATCH(E34,[1]界石!$AJ$69:$AJ$224,0),2)+INDEX([1]界石!$AC$69:$AJ$224,MATCH(F34,[1]界石!$AJ$69:$AJ$224,0),2)+INDEX([1]界石!$AC$69:$AJ$224,MATCH(G34,[1]界石!$AJ$69:$AJ$224,0),2)+INDEX([1]界石!$AC$69:$AJ$224,MATCH(H34,[1]界石!$AJ$69:$AJ$224,0),2)+INDEX([1]界石!$AC$69:$AJ$224,MATCH(I34,[1]界石!$AJ$69:$AJ$224,0),2)+Z33</f>
        <v>22</v>
      </c>
      <c r="AA34">
        <f>INDEX([1]界石!$AC$69:$AJ$224,MATCH(D34,[1]界石!$AJ$69:$AJ$224,0),3)+INDEX([1]界石!$AC$69:$AJ$224,MATCH(E34,[1]界石!$AJ$69:$AJ$224,0),3)+INDEX([1]界石!$AC$69:$AJ$224,MATCH(F34,[1]界石!$AJ$69:$AJ$224,0),3)+INDEX([1]界石!$AC$69:$AJ$224,MATCH(G34,[1]界石!$AJ$69:$AJ$224,0),3)+INDEX([1]界石!$AC$69:$AJ$224,MATCH(H34,[1]界石!$AJ$69:$AJ$224,0),3)+INDEX([1]界石!$AC$69:$AJ$224,MATCH(I34,[1]界石!$AJ$69:$AJ$224,0),3)+AA33</f>
        <v>46</v>
      </c>
      <c r="AB34">
        <f>INDEX([1]界石!$AC$69:$AJ$224,MATCH(D34,[1]界石!$AJ$69:$AJ$224,0),4)+INDEX([1]界石!$AC$69:$AJ$224,MATCH(E34,[1]界石!$AJ$69:$AJ$224,0),4)+INDEX([1]界石!$AC$69:$AJ$224,MATCH(F34,[1]界石!$AJ$69:$AJ$224,0),4)+INDEX([1]界石!$AC$69:$AJ$224,MATCH(G34,[1]界石!$AJ$69:$AJ$224,0),4)+INDEX([1]界石!$AC$69:$AJ$224,MATCH(H34,[1]界石!$AJ$69:$AJ$224,0),4)+INDEX([1]界石!$AC$69:$AJ$224,MATCH(I34,[1]界石!$AJ$69:$AJ$224,0),4)+AB33</f>
        <v>13</v>
      </c>
      <c r="AC34">
        <f>INDEX([1]界石!$AC$69:$AJ$224,MATCH(D34,[1]界石!$AJ$69:$AJ$224,0),5)+INDEX([1]界石!$AC$69:$AJ$224,MATCH(E34,[1]界石!$AJ$69:$AJ$224,0),5)+INDEX([1]界石!$AC$69:$AJ$224,MATCH(F34,[1]界石!$AJ$69:$AJ$224,0),5)+INDEX([1]界石!$AC$69:$AJ$224,MATCH(G34,[1]界石!$AJ$69:$AJ$224,0),5)+INDEX([1]界石!$AC$69:$AJ$224,MATCH(H34,[1]界石!$AJ$69:$AJ$224,0),5)+INDEX([1]界石!$AC$69:$AJ$224,MATCH(I34,[1]界石!$AJ$69:$AJ$224,0),5)+AC33</f>
        <v>0</v>
      </c>
    </row>
    <row r="35" spans="1:29" x14ac:dyDescent="0.15">
      <c r="A35">
        <v>403</v>
      </c>
      <c r="B35">
        <v>4</v>
      </c>
      <c r="C35">
        <v>3</v>
      </c>
      <c r="D35">
        <v>115</v>
      </c>
      <c r="E35">
        <v>116</v>
      </c>
      <c r="F35">
        <v>121</v>
      </c>
      <c r="G35">
        <v>122</v>
      </c>
      <c r="H35">
        <v>132</v>
      </c>
      <c r="I35">
        <v>133</v>
      </c>
      <c r="J35">
        <v>4</v>
      </c>
      <c r="K35">
        <f>[1]界石!$AJ$17</f>
        <v>9</v>
      </c>
      <c r="L35">
        <v>5</v>
      </c>
      <c r="M35">
        <f>[1]界石!$AK$17</f>
        <v>9</v>
      </c>
      <c r="N35">
        <v>6</v>
      </c>
      <c r="O35">
        <f>[1]界石!$AL$17</f>
        <v>5</v>
      </c>
      <c r="P35">
        <v>7</v>
      </c>
      <c r="Q35">
        <f>[1]界石!$AM$17</f>
        <v>5</v>
      </c>
      <c r="R35">
        <v>1</v>
      </c>
      <c r="S35">
        <f>[1]界石!$AN$17</f>
        <v>255</v>
      </c>
      <c r="T35">
        <f>IF(D35="",0,ROUND(K35*VLOOKUP(J35,[1]期望属性!$E$23:$F$38,2,0)+M35*VLOOKUP(L35,[1]期望属性!$E$23:$F$38,2,0)+O35*VLOOKUP(N35,[1]期望属性!$E$23:$F$38,2,0)+Q35*VLOOKUP(P35,[1]期望属性!$E$23:$F$38,2,0)+S35*VLOOKUP(R35,[1]期望属性!$E$23:$F$38,2,0)+VLOOKUP(D35,[2]工作表1!$A:$W,23,0)+VLOOKUP(E35,[2]工作表1!$A:$W,23,0)+VLOOKUP(F35,[2]工作表1!$A:$W,23,0)+VLOOKUP(G35,[2]工作表1!$A:$W,23,0)+VLOOKUP(H35,[2]工作表1!$A:$W,23,0)+VLOOKUP(I35,[2]工作表1!$A:$W,23,0),0))+T34</f>
        <v>325</v>
      </c>
      <c r="U35">
        <f t="shared" si="0"/>
        <v>27</v>
      </c>
      <c r="V35">
        <f t="shared" si="1"/>
        <v>27</v>
      </c>
      <c r="W35">
        <f t="shared" si="2"/>
        <v>15</v>
      </c>
      <c r="X35">
        <f t="shared" si="3"/>
        <v>15</v>
      </c>
      <c r="Y35">
        <f>S35+INDEX([1]界石!$AC$69:$AJ$224,MATCH(D35,[1]界石!$AJ$69:$AJ$224,0),1)+INDEX([1]界石!$AC$69:$AJ$224,MATCH(E35,[1]界石!$AJ$69:$AJ$224,0),1)+INDEX([1]界石!$AC$69:$AJ$224,MATCH(F35,[1]界石!$AJ$69:$AJ$224,0),1)+INDEX([1]界石!$AC$69:$AJ$224,MATCH(G35,[1]界石!$AJ$69:$AJ$224,0),1)+INDEX([1]界石!$AC$69:$AJ$224,MATCH(H35,[1]界石!$AJ$69:$AJ$224,0),1)+INDEX([1]界石!$AC$69:$AJ$224,MATCH(I35,[1]界石!$AJ$69:$AJ$224,0),1)+Y34</f>
        <v>2861</v>
      </c>
      <c r="Z35">
        <f>INDEX([1]界石!$AC$69:$AJ$224,MATCH(D35,[1]界石!$AJ$69:$AJ$224,0),2)+INDEX([1]界石!$AC$69:$AJ$224,MATCH(E35,[1]界石!$AJ$69:$AJ$224,0),2)+INDEX([1]界石!$AC$69:$AJ$224,MATCH(F35,[1]界石!$AJ$69:$AJ$224,0),2)+INDEX([1]界石!$AC$69:$AJ$224,MATCH(G35,[1]界石!$AJ$69:$AJ$224,0),2)+INDEX([1]界石!$AC$69:$AJ$224,MATCH(H35,[1]界石!$AJ$69:$AJ$224,0),2)+INDEX([1]界石!$AC$69:$AJ$224,MATCH(I35,[1]界石!$AJ$69:$AJ$224,0),2)+Z34</f>
        <v>28</v>
      </c>
      <c r="AA35">
        <f>INDEX([1]界石!$AC$69:$AJ$224,MATCH(D35,[1]界石!$AJ$69:$AJ$224,0),3)+INDEX([1]界石!$AC$69:$AJ$224,MATCH(E35,[1]界石!$AJ$69:$AJ$224,0),3)+INDEX([1]界石!$AC$69:$AJ$224,MATCH(F35,[1]界石!$AJ$69:$AJ$224,0),3)+INDEX([1]界石!$AC$69:$AJ$224,MATCH(G35,[1]界石!$AJ$69:$AJ$224,0),3)+INDEX([1]界石!$AC$69:$AJ$224,MATCH(H35,[1]界石!$AJ$69:$AJ$224,0),3)+INDEX([1]界石!$AC$69:$AJ$224,MATCH(I35,[1]界石!$AJ$69:$AJ$224,0),3)+AA34</f>
        <v>66</v>
      </c>
      <c r="AB35">
        <f>INDEX([1]界石!$AC$69:$AJ$224,MATCH(D35,[1]界石!$AJ$69:$AJ$224,0),4)+INDEX([1]界石!$AC$69:$AJ$224,MATCH(E35,[1]界石!$AJ$69:$AJ$224,0),4)+INDEX([1]界石!$AC$69:$AJ$224,MATCH(F35,[1]界石!$AJ$69:$AJ$224,0),4)+INDEX([1]界石!$AC$69:$AJ$224,MATCH(G35,[1]界石!$AJ$69:$AJ$224,0),4)+INDEX([1]界石!$AC$69:$AJ$224,MATCH(H35,[1]界石!$AJ$69:$AJ$224,0),4)+INDEX([1]界石!$AC$69:$AJ$224,MATCH(I35,[1]界石!$AJ$69:$AJ$224,0),4)+AB34</f>
        <v>24</v>
      </c>
      <c r="AC35">
        <f>INDEX([1]界石!$AC$69:$AJ$224,MATCH(D35,[1]界石!$AJ$69:$AJ$224,0),5)+INDEX([1]界石!$AC$69:$AJ$224,MATCH(E35,[1]界石!$AJ$69:$AJ$224,0),5)+INDEX([1]界石!$AC$69:$AJ$224,MATCH(F35,[1]界石!$AJ$69:$AJ$224,0),5)+INDEX([1]界石!$AC$69:$AJ$224,MATCH(G35,[1]界石!$AJ$69:$AJ$224,0),5)+INDEX([1]界石!$AC$69:$AJ$224,MATCH(H35,[1]界石!$AJ$69:$AJ$224,0),5)+INDEX([1]界石!$AC$69:$AJ$224,MATCH(I35,[1]界石!$AJ$69:$AJ$224,0),5)+AC34</f>
        <v>8</v>
      </c>
    </row>
    <row r="36" spans="1:29" x14ac:dyDescent="0.15">
      <c r="A36">
        <v>404</v>
      </c>
      <c r="B36">
        <v>4</v>
      </c>
      <c r="C36">
        <v>4</v>
      </c>
      <c r="D36">
        <v>123</v>
      </c>
      <c r="E36">
        <v>124</v>
      </c>
      <c r="F36">
        <v>131</v>
      </c>
      <c r="G36">
        <v>131</v>
      </c>
      <c r="H36">
        <v>132</v>
      </c>
      <c r="I36">
        <v>132</v>
      </c>
      <c r="J36">
        <v>4</v>
      </c>
      <c r="K36">
        <f>[1]界石!$AJ$17</f>
        <v>9</v>
      </c>
      <c r="L36">
        <v>5</v>
      </c>
      <c r="M36">
        <f>[1]界石!$AK$17</f>
        <v>9</v>
      </c>
      <c r="N36">
        <v>6</v>
      </c>
      <c r="O36">
        <f>[1]界石!$AL$17</f>
        <v>5</v>
      </c>
      <c r="P36">
        <v>7</v>
      </c>
      <c r="Q36">
        <f>[1]界石!$AM$17</f>
        <v>5</v>
      </c>
      <c r="R36">
        <v>1</v>
      </c>
      <c r="S36">
        <f>[1]界石!$AN$17</f>
        <v>255</v>
      </c>
      <c r="T36">
        <f>IF(D36="",0,ROUND(K36*VLOOKUP(J36,[1]期望属性!$E$23:$F$38,2,0)+M36*VLOOKUP(L36,[1]期望属性!$E$23:$F$38,2,0)+O36*VLOOKUP(N36,[1]期望属性!$E$23:$F$38,2,0)+Q36*VLOOKUP(P36,[1]期望属性!$E$23:$F$38,2,0)+S36*VLOOKUP(R36,[1]期望属性!$E$23:$F$38,2,0)+VLOOKUP(D36,[2]工作表1!$A:$W,23,0)+VLOOKUP(E36,[2]工作表1!$A:$W,23,0)+VLOOKUP(F36,[2]工作表1!$A:$W,23,0)+VLOOKUP(G36,[2]工作表1!$A:$W,23,0)+VLOOKUP(H36,[2]工作表1!$A:$W,23,0)+VLOOKUP(I36,[2]工作表1!$A:$W,23,0),0))+T35</f>
        <v>497</v>
      </c>
      <c r="U36">
        <f t="shared" si="0"/>
        <v>36</v>
      </c>
      <c r="V36">
        <f t="shared" si="1"/>
        <v>36</v>
      </c>
      <c r="W36">
        <f t="shared" si="2"/>
        <v>20</v>
      </c>
      <c r="X36">
        <f t="shared" si="3"/>
        <v>20</v>
      </c>
      <c r="Y36">
        <f>S36+INDEX([1]界石!$AC$69:$AJ$224,MATCH(D36,[1]界石!$AJ$69:$AJ$224,0),1)+INDEX([1]界石!$AC$69:$AJ$224,MATCH(E36,[1]界石!$AJ$69:$AJ$224,0),1)+INDEX([1]界石!$AC$69:$AJ$224,MATCH(F36,[1]界石!$AJ$69:$AJ$224,0),1)+INDEX([1]界石!$AC$69:$AJ$224,MATCH(G36,[1]界石!$AJ$69:$AJ$224,0),1)+INDEX([1]界石!$AC$69:$AJ$224,MATCH(H36,[1]界石!$AJ$69:$AJ$224,0),1)+INDEX([1]界石!$AC$69:$AJ$224,MATCH(I36,[1]界石!$AJ$69:$AJ$224,0),1)+Y35</f>
        <v>4596</v>
      </c>
      <c r="Z36">
        <f>INDEX([1]界石!$AC$69:$AJ$224,MATCH(D36,[1]界石!$AJ$69:$AJ$224,0),2)+INDEX([1]界石!$AC$69:$AJ$224,MATCH(E36,[1]界石!$AJ$69:$AJ$224,0),2)+INDEX([1]界石!$AC$69:$AJ$224,MATCH(F36,[1]界石!$AJ$69:$AJ$224,0),2)+INDEX([1]界石!$AC$69:$AJ$224,MATCH(G36,[1]界石!$AJ$69:$AJ$224,0),2)+INDEX([1]界石!$AC$69:$AJ$224,MATCH(H36,[1]界石!$AJ$69:$AJ$224,0),2)+INDEX([1]界石!$AC$69:$AJ$224,MATCH(I36,[1]界石!$AJ$69:$AJ$224,0),2)+Z35</f>
        <v>52</v>
      </c>
      <c r="AA36">
        <f>INDEX([1]界石!$AC$69:$AJ$224,MATCH(D36,[1]界石!$AJ$69:$AJ$224,0),3)+INDEX([1]界石!$AC$69:$AJ$224,MATCH(E36,[1]界石!$AJ$69:$AJ$224,0),3)+INDEX([1]界石!$AC$69:$AJ$224,MATCH(F36,[1]界石!$AJ$69:$AJ$224,0),3)+INDEX([1]界石!$AC$69:$AJ$224,MATCH(G36,[1]界石!$AJ$69:$AJ$224,0),3)+INDEX([1]界石!$AC$69:$AJ$224,MATCH(H36,[1]界石!$AJ$69:$AJ$224,0),3)+INDEX([1]界石!$AC$69:$AJ$224,MATCH(I36,[1]界石!$AJ$69:$AJ$224,0),3)+AA35</f>
        <v>116</v>
      </c>
      <c r="AB36">
        <f>INDEX([1]界石!$AC$69:$AJ$224,MATCH(D36,[1]界石!$AJ$69:$AJ$224,0),4)+INDEX([1]界石!$AC$69:$AJ$224,MATCH(E36,[1]界石!$AJ$69:$AJ$224,0),4)+INDEX([1]界石!$AC$69:$AJ$224,MATCH(F36,[1]界石!$AJ$69:$AJ$224,0),4)+INDEX([1]界石!$AC$69:$AJ$224,MATCH(G36,[1]界石!$AJ$69:$AJ$224,0),4)+INDEX([1]界石!$AC$69:$AJ$224,MATCH(H36,[1]界石!$AJ$69:$AJ$224,0),4)+INDEX([1]界石!$AC$69:$AJ$224,MATCH(I36,[1]界石!$AJ$69:$AJ$224,0),4)+AB35</f>
        <v>29</v>
      </c>
      <c r="AC36">
        <f>INDEX([1]界石!$AC$69:$AJ$224,MATCH(D36,[1]界石!$AJ$69:$AJ$224,0),5)+INDEX([1]界石!$AC$69:$AJ$224,MATCH(E36,[1]界石!$AJ$69:$AJ$224,0),5)+INDEX([1]界石!$AC$69:$AJ$224,MATCH(F36,[1]界石!$AJ$69:$AJ$224,0),5)+INDEX([1]界石!$AC$69:$AJ$224,MATCH(G36,[1]界石!$AJ$69:$AJ$224,0),5)+INDEX([1]界石!$AC$69:$AJ$224,MATCH(H36,[1]界石!$AJ$69:$AJ$224,0),5)+INDEX([1]界石!$AC$69:$AJ$224,MATCH(I36,[1]界石!$AJ$69:$AJ$224,0),5)+AC35</f>
        <v>8</v>
      </c>
    </row>
    <row r="37" spans="1:29" x14ac:dyDescent="0.15">
      <c r="A37">
        <v>405</v>
      </c>
      <c r="B37">
        <v>4</v>
      </c>
      <c r="C37">
        <v>5</v>
      </c>
      <c r="D37">
        <v>121</v>
      </c>
      <c r="E37">
        <v>122</v>
      </c>
      <c r="F37">
        <v>133</v>
      </c>
      <c r="G37">
        <v>133</v>
      </c>
      <c r="H37">
        <v>141</v>
      </c>
      <c r="I37">
        <v>142</v>
      </c>
      <c r="J37">
        <v>4</v>
      </c>
      <c r="K37">
        <f>[1]界石!$AJ$17</f>
        <v>9</v>
      </c>
      <c r="L37">
        <v>5</v>
      </c>
      <c r="M37">
        <f>[1]界石!$AK$17</f>
        <v>9</v>
      </c>
      <c r="N37">
        <v>6</v>
      </c>
      <c r="O37">
        <f>[1]界石!$AL$17</f>
        <v>5</v>
      </c>
      <c r="P37">
        <v>7</v>
      </c>
      <c r="Q37">
        <f>[1]界石!$AM$17</f>
        <v>5</v>
      </c>
      <c r="R37">
        <v>1</v>
      </c>
      <c r="S37">
        <f>[1]界石!$AN$17</f>
        <v>255</v>
      </c>
      <c r="T37">
        <f>IF(D37="",0,ROUND(K37*VLOOKUP(J37,[1]期望属性!$E$23:$F$38,2,0)+M37*VLOOKUP(L37,[1]期望属性!$E$23:$F$38,2,0)+O37*VLOOKUP(N37,[1]期望属性!$E$23:$F$38,2,0)+Q37*VLOOKUP(P37,[1]期望属性!$E$23:$F$38,2,0)+S37*VLOOKUP(R37,[1]期望属性!$E$23:$F$38,2,0)+VLOOKUP(D37,[2]工作表1!$A:$W,23,0)+VLOOKUP(E37,[2]工作表1!$A:$W,23,0)+VLOOKUP(F37,[2]工作表1!$A:$W,23,0)+VLOOKUP(G37,[2]工作表1!$A:$W,23,0)+VLOOKUP(H37,[2]工作表1!$A:$W,23,0)+VLOOKUP(I37,[2]工作表1!$A:$W,23,0),0))+T36</f>
        <v>658</v>
      </c>
      <c r="U37">
        <f t="shared" si="0"/>
        <v>45</v>
      </c>
      <c r="V37">
        <f t="shared" si="1"/>
        <v>45</v>
      </c>
      <c r="W37">
        <f t="shared" si="2"/>
        <v>25</v>
      </c>
      <c r="X37">
        <f t="shared" si="3"/>
        <v>25</v>
      </c>
      <c r="Y37">
        <f>S37+INDEX([1]界石!$AC$69:$AJ$224,MATCH(D37,[1]界石!$AJ$69:$AJ$224,0),1)+INDEX([1]界石!$AC$69:$AJ$224,MATCH(E37,[1]界石!$AJ$69:$AJ$224,0),1)+INDEX([1]界石!$AC$69:$AJ$224,MATCH(F37,[1]界石!$AJ$69:$AJ$224,0),1)+INDEX([1]界石!$AC$69:$AJ$224,MATCH(G37,[1]界石!$AJ$69:$AJ$224,0),1)+INDEX([1]界石!$AC$69:$AJ$224,MATCH(H37,[1]界石!$AJ$69:$AJ$224,0),1)+INDEX([1]界石!$AC$69:$AJ$224,MATCH(I37,[1]界石!$AJ$69:$AJ$224,0),1)+Y36</f>
        <v>6393</v>
      </c>
      <c r="Z37">
        <f>INDEX([1]界石!$AC$69:$AJ$224,MATCH(D37,[1]界石!$AJ$69:$AJ$224,0),2)+INDEX([1]界石!$AC$69:$AJ$224,MATCH(E37,[1]界石!$AJ$69:$AJ$224,0),2)+INDEX([1]界石!$AC$69:$AJ$224,MATCH(F37,[1]界石!$AJ$69:$AJ$224,0),2)+INDEX([1]界石!$AC$69:$AJ$224,MATCH(G37,[1]界石!$AJ$69:$AJ$224,0),2)+INDEX([1]界石!$AC$69:$AJ$224,MATCH(H37,[1]界石!$AJ$69:$AJ$224,0),2)+INDEX([1]界石!$AC$69:$AJ$224,MATCH(I37,[1]界石!$AJ$69:$AJ$224,0),2)+Z36</f>
        <v>58</v>
      </c>
      <c r="AA37">
        <f>INDEX([1]界石!$AC$69:$AJ$224,MATCH(D37,[1]界石!$AJ$69:$AJ$224,0),3)+INDEX([1]界石!$AC$69:$AJ$224,MATCH(E37,[1]界石!$AJ$69:$AJ$224,0),3)+INDEX([1]界石!$AC$69:$AJ$224,MATCH(F37,[1]界石!$AJ$69:$AJ$224,0),3)+INDEX([1]界石!$AC$69:$AJ$224,MATCH(G37,[1]界石!$AJ$69:$AJ$224,0),3)+INDEX([1]界石!$AC$69:$AJ$224,MATCH(H37,[1]界石!$AJ$69:$AJ$224,0),3)+INDEX([1]界石!$AC$69:$AJ$224,MATCH(I37,[1]界石!$AJ$69:$AJ$224,0),3)+AA36</f>
        <v>150</v>
      </c>
      <c r="AB37">
        <f>INDEX([1]界石!$AC$69:$AJ$224,MATCH(D37,[1]界石!$AJ$69:$AJ$224,0),4)+INDEX([1]界石!$AC$69:$AJ$224,MATCH(E37,[1]界石!$AJ$69:$AJ$224,0),4)+INDEX([1]界石!$AC$69:$AJ$224,MATCH(F37,[1]界石!$AJ$69:$AJ$224,0),4)+INDEX([1]界石!$AC$69:$AJ$224,MATCH(G37,[1]界石!$AJ$69:$AJ$224,0),4)+INDEX([1]界石!$AC$69:$AJ$224,MATCH(H37,[1]界石!$AJ$69:$AJ$224,0),4)+INDEX([1]界石!$AC$69:$AJ$224,MATCH(I37,[1]界石!$AJ$69:$AJ$224,0),4)+AB36</f>
        <v>51</v>
      </c>
      <c r="AC37">
        <f>INDEX([1]界石!$AC$69:$AJ$224,MATCH(D37,[1]界石!$AJ$69:$AJ$224,0),5)+INDEX([1]界石!$AC$69:$AJ$224,MATCH(E37,[1]界石!$AJ$69:$AJ$224,0),5)+INDEX([1]界石!$AC$69:$AJ$224,MATCH(F37,[1]界石!$AJ$69:$AJ$224,0),5)+INDEX([1]界石!$AC$69:$AJ$224,MATCH(G37,[1]界石!$AJ$69:$AJ$224,0),5)+INDEX([1]界石!$AC$69:$AJ$224,MATCH(H37,[1]界石!$AJ$69:$AJ$224,0),5)+INDEX([1]界石!$AC$69:$AJ$224,MATCH(I37,[1]界石!$AJ$69:$AJ$224,0),5)+AC36</f>
        <v>8</v>
      </c>
    </row>
    <row r="38" spans="1:29" x14ac:dyDescent="0.15">
      <c r="A38">
        <v>406</v>
      </c>
      <c r="B38">
        <v>4</v>
      </c>
      <c r="C38">
        <v>6</v>
      </c>
      <c r="D38">
        <v>123</v>
      </c>
      <c r="E38">
        <v>124</v>
      </c>
      <c r="F38">
        <v>131</v>
      </c>
      <c r="G38">
        <v>141</v>
      </c>
      <c r="H38">
        <v>141</v>
      </c>
      <c r="I38">
        <v>142</v>
      </c>
      <c r="J38">
        <v>4</v>
      </c>
      <c r="K38">
        <f>[1]界石!$AJ$17</f>
        <v>9</v>
      </c>
      <c r="L38">
        <v>5</v>
      </c>
      <c r="M38">
        <f>[1]界石!$AK$17</f>
        <v>9</v>
      </c>
      <c r="N38">
        <v>6</v>
      </c>
      <c r="O38">
        <f>[1]界石!$AL$17</f>
        <v>5</v>
      </c>
      <c r="P38">
        <v>7</v>
      </c>
      <c r="Q38">
        <f>[1]界石!$AM$17</f>
        <v>5</v>
      </c>
      <c r="R38">
        <v>1</v>
      </c>
      <c r="S38">
        <f>[1]界石!$AN$17</f>
        <v>255</v>
      </c>
      <c r="T38">
        <f>IF(D38="",0,ROUND(K38*VLOOKUP(J38,[1]期望属性!$E$23:$F$38,2,0)+M38*VLOOKUP(L38,[1]期望属性!$E$23:$F$38,2,0)+O38*VLOOKUP(N38,[1]期望属性!$E$23:$F$38,2,0)+Q38*VLOOKUP(P38,[1]期望属性!$E$23:$F$38,2,0)+S38*VLOOKUP(R38,[1]期望属性!$E$23:$F$38,2,0)+VLOOKUP(D38,[2]工作表1!$A:$W,23,0)+VLOOKUP(E38,[2]工作表1!$A:$W,23,0)+VLOOKUP(F38,[2]工作表1!$A:$W,23,0)+VLOOKUP(G38,[2]工作表1!$A:$W,23,0)+VLOOKUP(H38,[2]工作表1!$A:$W,23,0)+VLOOKUP(I38,[2]工作表1!$A:$W,23,0),0))+T37</f>
        <v>821</v>
      </c>
      <c r="U38">
        <f t="shared" si="0"/>
        <v>54</v>
      </c>
      <c r="V38">
        <f t="shared" si="1"/>
        <v>54</v>
      </c>
      <c r="W38">
        <f t="shared" si="2"/>
        <v>30</v>
      </c>
      <c r="X38">
        <f t="shared" si="3"/>
        <v>30</v>
      </c>
      <c r="Y38">
        <f>S38+INDEX([1]界石!$AC$69:$AJ$224,MATCH(D38,[1]界石!$AJ$69:$AJ$224,0),1)+INDEX([1]界石!$AC$69:$AJ$224,MATCH(E38,[1]界石!$AJ$69:$AJ$224,0),1)+INDEX([1]界石!$AC$69:$AJ$224,MATCH(F38,[1]界石!$AJ$69:$AJ$224,0),1)+INDEX([1]界石!$AC$69:$AJ$224,MATCH(G38,[1]界石!$AJ$69:$AJ$224,0),1)+INDEX([1]界石!$AC$69:$AJ$224,MATCH(H38,[1]界石!$AJ$69:$AJ$224,0),1)+INDEX([1]界石!$AC$69:$AJ$224,MATCH(I38,[1]界石!$AJ$69:$AJ$224,0),1)+Y37</f>
        <v>8252</v>
      </c>
      <c r="Z38">
        <f>INDEX([1]界石!$AC$69:$AJ$224,MATCH(D38,[1]界石!$AJ$69:$AJ$224,0),2)+INDEX([1]界石!$AC$69:$AJ$224,MATCH(E38,[1]界石!$AJ$69:$AJ$224,0),2)+INDEX([1]界石!$AC$69:$AJ$224,MATCH(F38,[1]界石!$AJ$69:$AJ$224,0),2)+INDEX([1]界石!$AC$69:$AJ$224,MATCH(G38,[1]界石!$AJ$69:$AJ$224,0),2)+INDEX([1]界石!$AC$69:$AJ$224,MATCH(H38,[1]界石!$AJ$69:$AJ$224,0),2)+INDEX([1]界石!$AC$69:$AJ$224,MATCH(I38,[1]界石!$AJ$69:$AJ$224,0),2)+Z37</f>
        <v>70</v>
      </c>
      <c r="AA38">
        <f>INDEX([1]界石!$AC$69:$AJ$224,MATCH(D38,[1]界石!$AJ$69:$AJ$224,0),3)+INDEX([1]界石!$AC$69:$AJ$224,MATCH(E38,[1]界石!$AJ$69:$AJ$224,0),3)+INDEX([1]界石!$AC$69:$AJ$224,MATCH(F38,[1]界石!$AJ$69:$AJ$224,0),3)+INDEX([1]界石!$AC$69:$AJ$224,MATCH(G38,[1]界石!$AJ$69:$AJ$224,0),3)+INDEX([1]界石!$AC$69:$AJ$224,MATCH(H38,[1]界石!$AJ$69:$AJ$224,0),3)+INDEX([1]界石!$AC$69:$AJ$224,MATCH(I38,[1]界石!$AJ$69:$AJ$224,0),3)+AA37</f>
        <v>194</v>
      </c>
      <c r="AB38">
        <f>INDEX([1]界石!$AC$69:$AJ$224,MATCH(D38,[1]界石!$AJ$69:$AJ$224,0),4)+INDEX([1]界石!$AC$69:$AJ$224,MATCH(E38,[1]界石!$AJ$69:$AJ$224,0),4)+INDEX([1]界石!$AC$69:$AJ$224,MATCH(F38,[1]界石!$AJ$69:$AJ$224,0),4)+INDEX([1]界石!$AC$69:$AJ$224,MATCH(G38,[1]界石!$AJ$69:$AJ$224,0),4)+INDEX([1]界石!$AC$69:$AJ$224,MATCH(H38,[1]界石!$AJ$69:$AJ$224,0),4)+INDEX([1]界石!$AC$69:$AJ$224,MATCH(I38,[1]界石!$AJ$69:$AJ$224,0),4)+AB37</f>
        <v>56</v>
      </c>
      <c r="AC38">
        <f>INDEX([1]界石!$AC$69:$AJ$224,MATCH(D38,[1]界石!$AJ$69:$AJ$224,0),5)+INDEX([1]界石!$AC$69:$AJ$224,MATCH(E38,[1]界石!$AJ$69:$AJ$224,0),5)+INDEX([1]界石!$AC$69:$AJ$224,MATCH(F38,[1]界石!$AJ$69:$AJ$224,0),5)+INDEX([1]界石!$AC$69:$AJ$224,MATCH(G38,[1]界石!$AJ$69:$AJ$224,0),5)+INDEX([1]界石!$AC$69:$AJ$224,MATCH(H38,[1]界石!$AJ$69:$AJ$224,0),5)+INDEX([1]界石!$AC$69:$AJ$224,MATCH(I38,[1]界石!$AJ$69:$AJ$224,0),5)+AC37</f>
        <v>8</v>
      </c>
    </row>
    <row r="39" spans="1:29" x14ac:dyDescent="0.15">
      <c r="A39">
        <v>407</v>
      </c>
      <c r="B39">
        <v>4</v>
      </c>
      <c r="C39">
        <v>7</v>
      </c>
      <c r="D39">
        <v>121</v>
      </c>
      <c r="E39">
        <v>122</v>
      </c>
      <c r="F39">
        <v>132</v>
      </c>
      <c r="G39">
        <v>142</v>
      </c>
      <c r="H39">
        <v>141</v>
      </c>
      <c r="I39">
        <v>141</v>
      </c>
      <c r="J39">
        <v>4</v>
      </c>
      <c r="K39">
        <f>[1]界石!$AJ$17</f>
        <v>9</v>
      </c>
      <c r="L39">
        <v>5</v>
      </c>
      <c r="M39">
        <f>[1]界石!$AK$17</f>
        <v>9</v>
      </c>
      <c r="N39">
        <v>6</v>
      </c>
      <c r="O39">
        <f>[1]界石!$AL$17</f>
        <v>5</v>
      </c>
      <c r="P39">
        <v>7</v>
      </c>
      <c r="Q39">
        <f>[1]界石!$AM$17</f>
        <v>5</v>
      </c>
      <c r="R39">
        <v>1</v>
      </c>
      <c r="S39">
        <f>[1]界石!$AN$17</f>
        <v>255</v>
      </c>
      <c r="T39">
        <f>IF(D39="",0,ROUND(K39*VLOOKUP(J39,[1]期望属性!$E$23:$F$38,2,0)+M39*VLOOKUP(L39,[1]期望属性!$E$23:$F$38,2,0)+O39*VLOOKUP(N39,[1]期望属性!$E$23:$F$38,2,0)+Q39*VLOOKUP(P39,[1]期望属性!$E$23:$F$38,2,0)+S39*VLOOKUP(R39,[1]期望属性!$E$23:$F$38,2,0)+VLOOKUP(D39,[2]工作表1!$A:$W,23,0)+VLOOKUP(E39,[2]工作表1!$A:$W,23,0)+VLOOKUP(F39,[2]工作表1!$A:$W,23,0)+VLOOKUP(G39,[2]工作表1!$A:$W,23,0)+VLOOKUP(H39,[2]工作表1!$A:$W,23,0)+VLOOKUP(I39,[2]工作表1!$A:$W,23,0),0))+T38</f>
        <v>989</v>
      </c>
      <c r="U39">
        <f t="shared" si="0"/>
        <v>63</v>
      </c>
      <c r="V39">
        <f t="shared" si="1"/>
        <v>63</v>
      </c>
      <c r="W39">
        <f t="shared" si="2"/>
        <v>35</v>
      </c>
      <c r="X39">
        <f t="shared" si="3"/>
        <v>35</v>
      </c>
      <c r="Y39">
        <f>S39+INDEX([1]界石!$AC$69:$AJ$224,MATCH(D39,[1]界石!$AJ$69:$AJ$224,0),1)+INDEX([1]界石!$AC$69:$AJ$224,MATCH(E39,[1]界石!$AJ$69:$AJ$224,0),1)+INDEX([1]界石!$AC$69:$AJ$224,MATCH(F39,[1]界石!$AJ$69:$AJ$224,0),1)+INDEX([1]界石!$AC$69:$AJ$224,MATCH(G39,[1]界石!$AJ$69:$AJ$224,0),1)+INDEX([1]界石!$AC$69:$AJ$224,MATCH(H39,[1]界石!$AJ$69:$AJ$224,0),1)+INDEX([1]界石!$AC$69:$AJ$224,MATCH(I39,[1]界石!$AJ$69:$AJ$224,0),1)+Y38</f>
        <v>10296</v>
      </c>
      <c r="Z39">
        <f>INDEX([1]界石!$AC$69:$AJ$224,MATCH(D39,[1]界石!$AJ$69:$AJ$224,0),2)+INDEX([1]界石!$AC$69:$AJ$224,MATCH(E39,[1]界石!$AJ$69:$AJ$224,0),2)+INDEX([1]界石!$AC$69:$AJ$224,MATCH(F39,[1]界石!$AJ$69:$AJ$224,0),2)+INDEX([1]界石!$AC$69:$AJ$224,MATCH(G39,[1]界石!$AJ$69:$AJ$224,0),2)+INDEX([1]界石!$AC$69:$AJ$224,MATCH(H39,[1]界石!$AJ$69:$AJ$224,0),2)+INDEX([1]界石!$AC$69:$AJ$224,MATCH(I39,[1]界石!$AJ$69:$AJ$224,0),2)+Z38</f>
        <v>76</v>
      </c>
      <c r="AA39">
        <f>INDEX([1]界石!$AC$69:$AJ$224,MATCH(D39,[1]界石!$AJ$69:$AJ$224,0),3)+INDEX([1]界石!$AC$69:$AJ$224,MATCH(E39,[1]界石!$AJ$69:$AJ$224,0),3)+INDEX([1]界石!$AC$69:$AJ$224,MATCH(F39,[1]界石!$AJ$69:$AJ$224,0),3)+INDEX([1]界石!$AC$69:$AJ$224,MATCH(G39,[1]界石!$AJ$69:$AJ$224,0),3)+INDEX([1]界石!$AC$69:$AJ$224,MATCH(H39,[1]界石!$AJ$69:$AJ$224,0),3)+INDEX([1]界石!$AC$69:$AJ$224,MATCH(I39,[1]界石!$AJ$69:$AJ$224,0),3)+AA38</f>
        <v>248</v>
      </c>
      <c r="AB39">
        <f>INDEX([1]界石!$AC$69:$AJ$224,MATCH(D39,[1]界石!$AJ$69:$AJ$224,0),4)+INDEX([1]界石!$AC$69:$AJ$224,MATCH(E39,[1]界石!$AJ$69:$AJ$224,0),4)+INDEX([1]界石!$AC$69:$AJ$224,MATCH(F39,[1]界石!$AJ$69:$AJ$224,0),4)+INDEX([1]界石!$AC$69:$AJ$224,MATCH(G39,[1]界石!$AJ$69:$AJ$224,0),4)+INDEX([1]界石!$AC$69:$AJ$224,MATCH(H39,[1]界石!$AJ$69:$AJ$224,0),4)+INDEX([1]界石!$AC$69:$AJ$224,MATCH(I39,[1]界石!$AJ$69:$AJ$224,0),4)+AB38</f>
        <v>56</v>
      </c>
      <c r="AC39">
        <f>INDEX([1]界石!$AC$69:$AJ$224,MATCH(D39,[1]界石!$AJ$69:$AJ$224,0),5)+INDEX([1]界石!$AC$69:$AJ$224,MATCH(E39,[1]界石!$AJ$69:$AJ$224,0),5)+INDEX([1]界石!$AC$69:$AJ$224,MATCH(F39,[1]界石!$AJ$69:$AJ$224,0),5)+INDEX([1]界石!$AC$69:$AJ$224,MATCH(G39,[1]界石!$AJ$69:$AJ$224,0),5)+INDEX([1]界石!$AC$69:$AJ$224,MATCH(H39,[1]界石!$AJ$69:$AJ$224,0),5)+INDEX([1]界石!$AC$69:$AJ$224,MATCH(I39,[1]界石!$AJ$69:$AJ$224,0),5)+AC38</f>
        <v>8</v>
      </c>
    </row>
    <row r="40" spans="1:29" x14ac:dyDescent="0.15">
      <c r="A40">
        <v>408</v>
      </c>
      <c r="B40">
        <v>4</v>
      </c>
      <c r="C40">
        <v>8</v>
      </c>
      <c r="J40">
        <v>4</v>
      </c>
      <c r="K40">
        <f>[1]界石!$AJ$17</f>
        <v>9</v>
      </c>
      <c r="L40">
        <v>5</v>
      </c>
      <c r="M40">
        <f>[1]界石!$AK$17</f>
        <v>9</v>
      </c>
      <c r="N40">
        <v>6</v>
      </c>
      <c r="O40">
        <f>[1]界石!$AL$17</f>
        <v>5</v>
      </c>
      <c r="P40">
        <v>7</v>
      </c>
      <c r="Q40">
        <f>[1]界石!$AM$17</f>
        <v>5</v>
      </c>
      <c r="R40">
        <v>1</v>
      </c>
      <c r="S40">
        <f>[1]界石!$AN$17</f>
        <v>255</v>
      </c>
      <c r="T40">
        <f>IF(D40="",0,ROUND(K40*VLOOKUP(J40,[1]期望属性!$E$23:$F$38,2,0)+M40*VLOOKUP(L40,[1]期望属性!$E$23:$F$38,2,0)+O40*VLOOKUP(N40,[1]期望属性!$E$23:$F$38,2,0)+Q40*VLOOKUP(P40,[1]期望属性!$E$23:$F$38,2,0)+S40*VLOOKUP(R40,[1]期望属性!$E$23:$F$38,2,0)+VLOOKUP(D40,[2]工作表1!$A:$W,23,0)+VLOOKUP(E40,[2]工作表1!$A:$W,23,0)+VLOOKUP(F40,[2]工作表1!$A:$W,23,0)+VLOOKUP(G40,[2]工作表1!$A:$W,23,0)+VLOOKUP(H40,[2]工作表1!$A:$W,23,0)+VLOOKUP(I40,[2]工作表1!$A:$W,23,0),0))+T39</f>
        <v>989</v>
      </c>
    </row>
    <row r="41" spans="1:29" x14ac:dyDescent="0.15">
      <c r="A41">
        <v>409</v>
      </c>
      <c r="B41">
        <v>4</v>
      </c>
      <c r="C41">
        <v>9</v>
      </c>
      <c r="J41">
        <v>4</v>
      </c>
      <c r="K41">
        <f>[1]界石!$AJ$17</f>
        <v>9</v>
      </c>
      <c r="L41">
        <v>5</v>
      </c>
      <c r="M41">
        <f>[1]界石!$AK$17</f>
        <v>9</v>
      </c>
      <c r="N41">
        <v>6</v>
      </c>
      <c r="O41">
        <f>[1]界石!$AL$17</f>
        <v>5</v>
      </c>
      <c r="P41">
        <v>7</v>
      </c>
      <c r="Q41">
        <f>[1]界石!$AM$17</f>
        <v>5</v>
      </c>
      <c r="R41">
        <v>1</v>
      </c>
      <c r="S41">
        <f>[1]界石!$AN$17</f>
        <v>255</v>
      </c>
      <c r="T41">
        <f>IF(D41="",0,ROUND(K41*VLOOKUP(J41,[1]期望属性!$E$23:$F$38,2,0)+M41*VLOOKUP(L41,[1]期望属性!$E$23:$F$38,2,0)+O41*VLOOKUP(N41,[1]期望属性!$E$23:$F$38,2,0)+Q41*VLOOKUP(P41,[1]期望属性!$E$23:$F$38,2,0)+S41*VLOOKUP(R41,[1]期望属性!$E$23:$F$38,2,0)+VLOOKUP(D41,[2]工作表1!$A:$W,23,0)+VLOOKUP(E41,[2]工作表1!$A:$W,23,0)+VLOOKUP(F41,[2]工作表1!$A:$W,23,0)+VLOOKUP(G41,[2]工作表1!$A:$W,23,0)+VLOOKUP(H41,[2]工作表1!$A:$W,23,0)+VLOOKUP(I41,[2]工作表1!$A:$W,23,0),0))+T40</f>
        <v>989</v>
      </c>
    </row>
    <row r="42" spans="1:29" x14ac:dyDescent="0.15">
      <c r="A42">
        <v>410</v>
      </c>
      <c r="B42">
        <v>4</v>
      </c>
      <c r="C42">
        <v>10</v>
      </c>
      <c r="J42">
        <v>4</v>
      </c>
      <c r="K42">
        <f>[1]界石!$AJ$17</f>
        <v>9</v>
      </c>
      <c r="L42">
        <v>5</v>
      </c>
      <c r="M42">
        <f>[1]界石!$AK$17</f>
        <v>9</v>
      </c>
      <c r="N42">
        <v>6</v>
      </c>
      <c r="O42">
        <f>[1]界石!$AL$17</f>
        <v>5</v>
      </c>
      <c r="P42">
        <v>7</v>
      </c>
      <c r="Q42">
        <f>[1]界石!$AM$17</f>
        <v>5</v>
      </c>
      <c r="R42">
        <v>1</v>
      </c>
      <c r="S42">
        <f>[1]界石!$AN$17</f>
        <v>255</v>
      </c>
      <c r="T42">
        <f>IF(D42="",0,ROUND(K42*VLOOKUP(J42,[1]期望属性!$E$23:$F$38,2,0)+M42*VLOOKUP(L42,[1]期望属性!$E$23:$F$38,2,0)+O42*VLOOKUP(N42,[1]期望属性!$E$23:$F$38,2,0)+Q42*VLOOKUP(P42,[1]期望属性!$E$23:$F$38,2,0)+S42*VLOOKUP(R42,[1]期望属性!$E$23:$F$38,2,0)+VLOOKUP(D42,[2]工作表1!$A:$W,23,0)+VLOOKUP(E42,[2]工作表1!$A:$W,23,0)+VLOOKUP(F42,[2]工作表1!$A:$W,23,0)+VLOOKUP(G42,[2]工作表1!$A:$W,23,0)+VLOOKUP(H42,[2]工作表1!$A:$W,23,0)+VLOOKUP(I42,[2]工作表1!$A:$W,23,0),0))+T41</f>
        <v>989</v>
      </c>
    </row>
    <row r="43" spans="1:29" x14ac:dyDescent="0.15">
      <c r="A43">
        <v>501</v>
      </c>
      <c r="B43">
        <v>5</v>
      </c>
      <c r="C43">
        <v>1</v>
      </c>
      <c r="D43">
        <v>111</v>
      </c>
      <c r="E43">
        <v>112</v>
      </c>
      <c r="F43">
        <v>122</v>
      </c>
      <c r="G43">
        <v>123</v>
      </c>
      <c r="H43">
        <v>124</v>
      </c>
      <c r="I43">
        <v>125</v>
      </c>
      <c r="J43">
        <v>4</v>
      </c>
      <c r="K43">
        <f>[1]界石!$AJ$17</f>
        <v>9</v>
      </c>
      <c r="L43">
        <v>5</v>
      </c>
      <c r="M43">
        <f>[1]界石!$AK$17</f>
        <v>9</v>
      </c>
      <c r="N43">
        <v>6</v>
      </c>
      <c r="O43">
        <f>[1]界石!$AL$17</f>
        <v>5</v>
      </c>
      <c r="P43">
        <v>7</v>
      </c>
      <c r="Q43">
        <f>[1]界石!$AM$17</f>
        <v>5</v>
      </c>
      <c r="R43">
        <v>1</v>
      </c>
      <c r="S43">
        <f>[1]界石!$AN$17</f>
        <v>255</v>
      </c>
      <c r="T43">
        <f>IF(D43="",0,ROUND(K43*VLOOKUP(J43,[1]期望属性!$E$23:$F$38,2,0)+M43*VLOOKUP(L43,[1]期望属性!$E$23:$F$38,2,0)+O43*VLOOKUP(N43,[1]期望属性!$E$23:$F$38,2,0)+Q43*VLOOKUP(P43,[1]期望属性!$E$23:$F$38,2,0)+S43*VLOOKUP(R43,[1]期望属性!$E$23:$F$38,2,0)+VLOOKUP(D43,[2]工作表1!$A:$W,23,0)+VLOOKUP(E43,[2]工作表1!$A:$W,23,0)+VLOOKUP(F43,[2]工作表1!$A:$W,23,0)+VLOOKUP(G43,[2]工作表1!$A:$W,23,0)+VLOOKUP(H43,[2]工作表1!$A:$W,23,0)+VLOOKUP(I43,[2]工作表1!$A:$W,23,0),0))</f>
        <v>91</v>
      </c>
      <c r="U43">
        <f>K43</f>
        <v>9</v>
      </c>
      <c r="V43">
        <f>M43</f>
        <v>9</v>
      </c>
      <c r="W43">
        <f>O43</f>
        <v>5</v>
      </c>
      <c r="X43">
        <f>Q43</f>
        <v>5</v>
      </c>
      <c r="Y43">
        <f>S43+INDEX([1]界石!$AC$69:$AJ$224,MATCH(D43,[1]界石!$AJ$69:$AJ$224,0),1)+INDEX([1]界石!$AC$69:$AJ$224,MATCH(E43,[1]界石!$AJ$69:$AJ$224,0),1)+INDEX([1]界石!$AC$69:$AJ$224,MATCH(F43,[1]界石!$AJ$69:$AJ$224,0),1)+INDEX([1]界石!$AC$69:$AJ$224,MATCH(G43,[1]界石!$AJ$69:$AJ$224,0),1)+INDEX([1]界石!$AC$69:$AJ$224,MATCH(H43,[1]界石!$AJ$69:$AJ$224,0),1)+INDEX([1]界石!$AC$69:$AJ$224,MATCH(I43,[1]界石!$AJ$69:$AJ$224,0),1)</f>
        <v>390</v>
      </c>
      <c r="Z43">
        <f>INDEX([1]界石!$AC$69:$AJ$224,MATCH(D43,[1]界石!$AJ$69:$AJ$224,0),2)+INDEX([1]界石!$AC$69:$AJ$224,MATCH(E43,[1]界石!$AJ$69:$AJ$224,0),2)+INDEX([1]界石!$AC$69:$AJ$224,MATCH(F43,[1]界石!$AJ$69:$AJ$224,0),2)+INDEX([1]界石!$AC$69:$AJ$224,MATCH(G43,[1]界石!$AJ$69:$AJ$224,0),2)+INDEX([1]界石!$AC$69:$AJ$224,MATCH(H43,[1]界石!$AJ$69:$AJ$224,0),2)+INDEX([1]界石!$AC$69:$AJ$224,MATCH(I43,[1]界石!$AJ$69:$AJ$224,0),2)</f>
        <v>10</v>
      </c>
      <c r="AA43">
        <f>INDEX([1]界石!$AC$69:$AJ$224,MATCH(D43,[1]界石!$AJ$69:$AJ$224,0),3)+INDEX([1]界石!$AC$69:$AJ$224,MATCH(E43,[1]界石!$AJ$69:$AJ$224,0),3)+INDEX([1]界石!$AC$69:$AJ$224,MATCH(F43,[1]界石!$AJ$69:$AJ$224,0),3)+INDEX([1]界石!$AC$69:$AJ$224,MATCH(G43,[1]界石!$AJ$69:$AJ$224,0),3)+INDEX([1]界石!$AC$69:$AJ$224,MATCH(H43,[1]界石!$AJ$69:$AJ$224,0),3)+INDEX([1]界石!$AC$69:$AJ$224,MATCH(I43,[1]界石!$AJ$69:$AJ$224,0),3)</f>
        <v>10</v>
      </c>
      <c r="AB43">
        <f>INDEX([1]界石!$AC$69:$AJ$224,MATCH(D43,[1]界石!$AJ$69:$AJ$224,0),4)+INDEX([1]界石!$AC$69:$AJ$224,MATCH(E43,[1]界石!$AJ$69:$AJ$224,0),4)+INDEX([1]界石!$AC$69:$AJ$224,MATCH(F43,[1]界石!$AJ$69:$AJ$224,0),4)+INDEX([1]界石!$AC$69:$AJ$224,MATCH(G43,[1]界石!$AJ$69:$AJ$224,0),4)+INDEX([1]界石!$AC$69:$AJ$224,MATCH(H43,[1]界石!$AJ$69:$AJ$224,0),4)+INDEX([1]界石!$AC$69:$AJ$224,MATCH(I43,[1]界石!$AJ$69:$AJ$224,0),4)</f>
        <v>5</v>
      </c>
      <c r="AC43">
        <f>INDEX([1]界石!$AC$69:$AJ$224,MATCH(D43,[1]界石!$AJ$69:$AJ$224,0),5)+INDEX([1]界石!$AC$69:$AJ$224,MATCH(E43,[1]界石!$AJ$69:$AJ$224,0),5)+INDEX([1]界石!$AC$69:$AJ$224,MATCH(F43,[1]界石!$AJ$69:$AJ$224,0),5)+INDEX([1]界石!$AC$69:$AJ$224,MATCH(G43,[1]界石!$AJ$69:$AJ$224,0),5)+INDEX([1]界石!$AC$69:$AJ$224,MATCH(H43,[1]界石!$AJ$69:$AJ$224,0),5)+INDEX([1]界石!$AC$69:$AJ$224,MATCH(I43,[1]界石!$AJ$69:$AJ$224,0),5)</f>
        <v>13</v>
      </c>
    </row>
    <row r="44" spans="1:29" x14ac:dyDescent="0.15">
      <c r="A44">
        <v>502</v>
      </c>
      <c r="B44">
        <v>5</v>
      </c>
      <c r="C44">
        <v>2</v>
      </c>
      <c r="D44">
        <v>113</v>
      </c>
      <c r="E44">
        <v>114</v>
      </c>
      <c r="F44">
        <v>121</v>
      </c>
      <c r="G44">
        <v>121</v>
      </c>
      <c r="H44">
        <v>131</v>
      </c>
      <c r="I44">
        <v>132</v>
      </c>
      <c r="J44">
        <v>4</v>
      </c>
      <c r="K44">
        <f>[1]界石!$AJ$17</f>
        <v>9</v>
      </c>
      <c r="L44">
        <v>5</v>
      </c>
      <c r="M44">
        <f>[1]界石!$AK$17</f>
        <v>9</v>
      </c>
      <c r="N44">
        <v>6</v>
      </c>
      <c r="O44">
        <f>[1]界石!$AL$17</f>
        <v>5</v>
      </c>
      <c r="P44">
        <v>7</v>
      </c>
      <c r="Q44">
        <f>[1]界石!$AM$17</f>
        <v>5</v>
      </c>
      <c r="R44">
        <v>1</v>
      </c>
      <c r="S44">
        <f>[1]界石!$AN$17</f>
        <v>255</v>
      </c>
      <c r="T44">
        <f>IF(D44="",0,ROUND(K44*VLOOKUP(J44,[1]期望属性!$E$23:$F$38,2,0)+M44*VLOOKUP(L44,[1]期望属性!$E$23:$F$38,2,0)+O44*VLOOKUP(N44,[1]期望属性!$E$23:$F$38,2,0)+Q44*VLOOKUP(P44,[1]期望属性!$E$23:$F$38,2,0)+S44*VLOOKUP(R44,[1]期望属性!$E$23:$F$38,2,0)+VLOOKUP(D44,[2]工作表1!$A:$W,23,0)+VLOOKUP(E44,[2]工作表1!$A:$W,23,0)+VLOOKUP(F44,[2]工作表1!$A:$W,23,0)+VLOOKUP(G44,[2]工作表1!$A:$W,23,0)+VLOOKUP(H44,[2]工作表1!$A:$W,23,0)+VLOOKUP(I44,[2]工作表1!$A:$W,23,0),0))+T43</f>
        <v>217</v>
      </c>
      <c r="U44">
        <f t="shared" ref="U44:U50" si="4">K44+U43</f>
        <v>18</v>
      </c>
      <c r="V44">
        <f t="shared" ref="V44:V50" si="5">M44+V43</f>
        <v>18</v>
      </c>
      <c r="W44">
        <f t="shared" ref="W44:W50" si="6">O44+W43</f>
        <v>10</v>
      </c>
      <c r="X44">
        <f t="shared" ref="X44:X50" si="7">Q44+X43</f>
        <v>10</v>
      </c>
      <c r="Y44">
        <f>S44+INDEX([1]界石!$AC$69:$AJ$224,MATCH(D44,[1]界石!$AJ$69:$AJ$224,0),1)+INDEX([1]界石!$AC$69:$AJ$224,MATCH(E44,[1]界石!$AJ$69:$AJ$224,0),1)+INDEX([1]界石!$AC$69:$AJ$224,MATCH(F44,[1]界石!$AJ$69:$AJ$224,0),1)+INDEX([1]界石!$AC$69:$AJ$224,MATCH(G44,[1]界石!$AJ$69:$AJ$224,0),1)+INDEX([1]界石!$AC$69:$AJ$224,MATCH(H44,[1]界石!$AJ$69:$AJ$224,0),1)+INDEX([1]界石!$AC$69:$AJ$224,MATCH(I44,[1]界石!$AJ$69:$AJ$224,0),1)+Y43</f>
        <v>1755</v>
      </c>
      <c r="Z44">
        <f>INDEX([1]界石!$AC$69:$AJ$224,MATCH(D44,[1]界石!$AJ$69:$AJ$224,0),2)+INDEX([1]界石!$AC$69:$AJ$224,MATCH(E44,[1]界石!$AJ$69:$AJ$224,0),2)+INDEX([1]界石!$AC$69:$AJ$224,MATCH(F44,[1]界石!$AJ$69:$AJ$224,0),2)+INDEX([1]界石!$AC$69:$AJ$224,MATCH(G44,[1]界石!$AJ$69:$AJ$224,0),2)+INDEX([1]界石!$AC$69:$AJ$224,MATCH(H44,[1]界石!$AJ$69:$AJ$224,0),2)+INDEX([1]界石!$AC$69:$AJ$224,MATCH(I44,[1]界石!$AJ$69:$AJ$224,0),2)+Z43</f>
        <v>22</v>
      </c>
      <c r="AA44">
        <f>INDEX([1]界石!$AC$69:$AJ$224,MATCH(D44,[1]界石!$AJ$69:$AJ$224,0),3)+INDEX([1]界石!$AC$69:$AJ$224,MATCH(E44,[1]界石!$AJ$69:$AJ$224,0),3)+INDEX([1]界石!$AC$69:$AJ$224,MATCH(F44,[1]界石!$AJ$69:$AJ$224,0),3)+INDEX([1]界石!$AC$69:$AJ$224,MATCH(G44,[1]界石!$AJ$69:$AJ$224,0),3)+INDEX([1]界石!$AC$69:$AJ$224,MATCH(H44,[1]界石!$AJ$69:$AJ$224,0),3)+INDEX([1]界石!$AC$69:$AJ$224,MATCH(I44,[1]界石!$AJ$69:$AJ$224,0),3)+AA43</f>
        <v>36</v>
      </c>
      <c r="AB44">
        <f>INDEX([1]界石!$AC$69:$AJ$224,MATCH(D44,[1]界石!$AJ$69:$AJ$224,0),4)+INDEX([1]界石!$AC$69:$AJ$224,MATCH(E44,[1]界石!$AJ$69:$AJ$224,0),4)+INDEX([1]界石!$AC$69:$AJ$224,MATCH(F44,[1]界石!$AJ$69:$AJ$224,0),4)+INDEX([1]界石!$AC$69:$AJ$224,MATCH(G44,[1]界石!$AJ$69:$AJ$224,0),4)+INDEX([1]界石!$AC$69:$AJ$224,MATCH(H44,[1]界石!$AJ$69:$AJ$224,0),4)+INDEX([1]界石!$AC$69:$AJ$224,MATCH(I44,[1]界石!$AJ$69:$AJ$224,0),4)+AB43</f>
        <v>8</v>
      </c>
      <c r="AC44">
        <f>INDEX([1]界石!$AC$69:$AJ$224,MATCH(D44,[1]界石!$AJ$69:$AJ$224,0),5)+INDEX([1]界石!$AC$69:$AJ$224,MATCH(E44,[1]界石!$AJ$69:$AJ$224,0),5)+INDEX([1]界石!$AC$69:$AJ$224,MATCH(F44,[1]界石!$AJ$69:$AJ$224,0),5)+INDEX([1]界石!$AC$69:$AJ$224,MATCH(G44,[1]界石!$AJ$69:$AJ$224,0),5)+INDEX([1]界石!$AC$69:$AJ$224,MATCH(H44,[1]界石!$AJ$69:$AJ$224,0),5)+INDEX([1]界石!$AC$69:$AJ$224,MATCH(I44,[1]界石!$AJ$69:$AJ$224,0),5)+AC43</f>
        <v>13</v>
      </c>
    </row>
    <row r="45" spans="1:29" x14ac:dyDescent="0.15">
      <c r="A45">
        <v>503</v>
      </c>
      <c r="B45">
        <v>5</v>
      </c>
      <c r="C45">
        <v>3</v>
      </c>
      <c r="D45">
        <v>115</v>
      </c>
      <c r="E45">
        <v>116</v>
      </c>
      <c r="F45">
        <v>124</v>
      </c>
      <c r="G45">
        <v>125</v>
      </c>
      <c r="H45">
        <v>133</v>
      </c>
      <c r="I45">
        <v>133</v>
      </c>
      <c r="J45">
        <v>4</v>
      </c>
      <c r="K45">
        <f>[1]界石!$AJ$17</f>
        <v>9</v>
      </c>
      <c r="L45">
        <v>5</v>
      </c>
      <c r="M45">
        <f>[1]界石!$AK$17</f>
        <v>9</v>
      </c>
      <c r="N45">
        <v>6</v>
      </c>
      <c r="O45">
        <f>[1]界石!$AL$17</f>
        <v>5</v>
      </c>
      <c r="P45">
        <v>7</v>
      </c>
      <c r="Q45">
        <f>[1]界石!$AM$17</f>
        <v>5</v>
      </c>
      <c r="R45">
        <v>1</v>
      </c>
      <c r="S45">
        <f>[1]界石!$AN$17</f>
        <v>255</v>
      </c>
      <c r="T45">
        <f>IF(D45="",0,ROUND(K45*VLOOKUP(J45,[1]期望属性!$E$23:$F$38,2,0)+M45*VLOOKUP(L45,[1]期望属性!$E$23:$F$38,2,0)+O45*VLOOKUP(N45,[1]期望属性!$E$23:$F$38,2,0)+Q45*VLOOKUP(P45,[1]期望属性!$E$23:$F$38,2,0)+S45*VLOOKUP(R45,[1]期望属性!$E$23:$F$38,2,0)+VLOOKUP(D45,[2]工作表1!$A:$W,23,0)+VLOOKUP(E45,[2]工作表1!$A:$W,23,0)+VLOOKUP(F45,[2]工作表1!$A:$W,23,0)+VLOOKUP(G45,[2]工作表1!$A:$W,23,0)+VLOOKUP(H45,[2]工作表1!$A:$W,23,0)+VLOOKUP(I45,[2]工作表1!$A:$W,23,0),0))+T44</f>
        <v>364</v>
      </c>
      <c r="U45">
        <f t="shared" si="4"/>
        <v>27</v>
      </c>
      <c r="V45">
        <f t="shared" si="5"/>
        <v>27</v>
      </c>
      <c r="W45">
        <f t="shared" si="6"/>
        <v>15</v>
      </c>
      <c r="X45">
        <f t="shared" si="7"/>
        <v>15</v>
      </c>
      <c r="Y45">
        <f>S45+INDEX([1]界石!$AC$69:$AJ$224,MATCH(D45,[1]界石!$AJ$69:$AJ$224,0),1)+INDEX([1]界石!$AC$69:$AJ$224,MATCH(E45,[1]界石!$AJ$69:$AJ$224,0),1)+INDEX([1]界石!$AC$69:$AJ$224,MATCH(F45,[1]界石!$AJ$69:$AJ$224,0),1)+INDEX([1]界石!$AC$69:$AJ$224,MATCH(G45,[1]界石!$AJ$69:$AJ$224,0),1)+INDEX([1]界石!$AC$69:$AJ$224,MATCH(H45,[1]界石!$AJ$69:$AJ$224,0),1)+INDEX([1]界石!$AC$69:$AJ$224,MATCH(I45,[1]界石!$AJ$69:$AJ$224,0),1)+Y44</f>
        <v>2861</v>
      </c>
      <c r="Z45">
        <f>INDEX([1]界石!$AC$69:$AJ$224,MATCH(D45,[1]界石!$AJ$69:$AJ$224,0),2)+INDEX([1]界石!$AC$69:$AJ$224,MATCH(E45,[1]界石!$AJ$69:$AJ$224,0),2)+INDEX([1]界石!$AC$69:$AJ$224,MATCH(F45,[1]界石!$AJ$69:$AJ$224,0),2)+INDEX([1]界石!$AC$69:$AJ$224,MATCH(G45,[1]界石!$AJ$69:$AJ$224,0),2)+INDEX([1]界石!$AC$69:$AJ$224,MATCH(H45,[1]界石!$AJ$69:$AJ$224,0),2)+INDEX([1]界石!$AC$69:$AJ$224,MATCH(I45,[1]界石!$AJ$69:$AJ$224,0),2)+Z44</f>
        <v>22</v>
      </c>
      <c r="AA45">
        <f>INDEX([1]界石!$AC$69:$AJ$224,MATCH(D45,[1]界石!$AJ$69:$AJ$224,0),3)+INDEX([1]界石!$AC$69:$AJ$224,MATCH(E45,[1]界石!$AJ$69:$AJ$224,0),3)+INDEX([1]界石!$AC$69:$AJ$224,MATCH(F45,[1]界石!$AJ$69:$AJ$224,0),3)+INDEX([1]界石!$AC$69:$AJ$224,MATCH(G45,[1]界石!$AJ$69:$AJ$224,0),3)+INDEX([1]界石!$AC$69:$AJ$224,MATCH(H45,[1]界石!$AJ$69:$AJ$224,0),3)+INDEX([1]界石!$AC$69:$AJ$224,MATCH(I45,[1]界石!$AJ$69:$AJ$224,0),3)+AA44</f>
        <v>36</v>
      </c>
      <c r="AB45">
        <f>INDEX([1]界石!$AC$69:$AJ$224,MATCH(D45,[1]界石!$AJ$69:$AJ$224,0),4)+INDEX([1]界石!$AC$69:$AJ$224,MATCH(E45,[1]界石!$AJ$69:$AJ$224,0),4)+INDEX([1]界石!$AC$69:$AJ$224,MATCH(F45,[1]界石!$AJ$69:$AJ$224,0),4)+INDEX([1]界石!$AC$69:$AJ$224,MATCH(G45,[1]界石!$AJ$69:$AJ$224,0),4)+INDEX([1]界石!$AC$69:$AJ$224,MATCH(H45,[1]界石!$AJ$69:$AJ$224,0),4)+INDEX([1]界石!$AC$69:$AJ$224,MATCH(I45,[1]界石!$AJ$69:$AJ$224,0),4)+AB44</f>
        <v>35</v>
      </c>
      <c r="AC45">
        <f>INDEX([1]界石!$AC$69:$AJ$224,MATCH(D45,[1]界石!$AJ$69:$AJ$224,0),5)+INDEX([1]界石!$AC$69:$AJ$224,MATCH(E45,[1]界石!$AJ$69:$AJ$224,0),5)+INDEX([1]界石!$AC$69:$AJ$224,MATCH(F45,[1]界石!$AJ$69:$AJ$224,0),5)+INDEX([1]界石!$AC$69:$AJ$224,MATCH(G45,[1]界石!$AJ$69:$AJ$224,0),5)+INDEX([1]界石!$AC$69:$AJ$224,MATCH(H45,[1]界石!$AJ$69:$AJ$224,0),5)+INDEX([1]界石!$AC$69:$AJ$224,MATCH(I45,[1]界石!$AJ$69:$AJ$224,0),5)+AC44</f>
        <v>34</v>
      </c>
    </row>
    <row r="46" spans="1:29" x14ac:dyDescent="0.15">
      <c r="A46">
        <v>504</v>
      </c>
      <c r="B46">
        <v>5</v>
      </c>
      <c r="C46">
        <v>4</v>
      </c>
      <c r="D46">
        <v>111</v>
      </c>
      <c r="E46">
        <v>112</v>
      </c>
      <c r="F46">
        <v>123</v>
      </c>
      <c r="G46">
        <v>131</v>
      </c>
      <c r="H46">
        <v>141</v>
      </c>
      <c r="I46">
        <v>142</v>
      </c>
      <c r="J46">
        <v>4</v>
      </c>
      <c r="K46">
        <f>[1]界石!$AJ$17</f>
        <v>9</v>
      </c>
      <c r="L46">
        <v>5</v>
      </c>
      <c r="M46">
        <f>[1]界石!$AK$17</f>
        <v>9</v>
      </c>
      <c r="N46">
        <v>6</v>
      </c>
      <c r="O46">
        <f>[1]界石!$AL$17</f>
        <v>5</v>
      </c>
      <c r="P46">
        <v>7</v>
      </c>
      <c r="Q46">
        <f>[1]界石!$AM$17</f>
        <v>5</v>
      </c>
      <c r="R46">
        <v>1</v>
      </c>
      <c r="S46">
        <f>[1]界石!$AN$17</f>
        <v>255</v>
      </c>
      <c r="T46">
        <f>IF(D46="",0,ROUND(K46*VLOOKUP(J46,[1]期望属性!$E$23:$F$38,2,0)+M46*VLOOKUP(L46,[1]期望属性!$E$23:$F$38,2,0)+O46*VLOOKUP(N46,[1]期望属性!$E$23:$F$38,2,0)+Q46*VLOOKUP(P46,[1]期望属性!$E$23:$F$38,2,0)+S46*VLOOKUP(R46,[1]期望属性!$E$23:$F$38,2,0)+VLOOKUP(D46,[2]工作表1!$A:$W,23,0)+VLOOKUP(E46,[2]工作表1!$A:$W,23,0)+VLOOKUP(F46,[2]工作表1!$A:$W,23,0)+VLOOKUP(G46,[2]工作表1!$A:$W,23,0)+VLOOKUP(H46,[2]工作表1!$A:$W,23,0)+VLOOKUP(I46,[2]工作表1!$A:$W,23,0),0))+T45</f>
        <v>501</v>
      </c>
      <c r="U46">
        <f t="shared" si="4"/>
        <v>36</v>
      </c>
      <c r="V46">
        <f t="shared" si="5"/>
        <v>36</v>
      </c>
      <c r="W46">
        <f t="shared" si="6"/>
        <v>20</v>
      </c>
      <c r="X46">
        <f t="shared" si="7"/>
        <v>20</v>
      </c>
      <c r="Y46">
        <f>S46+INDEX([1]界石!$AC$69:$AJ$224,MATCH(D46,[1]界石!$AJ$69:$AJ$224,0),1)+INDEX([1]界石!$AC$69:$AJ$224,MATCH(E46,[1]界石!$AJ$69:$AJ$224,0),1)+INDEX([1]界石!$AC$69:$AJ$224,MATCH(F46,[1]界石!$AJ$69:$AJ$224,0),1)+INDEX([1]界石!$AC$69:$AJ$224,MATCH(G46,[1]界石!$AJ$69:$AJ$224,0),1)+INDEX([1]界石!$AC$69:$AJ$224,MATCH(H46,[1]界石!$AJ$69:$AJ$224,0),1)+INDEX([1]界石!$AC$69:$AJ$224,MATCH(I46,[1]界石!$AJ$69:$AJ$224,0),1)+Y45</f>
        <v>4238</v>
      </c>
      <c r="Z46">
        <f>INDEX([1]界石!$AC$69:$AJ$224,MATCH(D46,[1]界石!$AJ$69:$AJ$224,0),2)+INDEX([1]界石!$AC$69:$AJ$224,MATCH(E46,[1]界石!$AJ$69:$AJ$224,0),2)+INDEX([1]界石!$AC$69:$AJ$224,MATCH(F46,[1]界石!$AJ$69:$AJ$224,0),2)+INDEX([1]界石!$AC$69:$AJ$224,MATCH(G46,[1]界石!$AJ$69:$AJ$224,0),2)+INDEX([1]界石!$AC$69:$AJ$224,MATCH(H46,[1]界石!$AJ$69:$AJ$224,0),2)+INDEX([1]界石!$AC$69:$AJ$224,MATCH(I46,[1]界石!$AJ$69:$AJ$224,0),2)+Z45</f>
        <v>38</v>
      </c>
      <c r="AA46">
        <f>INDEX([1]界石!$AC$69:$AJ$224,MATCH(D46,[1]界石!$AJ$69:$AJ$224,0),3)+INDEX([1]界石!$AC$69:$AJ$224,MATCH(E46,[1]界石!$AJ$69:$AJ$224,0),3)+INDEX([1]界石!$AC$69:$AJ$224,MATCH(F46,[1]界石!$AJ$69:$AJ$224,0),3)+INDEX([1]界石!$AC$69:$AJ$224,MATCH(G46,[1]界石!$AJ$69:$AJ$224,0),3)+INDEX([1]界石!$AC$69:$AJ$224,MATCH(H46,[1]界石!$AJ$69:$AJ$224,0),3)+INDEX([1]界石!$AC$69:$AJ$224,MATCH(I46,[1]界石!$AJ$69:$AJ$224,0),3)+AA45</f>
        <v>80</v>
      </c>
      <c r="AB46">
        <f>INDEX([1]界石!$AC$69:$AJ$224,MATCH(D46,[1]界石!$AJ$69:$AJ$224,0),4)+INDEX([1]界石!$AC$69:$AJ$224,MATCH(E46,[1]界石!$AJ$69:$AJ$224,0),4)+INDEX([1]界石!$AC$69:$AJ$224,MATCH(F46,[1]界石!$AJ$69:$AJ$224,0),4)+INDEX([1]界石!$AC$69:$AJ$224,MATCH(G46,[1]界石!$AJ$69:$AJ$224,0),4)+INDEX([1]界石!$AC$69:$AJ$224,MATCH(H46,[1]界石!$AJ$69:$AJ$224,0),4)+INDEX([1]界石!$AC$69:$AJ$224,MATCH(I46,[1]界石!$AJ$69:$AJ$224,0),4)+AB45</f>
        <v>35</v>
      </c>
      <c r="AC46">
        <f>INDEX([1]界石!$AC$69:$AJ$224,MATCH(D46,[1]界石!$AJ$69:$AJ$224,0),5)+INDEX([1]界石!$AC$69:$AJ$224,MATCH(E46,[1]界石!$AJ$69:$AJ$224,0),5)+INDEX([1]界石!$AC$69:$AJ$224,MATCH(F46,[1]界石!$AJ$69:$AJ$224,0),5)+INDEX([1]界石!$AC$69:$AJ$224,MATCH(G46,[1]界石!$AJ$69:$AJ$224,0),5)+INDEX([1]界石!$AC$69:$AJ$224,MATCH(H46,[1]界石!$AJ$69:$AJ$224,0),5)+INDEX([1]界石!$AC$69:$AJ$224,MATCH(I46,[1]界石!$AJ$69:$AJ$224,0),5)+AC45</f>
        <v>34</v>
      </c>
    </row>
    <row r="47" spans="1:29" x14ac:dyDescent="0.15">
      <c r="A47">
        <v>505</v>
      </c>
      <c r="B47">
        <v>5</v>
      </c>
      <c r="C47">
        <v>5</v>
      </c>
      <c r="D47">
        <v>121</v>
      </c>
      <c r="E47">
        <v>122</v>
      </c>
      <c r="F47">
        <v>133</v>
      </c>
      <c r="G47">
        <v>133</v>
      </c>
      <c r="H47">
        <v>141</v>
      </c>
      <c r="I47">
        <v>142</v>
      </c>
      <c r="J47">
        <v>4</v>
      </c>
      <c r="K47">
        <f>[1]界石!$AJ$17</f>
        <v>9</v>
      </c>
      <c r="L47">
        <v>5</v>
      </c>
      <c r="M47">
        <f>[1]界石!$AK$17</f>
        <v>9</v>
      </c>
      <c r="N47">
        <v>6</v>
      </c>
      <c r="O47">
        <f>[1]界石!$AL$17</f>
        <v>5</v>
      </c>
      <c r="P47">
        <v>7</v>
      </c>
      <c r="Q47">
        <f>[1]界石!$AM$17</f>
        <v>5</v>
      </c>
      <c r="R47">
        <v>1</v>
      </c>
      <c r="S47">
        <f>[1]界石!$AN$17</f>
        <v>255</v>
      </c>
      <c r="T47">
        <f>IF(D47="",0,ROUND(K47*VLOOKUP(J47,[1]期望属性!$E$23:$F$38,2,0)+M47*VLOOKUP(L47,[1]期望属性!$E$23:$F$38,2,0)+O47*VLOOKUP(N47,[1]期望属性!$E$23:$F$38,2,0)+Q47*VLOOKUP(P47,[1]期望属性!$E$23:$F$38,2,0)+S47*VLOOKUP(R47,[1]期望属性!$E$23:$F$38,2,0)+VLOOKUP(D47,[2]工作表1!$A:$W,23,0)+VLOOKUP(E47,[2]工作表1!$A:$W,23,0)+VLOOKUP(F47,[2]工作表1!$A:$W,23,0)+VLOOKUP(G47,[2]工作表1!$A:$W,23,0)+VLOOKUP(H47,[2]工作表1!$A:$W,23,0)+VLOOKUP(I47,[2]工作表1!$A:$W,23,0),0))+T46</f>
        <v>662</v>
      </c>
      <c r="U47">
        <f t="shared" si="4"/>
        <v>45</v>
      </c>
      <c r="V47">
        <f t="shared" si="5"/>
        <v>45</v>
      </c>
      <c r="W47">
        <f t="shared" si="6"/>
        <v>25</v>
      </c>
      <c r="X47">
        <f t="shared" si="7"/>
        <v>25</v>
      </c>
      <c r="Y47">
        <f>S47+INDEX([1]界石!$AC$69:$AJ$224,MATCH(D47,[1]界石!$AJ$69:$AJ$224,0),1)+INDEX([1]界石!$AC$69:$AJ$224,MATCH(E47,[1]界石!$AJ$69:$AJ$224,0),1)+INDEX([1]界石!$AC$69:$AJ$224,MATCH(F47,[1]界石!$AJ$69:$AJ$224,0),1)+INDEX([1]界石!$AC$69:$AJ$224,MATCH(G47,[1]界石!$AJ$69:$AJ$224,0),1)+INDEX([1]界石!$AC$69:$AJ$224,MATCH(H47,[1]界石!$AJ$69:$AJ$224,0),1)+INDEX([1]界石!$AC$69:$AJ$224,MATCH(I47,[1]界石!$AJ$69:$AJ$224,0),1)+Y46</f>
        <v>6035</v>
      </c>
      <c r="Z47">
        <f>INDEX([1]界石!$AC$69:$AJ$224,MATCH(D47,[1]界石!$AJ$69:$AJ$224,0),2)+INDEX([1]界石!$AC$69:$AJ$224,MATCH(E47,[1]界石!$AJ$69:$AJ$224,0),2)+INDEX([1]界石!$AC$69:$AJ$224,MATCH(F47,[1]界石!$AJ$69:$AJ$224,0),2)+INDEX([1]界石!$AC$69:$AJ$224,MATCH(G47,[1]界石!$AJ$69:$AJ$224,0),2)+INDEX([1]界石!$AC$69:$AJ$224,MATCH(H47,[1]界石!$AJ$69:$AJ$224,0),2)+INDEX([1]界石!$AC$69:$AJ$224,MATCH(I47,[1]界石!$AJ$69:$AJ$224,0),2)+Z46</f>
        <v>44</v>
      </c>
      <c r="AA47">
        <f>INDEX([1]界石!$AC$69:$AJ$224,MATCH(D47,[1]界石!$AJ$69:$AJ$224,0),3)+INDEX([1]界石!$AC$69:$AJ$224,MATCH(E47,[1]界石!$AJ$69:$AJ$224,0),3)+INDEX([1]界石!$AC$69:$AJ$224,MATCH(F47,[1]界石!$AJ$69:$AJ$224,0),3)+INDEX([1]界石!$AC$69:$AJ$224,MATCH(G47,[1]界石!$AJ$69:$AJ$224,0),3)+INDEX([1]界石!$AC$69:$AJ$224,MATCH(H47,[1]界石!$AJ$69:$AJ$224,0),3)+INDEX([1]界石!$AC$69:$AJ$224,MATCH(I47,[1]界石!$AJ$69:$AJ$224,0),3)+AA46</f>
        <v>114</v>
      </c>
      <c r="AB47">
        <f>INDEX([1]界石!$AC$69:$AJ$224,MATCH(D47,[1]界石!$AJ$69:$AJ$224,0),4)+INDEX([1]界石!$AC$69:$AJ$224,MATCH(E47,[1]界石!$AJ$69:$AJ$224,0),4)+INDEX([1]界石!$AC$69:$AJ$224,MATCH(F47,[1]界石!$AJ$69:$AJ$224,0),4)+INDEX([1]界石!$AC$69:$AJ$224,MATCH(G47,[1]界石!$AJ$69:$AJ$224,0),4)+INDEX([1]界石!$AC$69:$AJ$224,MATCH(H47,[1]界石!$AJ$69:$AJ$224,0),4)+INDEX([1]界石!$AC$69:$AJ$224,MATCH(I47,[1]界石!$AJ$69:$AJ$224,0),4)+AB46</f>
        <v>57</v>
      </c>
      <c r="AC47">
        <f>INDEX([1]界石!$AC$69:$AJ$224,MATCH(D47,[1]界石!$AJ$69:$AJ$224,0),5)+INDEX([1]界石!$AC$69:$AJ$224,MATCH(E47,[1]界石!$AJ$69:$AJ$224,0),5)+INDEX([1]界石!$AC$69:$AJ$224,MATCH(F47,[1]界石!$AJ$69:$AJ$224,0),5)+INDEX([1]界石!$AC$69:$AJ$224,MATCH(G47,[1]界石!$AJ$69:$AJ$224,0),5)+INDEX([1]界石!$AC$69:$AJ$224,MATCH(H47,[1]界石!$AJ$69:$AJ$224,0),5)+INDEX([1]界石!$AC$69:$AJ$224,MATCH(I47,[1]界石!$AJ$69:$AJ$224,0),5)+AC46</f>
        <v>34</v>
      </c>
    </row>
    <row r="48" spans="1:29" x14ac:dyDescent="0.15">
      <c r="A48">
        <v>506</v>
      </c>
      <c r="B48">
        <v>5</v>
      </c>
      <c r="C48">
        <v>6</v>
      </c>
      <c r="D48">
        <v>123</v>
      </c>
      <c r="E48">
        <v>124</v>
      </c>
      <c r="F48">
        <v>132</v>
      </c>
      <c r="G48">
        <v>141</v>
      </c>
      <c r="H48">
        <v>142</v>
      </c>
      <c r="I48">
        <v>142</v>
      </c>
      <c r="J48">
        <v>4</v>
      </c>
      <c r="K48">
        <f>[1]界石!$AJ$17</f>
        <v>9</v>
      </c>
      <c r="L48">
        <v>5</v>
      </c>
      <c r="M48">
        <f>[1]界石!$AK$17</f>
        <v>9</v>
      </c>
      <c r="N48">
        <v>6</v>
      </c>
      <c r="O48">
        <f>[1]界石!$AL$17</f>
        <v>5</v>
      </c>
      <c r="P48">
        <v>7</v>
      </c>
      <c r="Q48">
        <f>[1]界石!$AM$17</f>
        <v>5</v>
      </c>
      <c r="R48">
        <v>1</v>
      </c>
      <c r="S48">
        <f>[1]界石!$AN$17</f>
        <v>255</v>
      </c>
      <c r="T48">
        <f>IF(D48="",0,ROUND(K48*VLOOKUP(J48,[1]期望属性!$E$23:$F$38,2,0)+M48*VLOOKUP(L48,[1]期望属性!$E$23:$F$38,2,0)+O48*VLOOKUP(N48,[1]期望属性!$E$23:$F$38,2,0)+Q48*VLOOKUP(P48,[1]期望属性!$E$23:$F$38,2,0)+S48*VLOOKUP(R48,[1]期望属性!$E$23:$F$38,2,0)+VLOOKUP(D48,[2]工作表1!$A:$W,23,0)+VLOOKUP(E48,[2]工作表1!$A:$W,23,0)+VLOOKUP(F48,[2]工作表1!$A:$W,23,0)+VLOOKUP(G48,[2]工作表1!$A:$W,23,0)+VLOOKUP(H48,[2]工作表1!$A:$W,23,0)+VLOOKUP(I48,[2]工作表1!$A:$W,23,0),0))+T47</f>
        <v>807</v>
      </c>
      <c r="U48">
        <f t="shared" si="4"/>
        <v>54</v>
      </c>
      <c r="V48">
        <f t="shared" si="5"/>
        <v>54</v>
      </c>
      <c r="W48">
        <f t="shared" si="6"/>
        <v>30</v>
      </c>
      <c r="X48">
        <f t="shared" si="7"/>
        <v>30</v>
      </c>
      <c r="Y48">
        <f>S48+INDEX([1]界石!$AC$69:$AJ$224,MATCH(D48,[1]界石!$AJ$69:$AJ$224,0),1)+INDEX([1]界石!$AC$69:$AJ$224,MATCH(E48,[1]界石!$AJ$69:$AJ$224,0),1)+INDEX([1]界石!$AC$69:$AJ$224,MATCH(F48,[1]界石!$AJ$69:$AJ$224,0),1)+INDEX([1]界石!$AC$69:$AJ$224,MATCH(G48,[1]界石!$AJ$69:$AJ$224,0),1)+INDEX([1]界石!$AC$69:$AJ$224,MATCH(H48,[1]界石!$AJ$69:$AJ$224,0),1)+INDEX([1]界石!$AC$69:$AJ$224,MATCH(I48,[1]界石!$AJ$69:$AJ$224,0),1)+Y47</f>
        <v>7277</v>
      </c>
      <c r="Z48">
        <f>INDEX([1]界石!$AC$69:$AJ$224,MATCH(D48,[1]界石!$AJ$69:$AJ$224,0),2)+INDEX([1]界石!$AC$69:$AJ$224,MATCH(E48,[1]界石!$AJ$69:$AJ$224,0),2)+INDEX([1]界石!$AC$69:$AJ$224,MATCH(F48,[1]界石!$AJ$69:$AJ$224,0),2)+INDEX([1]界石!$AC$69:$AJ$224,MATCH(G48,[1]界石!$AJ$69:$AJ$224,0),2)+INDEX([1]界石!$AC$69:$AJ$224,MATCH(H48,[1]界石!$AJ$69:$AJ$224,0),2)+INDEX([1]界石!$AC$69:$AJ$224,MATCH(I48,[1]界石!$AJ$69:$AJ$224,0),2)+Z47</f>
        <v>44</v>
      </c>
      <c r="AA48">
        <f>INDEX([1]界石!$AC$69:$AJ$224,MATCH(D48,[1]界石!$AJ$69:$AJ$224,0),3)+INDEX([1]界石!$AC$69:$AJ$224,MATCH(E48,[1]界石!$AJ$69:$AJ$224,0),3)+INDEX([1]界石!$AC$69:$AJ$224,MATCH(F48,[1]界石!$AJ$69:$AJ$224,0),3)+INDEX([1]界石!$AC$69:$AJ$224,MATCH(G48,[1]界石!$AJ$69:$AJ$224,0),3)+INDEX([1]界石!$AC$69:$AJ$224,MATCH(H48,[1]界石!$AJ$69:$AJ$224,0),3)+INDEX([1]界石!$AC$69:$AJ$224,MATCH(I48,[1]界石!$AJ$69:$AJ$224,0),3)+AA47</f>
        <v>212</v>
      </c>
      <c r="AB48">
        <f>INDEX([1]界石!$AC$69:$AJ$224,MATCH(D48,[1]界石!$AJ$69:$AJ$224,0),4)+INDEX([1]界石!$AC$69:$AJ$224,MATCH(E48,[1]界石!$AJ$69:$AJ$224,0),4)+INDEX([1]界石!$AC$69:$AJ$224,MATCH(F48,[1]界石!$AJ$69:$AJ$224,0),4)+INDEX([1]界石!$AC$69:$AJ$224,MATCH(G48,[1]界石!$AJ$69:$AJ$224,0),4)+INDEX([1]界石!$AC$69:$AJ$224,MATCH(H48,[1]界石!$AJ$69:$AJ$224,0),4)+INDEX([1]界石!$AC$69:$AJ$224,MATCH(I48,[1]界石!$AJ$69:$AJ$224,0),4)+AB47</f>
        <v>62</v>
      </c>
      <c r="AC48">
        <f>INDEX([1]界石!$AC$69:$AJ$224,MATCH(D48,[1]界石!$AJ$69:$AJ$224,0),5)+INDEX([1]界石!$AC$69:$AJ$224,MATCH(E48,[1]界石!$AJ$69:$AJ$224,0),5)+INDEX([1]界石!$AC$69:$AJ$224,MATCH(F48,[1]界石!$AJ$69:$AJ$224,0),5)+INDEX([1]界石!$AC$69:$AJ$224,MATCH(G48,[1]界石!$AJ$69:$AJ$224,0),5)+INDEX([1]界石!$AC$69:$AJ$224,MATCH(H48,[1]界石!$AJ$69:$AJ$224,0),5)+INDEX([1]界石!$AC$69:$AJ$224,MATCH(I48,[1]界石!$AJ$69:$AJ$224,0),5)+AC47</f>
        <v>34</v>
      </c>
    </row>
    <row r="49" spans="1:29" x14ac:dyDescent="0.15">
      <c r="A49">
        <v>507</v>
      </c>
      <c r="B49">
        <v>5</v>
      </c>
      <c r="C49">
        <v>7</v>
      </c>
      <c r="D49">
        <v>125</v>
      </c>
      <c r="E49">
        <v>121</v>
      </c>
      <c r="F49">
        <v>131</v>
      </c>
      <c r="G49">
        <v>141</v>
      </c>
      <c r="H49">
        <v>142</v>
      </c>
      <c r="I49">
        <v>151</v>
      </c>
      <c r="J49">
        <v>4</v>
      </c>
      <c r="K49">
        <f>[1]界石!$AJ$17</f>
        <v>9</v>
      </c>
      <c r="L49">
        <v>5</v>
      </c>
      <c r="M49">
        <f>[1]界石!$AK$17</f>
        <v>9</v>
      </c>
      <c r="N49">
        <v>6</v>
      </c>
      <c r="O49">
        <f>[1]界石!$AL$17</f>
        <v>5</v>
      </c>
      <c r="P49">
        <v>7</v>
      </c>
      <c r="Q49">
        <f>[1]界石!$AM$17</f>
        <v>5</v>
      </c>
      <c r="R49">
        <v>1</v>
      </c>
      <c r="S49">
        <f>[1]界石!$AN$17</f>
        <v>255</v>
      </c>
      <c r="T49">
        <f>IF(D49="",0,ROUND(K49*VLOOKUP(J49,[1]期望属性!$E$23:$F$38,2,0)+M49*VLOOKUP(L49,[1]期望属性!$E$23:$F$38,2,0)+O49*VLOOKUP(N49,[1]期望属性!$E$23:$F$38,2,0)+Q49*VLOOKUP(P49,[1]期望属性!$E$23:$F$38,2,0)+S49*VLOOKUP(R49,[1]期望属性!$E$23:$F$38,2,0)+VLOOKUP(D49,[2]工作表1!$A:$W,23,0)+VLOOKUP(E49,[2]工作表1!$A:$W,23,0)+VLOOKUP(F49,[2]工作表1!$A:$W,23,0)+VLOOKUP(G49,[2]工作表1!$A:$W,23,0)+VLOOKUP(H49,[2]工作表1!$A:$W,23,0)+VLOOKUP(I49,[2]工作表1!$A:$W,23,0),0))+T48</f>
        <v>1052</v>
      </c>
      <c r="U49">
        <f t="shared" si="4"/>
        <v>63</v>
      </c>
      <c r="V49">
        <f t="shared" si="5"/>
        <v>63</v>
      </c>
      <c r="W49">
        <f t="shared" si="6"/>
        <v>35</v>
      </c>
      <c r="X49">
        <f t="shared" si="7"/>
        <v>35</v>
      </c>
      <c r="Y49">
        <f>S49+INDEX([1]界石!$AC$69:$AJ$224,MATCH(D49,[1]界石!$AJ$69:$AJ$224,0),1)+INDEX([1]界石!$AC$69:$AJ$224,MATCH(E49,[1]界石!$AJ$69:$AJ$224,0),1)+INDEX([1]界石!$AC$69:$AJ$224,MATCH(F49,[1]界石!$AJ$69:$AJ$224,0),1)+INDEX([1]界石!$AC$69:$AJ$224,MATCH(G49,[1]界石!$AJ$69:$AJ$224,0),1)+INDEX([1]界石!$AC$69:$AJ$224,MATCH(H49,[1]界石!$AJ$69:$AJ$224,0),1)+INDEX([1]界石!$AC$69:$AJ$224,MATCH(I49,[1]界石!$AJ$69:$AJ$224,0),1)+Y48</f>
        <v>9692</v>
      </c>
      <c r="Z49">
        <f>INDEX([1]界石!$AC$69:$AJ$224,MATCH(D49,[1]界石!$AJ$69:$AJ$224,0),2)+INDEX([1]界石!$AC$69:$AJ$224,MATCH(E49,[1]界石!$AJ$69:$AJ$224,0),2)+INDEX([1]界石!$AC$69:$AJ$224,MATCH(F49,[1]界石!$AJ$69:$AJ$224,0),2)+INDEX([1]界石!$AC$69:$AJ$224,MATCH(G49,[1]界石!$AJ$69:$AJ$224,0),2)+INDEX([1]界石!$AC$69:$AJ$224,MATCH(H49,[1]界石!$AJ$69:$AJ$224,0),2)+INDEX([1]界石!$AC$69:$AJ$224,MATCH(I49,[1]界石!$AJ$69:$AJ$224,0),2)+Z48</f>
        <v>89</v>
      </c>
      <c r="AA49">
        <f>INDEX([1]界石!$AC$69:$AJ$224,MATCH(D49,[1]界石!$AJ$69:$AJ$224,0),3)+INDEX([1]界石!$AC$69:$AJ$224,MATCH(E49,[1]界石!$AJ$69:$AJ$224,0),3)+INDEX([1]界石!$AC$69:$AJ$224,MATCH(F49,[1]界石!$AJ$69:$AJ$224,0),3)+INDEX([1]界石!$AC$69:$AJ$224,MATCH(G49,[1]界石!$AJ$69:$AJ$224,0),3)+INDEX([1]界石!$AC$69:$AJ$224,MATCH(H49,[1]界石!$AJ$69:$AJ$224,0),3)+INDEX([1]界石!$AC$69:$AJ$224,MATCH(I49,[1]界石!$AJ$69:$AJ$224,0),3)+AA48</f>
        <v>246</v>
      </c>
      <c r="AB49">
        <f>INDEX([1]界石!$AC$69:$AJ$224,MATCH(D49,[1]界石!$AJ$69:$AJ$224,0),4)+INDEX([1]界石!$AC$69:$AJ$224,MATCH(E49,[1]界石!$AJ$69:$AJ$224,0),4)+INDEX([1]界石!$AC$69:$AJ$224,MATCH(F49,[1]界石!$AJ$69:$AJ$224,0),4)+INDEX([1]界石!$AC$69:$AJ$224,MATCH(G49,[1]界石!$AJ$69:$AJ$224,0),4)+INDEX([1]界石!$AC$69:$AJ$224,MATCH(H49,[1]界石!$AJ$69:$AJ$224,0),4)+INDEX([1]界石!$AC$69:$AJ$224,MATCH(I49,[1]界石!$AJ$69:$AJ$224,0),4)+AB48</f>
        <v>62</v>
      </c>
      <c r="AC49">
        <f>INDEX([1]界石!$AC$69:$AJ$224,MATCH(D49,[1]界石!$AJ$69:$AJ$224,0),5)+INDEX([1]界石!$AC$69:$AJ$224,MATCH(E49,[1]界石!$AJ$69:$AJ$224,0),5)+INDEX([1]界石!$AC$69:$AJ$224,MATCH(F49,[1]界石!$AJ$69:$AJ$224,0),5)+INDEX([1]界石!$AC$69:$AJ$224,MATCH(G49,[1]界石!$AJ$69:$AJ$224,0),5)+INDEX([1]界石!$AC$69:$AJ$224,MATCH(H49,[1]界石!$AJ$69:$AJ$224,0),5)+INDEX([1]界石!$AC$69:$AJ$224,MATCH(I49,[1]界石!$AJ$69:$AJ$224,0),5)+AC48</f>
        <v>47</v>
      </c>
    </row>
    <row r="50" spans="1:29" x14ac:dyDescent="0.15">
      <c r="A50">
        <v>508</v>
      </c>
      <c r="B50">
        <v>5</v>
      </c>
      <c r="C50">
        <v>8</v>
      </c>
      <c r="D50">
        <v>122</v>
      </c>
      <c r="E50">
        <v>123</v>
      </c>
      <c r="F50">
        <v>133</v>
      </c>
      <c r="G50">
        <v>141</v>
      </c>
      <c r="H50">
        <v>152</v>
      </c>
      <c r="I50">
        <v>153</v>
      </c>
      <c r="J50">
        <v>4</v>
      </c>
      <c r="K50">
        <f>[1]界石!$AJ$17</f>
        <v>9</v>
      </c>
      <c r="L50">
        <v>5</v>
      </c>
      <c r="M50">
        <f>[1]界石!$AK$17</f>
        <v>9</v>
      </c>
      <c r="N50">
        <v>6</v>
      </c>
      <c r="O50">
        <f>[1]界石!$AL$17</f>
        <v>5</v>
      </c>
      <c r="P50">
        <v>7</v>
      </c>
      <c r="Q50">
        <f>[1]界石!$AM$17</f>
        <v>5</v>
      </c>
      <c r="R50">
        <v>1</v>
      </c>
      <c r="S50">
        <f>[1]界石!$AN$17</f>
        <v>255</v>
      </c>
      <c r="T50">
        <f>IF(D50="",0,ROUND(K50*VLOOKUP(J50,[1]期望属性!$E$23:$F$38,2,0)+M50*VLOOKUP(L50,[1]期望属性!$E$23:$F$38,2,0)+O50*VLOOKUP(N50,[1]期望属性!$E$23:$F$38,2,0)+Q50*VLOOKUP(P50,[1]期望属性!$E$23:$F$38,2,0)+S50*VLOOKUP(R50,[1]期望属性!$E$23:$F$38,2,0)+VLOOKUP(D50,[2]工作表1!$A:$W,23,0)+VLOOKUP(E50,[2]工作表1!$A:$W,23,0)+VLOOKUP(F50,[2]工作表1!$A:$W,23,0)+VLOOKUP(G50,[2]工作表1!$A:$W,23,0)+VLOOKUP(H50,[2]工作表1!$A:$W,23,0)+VLOOKUP(I50,[2]工作表1!$A:$W,23,0),0))+T49</f>
        <v>1323</v>
      </c>
      <c r="U50">
        <f t="shared" si="4"/>
        <v>72</v>
      </c>
      <c r="V50">
        <f t="shared" si="5"/>
        <v>72</v>
      </c>
      <c r="W50">
        <f t="shared" si="6"/>
        <v>40</v>
      </c>
      <c r="X50">
        <f t="shared" si="7"/>
        <v>40</v>
      </c>
      <c r="Y50">
        <f>S50+INDEX([1]界石!$AC$69:$AJ$224,MATCH(D50,[1]界石!$AJ$69:$AJ$224,0),1)+INDEX([1]界石!$AC$69:$AJ$224,MATCH(E50,[1]界石!$AJ$69:$AJ$224,0),1)+INDEX([1]界石!$AC$69:$AJ$224,MATCH(F50,[1]界石!$AJ$69:$AJ$224,0),1)+INDEX([1]界石!$AC$69:$AJ$224,MATCH(G50,[1]界石!$AJ$69:$AJ$224,0),1)+INDEX([1]界石!$AC$69:$AJ$224,MATCH(H50,[1]界石!$AJ$69:$AJ$224,0),1)+INDEX([1]界石!$AC$69:$AJ$224,MATCH(I50,[1]界石!$AJ$69:$AJ$224,0),1)+Y49</f>
        <v>11922</v>
      </c>
      <c r="Z50">
        <f>INDEX([1]界石!$AC$69:$AJ$224,MATCH(D50,[1]界石!$AJ$69:$AJ$224,0),2)+INDEX([1]界石!$AC$69:$AJ$224,MATCH(E50,[1]界石!$AJ$69:$AJ$224,0),2)+INDEX([1]界石!$AC$69:$AJ$224,MATCH(F50,[1]界石!$AJ$69:$AJ$224,0),2)+INDEX([1]界石!$AC$69:$AJ$224,MATCH(G50,[1]界石!$AJ$69:$AJ$224,0),2)+INDEX([1]界石!$AC$69:$AJ$224,MATCH(H50,[1]界石!$AJ$69:$AJ$224,0),2)+INDEX([1]界石!$AC$69:$AJ$224,MATCH(I50,[1]界石!$AJ$69:$AJ$224,0),2)+Z49</f>
        <v>128</v>
      </c>
      <c r="AA50">
        <f>INDEX([1]界石!$AC$69:$AJ$224,MATCH(D50,[1]界石!$AJ$69:$AJ$224,0),3)+INDEX([1]界石!$AC$69:$AJ$224,MATCH(E50,[1]界石!$AJ$69:$AJ$224,0),3)+INDEX([1]界石!$AC$69:$AJ$224,MATCH(F50,[1]界石!$AJ$69:$AJ$224,0),3)+INDEX([1]界石!$AC$69:$AJ$224,MATCH(G50,[1]界石!$AJ$69:$AJ$224,0),3)+INDEX([1]界石!$AC$69:$AJ$224,MATCH(H50,[1]界石!$AJ$69:$AJ$224,0),3)+INDEX([1]界石!$AC$69:$AJ$224,MATCH(I50,[1]界石!$AJ$69:$AJ$224,0),3)+AA49</f>
        <v>364</v>
      </c>
      <c r="AB50">
        <f>INDEX([1]界石!$AC$69:$AJ$224,MATCH(D50,[1]界石!$AJ$69:$AJ$224,0),4)+INDEX([1]界石!$AC$69:$AJ$224,MATCH(E50,[1]界石!$AJ$69:$AJ$224,0),4)+INDEX([1]界石!$AC$69:$AJ$224,MATCH(F50,[1]界石!$AJ$69:$AJ$224,0),4)+INDEX([1]界石!$AC$69:$AJ$224,MATCH(G50,[1]界石!$AJ$69:$AJ$224,0),4)+INDEX([1]界石!$AC$69:$AJ$224,MATCH(H50,[1]界石!$AJ$69:$AJ$224,0),4)+INDEX([1]界石!$AC$69:$AJ$224,MATCH(I50,[1]界石!$AJ$69:$AJ$224,0),4)+AB49</f>
        <v>73</v>
      </c>
      <c r="AC50">
        <f>INDEX([1]界石!$AC$69:$AJ$224,MATCH(D50,[1]界石!$AJ$69:$AJ$224,0),5)+INDEX([1]界石!$AC$69:$AJ$224,MATCH(E50,[1]界石!$AJ$69:$AJ$224,0),5)+INDEX([1]界石!$AC$69:$AJ$224,MATCH(F50,[1]界石!$AJ$69:$AJ$224,0),5)+INDEX([1]界石!$AC$69:$AJ$224,MATCH(G50,[1]界石!$AJ$69:$AJ$224,0),5)+INDEX([1]界石!$AC$69:$AJ$224,MATCH(H50,[1]界石!$AJ$69:$AJ$224,0),5)+INDEX([1]界石!$AC$69:$AJ$224,MATCH(I50,[1]界石!$AJ$69:$AJ$224,0),5)+AC49</f>
        <v>47</v>
      </c>
    </row>
    <row r="51" spans="1:29" x14ac:dyDescent="0.15">
      <c r="A51">
        <v>509</v>
      </c>
      <c r="B51">
        <v>5</v>
      </c>
      <c r="C51">
        <v>9</v>
      </c>
      <c r="J51">
        <v>4</v>
      </c>
      <c r="K51">
        <f>[1]界石!$AJ$17</f>
        <v>9</v>
      </c>
      <c r="L51">
        <v>5</v>
      </c>
      <c r="M51">
        <f>[1]界石!$AK$17</f>
        <v>9</v>
      </c>
      <c r="N51">
        <v>6</v>
      </c>
      <c r="O51">
        <f>[1]界石!$AL$17</f>
        <v>5</v>
      </c>
      <c r="P51">
        <v>7</v>
      </c>
      <c r="Q51">
        <f>[1]界石!$AM$17</f>
        <v>5</v>
      </c>
      <c r="R51">
        <v>1</v>
      </c>
      <c r="S51">
        <f>[1]界石!$AN$17</f>
        <v>255</v>
      </c>
      <c r="T51">
        <f>IF(D51="",0,ROUND(K51*VLOOKUP(J51,[1]期望属性!$E$23:$F$38,2,0)+M51*VLOOKUP(L51,[1]期望属性!$E$23:$F$38,2,0)+O51*VLOOKUP(N51,[1]期望属性!$E$23:$F$38,2,0)+Q51*VLOOKUP(P51,[1]期望属性!$E$23:$F$38,2,0)+S51*VLOOKUP(R51,[1]期望属性!$E$23:$F$38,2,0)+VLOOKUP(D51,[2]工作表1!$A:$W,23,0)+VLOOKUP(E51,[2]工作表1!$A:$W,23,0)+VLOOKUP(F51,[2]工作表1!$A:$W,23,0)+VLOOKUP(G51,[2]工作表1!$A:$W,23,0)+VLOOKUP(H51,[2]工作表1!$A:$W,23,0)+VLOOKUP(I51,[2]工作表1!$A:$W,23,0),0))+T50</f>
        <v>1323</v>
      </c>
    </row>
    <row r="52" spans="1:29" x14ac:dyDescent="0.15">
      <c r="A52">
        <v>510</v>
      </c>
      <c r="B52">
        <v>5</v>
      </c>
      <c r="C52">
        <v>10</v>
      </c>
      <c r="J52">
        <v>4</v>
      </c>
      <c r="K52">
        <f>[1]界石!$AJ$17</f>
        <v>9</v>
      </c>
      <c r="L52">
        <v>5</v>
      </c>
      <c r="M52">
        <f>[1]界石!$AK$17</f>
        <v>9</v>
      </c>
      <c r="N52">
        <v>6</v>
      </c>
      <c r="O52">
        <f>[1]界石!$AL$17</f>
        <v>5</v>
      </c>
      <c r="P52">
        <v>7</v>
      </c>
      <c r="Q52">
        <f>[1]界石!$AM$17</f>
        <v>5</v>
      </c>
      <c r="R52">
        <v>1</v>
      </c>
      <c r="S52">
        <f>[1]界石!$AN$17</f>
        <v>255</v>
      </c>
      <c r="T52">
        <f>IF(D52="",0,ROUND(K52*VLOOKUP(J52,[1]期望属性!$E$23:$F$38,2,0)+M52*VLOOKUP(L52,[1]期望属性!$E$23:$F$38,2,0)+O52*VLOOKUP(N52,[1]期望属性!$E$23:$F$38,2,0)+Q52*VLOOKUP(P52,[1]期望属性!$E$23:$F$38,2,0)+S52*VLOOKUP(R52,[1]期望属性!$E$23:$F$38,2,0)+VLOOKUP(D52,[2]工作表1!$A:$W,23,0)+VLOOKUP(E52,[2]工作表1!$A:$W,23,0)+VLOOKUP(F52,[2]工作表1!$A:$W,23,0)+VLOOKUP(G52,[2]工作表1!$A:$W,23,0)+VLOOKUP(H52,[2]工作表1!$A:$W,23,0)+VLOOKUP(I52,[2]工作表1!$A:$W,23,0),0))+T51</f>
        <v>1323</v>
      </c>
    </row>
    <row r="53" spans="1:29" x14ac:dyDescent="0.15">
      <c r="A53">
        <v>601</v>
      </c>
      <c r="B53">
        <v>6</v>
      </c>
      <c r="C53">
        <v>1</v>
      </c>
      <c r="D53" s="1">
        <v>111</v>
      </c>
      <c r="E53" s="1">
        <v>112</v>
      </c>
      <c r="F53" s="1">
        <v>121</v>
      </c>
      <c r="G53" s="1">
        <v>121</v>
      </c>
      <c r="H53" s="1">
        <v>122</v>
      </c>
      <c r="I53" s="1">
        <v>123</v>
      </c>
      <c r="J53">
        <v>4</v>
      </c>
      <c r="K53">
        <f>[1]界石!$AJ$17</f>
        <v>9</v>
      </c>
      <c r="L53">
        <v>5</v>
      </c>
      <c r="M53">
        <f>[1]界石!$AK$17</f>
        <v>9</v>
      </c>
      <c r="N53">
        <v>6</v>
      </c>
      <c r="O53">
        <f>[1]界石!$AL$17</f>
        <v>5</v>
      </c>
      <c r="P53">
        <v>7</v>
      </c>
      <c r="Q53">
        <f>[1]界石!$AM$17</f>
        <v>5</v>
      </c>
      <c r="R53">
        <v>1</v>
      </c>
      <c r="S53">
        <f>[1]界石!$AN$17</f>
        <v>255</v>
      </c>
      <c r="T53">
        <f>IF(D53="",0,ROUND(K53*VLOOKUP(J53,[1]期望属性!$E$23:$F$38,2,0)+M53*VLOOKUP(L53,[1]期望属性!$E$23:$F$38,2,0)+O53*VLOOKUP(N53,[1]期望属性!$E$23:$F$38,2,0)+Q53*VLOOKUP(P53,[1]期望属性!$E$23:$F$38,2,0)+S53*VLOOKUP(R53,[1]期望属性!$E$23:$F$38,2,0)+VLOOKUP(D53,[2]工作表1!$A:$W,23,0)+VLOOKUP(E53,[2]工作表1!$A:$W,23,0)+VLOOKUP(F53,[2]工作表1!$A:$W,23,0)+VLOOKUP(G53,[2]工作表1!$A:$W,23,0)+VLOOKUP(H53,[2]工作表1!$A:$W,23,0)+VLOOKUP(I53,[2]工作表1!$A:$W,23,0),0))</f>
        <v>81</v>
      </c>
      <c r="U53">
        <f>K53</f>
        <v>9</v>
      </c>
      <c r="V53">
        <f>M53</f>
        <v>9</v>
      </c>
      <c r="W53">
        <f>O53</f>
        <v>5</v>
      </c>
      <c r="X53">
        <f>Q53</f>
        <v>5</v>
      </c>
      <c r="Y53">
        <f>S53+INDEX([1]界石!$AC$69:$AJ$224,MATCH(D53,[1]界石!$AJ$69:$AJ$224,0),1)+INDEX([1]界石!$AC$69:$AJ$224,MATCH(E53,[1]界石!$AJ$69:$AJ$224,0),1)+INDEX([1]界石!$AC$69:$AJ$224,MATCH(F53,[1]界石!$AJ$69:$AJ$224,0),1)+INDEX([1]界石!$AC$69:$AJ$224,MATCH(G53,[1]界石!$AJ$69:$AJ$224,0),1)+INDEX([1]界石!$AC$69:$AJ$224,MATCH(H53,[1]界石!$AJ$69:$AJ$224,0),1)+INDEX([1]界石!$AC$69:$AJ$224,MATCH(I53,[1]界石!$AJ$69:$AJ$224,0),1)</f>
        <v>760</v>
      </c>
      <c r="Z53">
        <f>INDEX([1]界石!$AC$69:$AJ$224,MATCH(D53,[1]界石!$AJ$69:$AJ$224,0),2)+INDEX([1]界石!$AC$69:$AJ$224,MATCH(E53,[1]界石!$AJ$69:$AJ$224,0),2)+INDEX([1]界石!$AC$69:$AJ$224,MATCH(F53,[1]界石!$AJ$69:$AJ$224,0),2)+INDEX([1]界石!$AC$69:$AJ$224,MATCH(G53,[1]界石!$AJ$69:$AJ$224,0),2)+INDEX([1]界石!$AC$69:$AJ$224,MATCH(H53,[1]界石!$AJ$69:$AJ$224,0),2)+INDEX([1]界石!$AC$69:$AJ$224,MATCH(I53,[1]界石!$AJ$69:$AJ$224,0),2)</f>
        <v>10</v>
      </c>
      <c r="AA53">
        <f>INDEX([1]界石!$AC$69:$AJ$224,MATCH(D53,[1]界石!$AJ$69:$AJ$224,0),3)+INDEX([1]界石!$AC$69:$AJ$224,MATCH(E53,[1]界石!$AJ$69:$AJ$224,0),3)+INDEX([1]界石!$AC$69:$AJ$224,MATCH(F53,[1]界石!$AJ$69:$AJ$224,0),3)+INDEX([1]界石!$AC$69:$AJ$224,MATCH(G53,[1]界石!$AJ$69:$AJ$224,0),3)+INDEX([1]界石!$AC$69:$AJ$224,MATCH(H53,[1]界石!$AJ$69:$AJ$224,0),3)+INDEX([1]界石!$AC$69:$AJ$224,MATCH(I53,[1]界石!$AJ$69:$AJ$224,0),3)</f>
        <v>10</v>
      </c>
      <c r="AB53">
        <f>INDEX([1]界石!$AC$69:$AJ$224,MATCH(D53,[1]界石!$AJ$69:$AJ$224,0),4)+INDEX([1]界石!$AC$69:$AJ$224,MATCH(E53,[1]界石!$AJ$69:$AJ$224,0),4)+INDEX([1]界石!$AC$69:$AJ$224,MATCH(F53,[1]界石!$AJ$69:$AJ$224,0),4)+INDEX([1]界石!$AC$69:$AJ$224,MATCH(G53,[1]界石!$AJ$69:$AJ$224,0),4)+INDEX([1]界石!$AC$69:$AJ$224,MATCH(H53,[1]界石!$AJ$69:$AJ$224,0),4)+INDEX([1]界石!$AC$69:$AJ$224,MATCH(I53,[1]界石!$AJ$69:$AJ$224,0),4)</f>
        <v>0</v>
      </c>
      <c r="AC53">
        <f>INDEX([1]界石!$AC$69:$AJ$224,MATCH(D53,[1]界石!$AJ$69:$AJ$224,0),5)+INDEX([1]界石!$AC$69:$AJ$224,MATCH(E53,[1]界石!$AJ$69:$AJ$224,0),5)+INDEX([1]界石!$AC$69:$AJ$224,MATCH(F53,[1]界石!$AJ$69:$AJ$224,0),5)+INDEX([1]界石!$AC$69:$AJ$224,MATCH(G53,[1]界石!$AJ$69:$AJ$224,0),5)+INDEX([1]界石!$AC$69:$AJ$224,MATCH(H53,[1]界石!$AJ$69:$AJ$224,0),5)+INDEX([1]界石!$AC$69:$AJ$224,MATCH(I53,[1]界石!$AJ$69:$AJ$224,0),5)</f>
        <v>0</v>
      </c>
    </row>
    <row r="54" spans="1:29" x14ac:dyDescent="0.15">
      <c r="A54">
        <v>602</v>
      </c>
      <c r="B54">
        <v>6</v>
      </c>
      <c r="C54">
        <v>2</v>
      </c>
      <c r="D54" s="1">
        <v>113</v>
      </c>
      <c r="E54" s="1">
        <v>114</v>
      </c>
      <c r="F54" s="1">
        <v>122</v>
      </c>
      <c r="G54" s="1">
        <v>122</v>
      </c>
      <c r="H54" s="1">
        <v>131</v>
      </c>
      <c r="I54" s="1">
        <v>131</v>
      </c>
      <c r="J54">
        <v>4</v>
      </c>
      <c r="K54">
        <f>[1]界石!$AJ$17</f>
        <v>9</v>
      </c>
      <c r="L54">
        <v>5</v>
      </c>
      <c r="M54">
        <f>[1]界石!$AK$17</f>
        <v>9</v>
      </c>
      <c r="N54">
        <v>6</v>
      </c>
      <c r="O54">
        <f>[1]界石!$AL$17</f>
        <v>5</v>
      </c>
      <c r="P54">
        <v>7</v>
      </c>
      <c r="Q54">
        <f>[1]界石!$AM$17</f>
        <v>5</v>
      </c>
      <c r="R54">
        <v>1</v>
      </c>
      <c r="S54">
        <f>[1]界石!$AN$17</f>
        <v>255</v>
      </c>
      <c r="T54">
        <f>IF(D54="",0,ROUND(K54*VLOOKUP(J54,[1]期望属性!$E$23:$F$38,2,0)+M54*VLOOKUP(L54,[1]期望属性!$E$23:$F$38,2,0)+O54*VLOOKUP(N54,[1]期望属性!$E$23:$F$38,2,0)+Q54*VLOOKUP(P54,[1]期望属性!$E$23:$F$38,2,0)+S54*VLOOKUP(R54,[1]期望属性!$E$23:$F$38,2,0)+VLOOKUP(D54,[2]工作表1!$A:$W,23,0)+VLOOKUP(E54,[2]工作表1!$A:$W,23,0)+VLOOKUP(F54,[2]工作表1!$A:$W,23,0)+VLOOKUP(G54,[2]工作表1!$A:$W,23,0)+VLOOKUP(H54,[2]工作表1!$A:$W,23,0)+VLOOKUP(I54,[2]工作表1!$A:$W,23,0),0))+T53</f>
        <v>201</v>
      </c>
      <c r="U54">
        <f t="shared" ref="U54:U61" si="8">K54+U53</f>
        <v>18</v>
      </c>
      <c r="V54">
        <f t="shared" ref="V54:V61" si="9">M54+V53</f>
        <v>18</v>
      </c>
      <c r="W54">
        <f t="shared" ref="W54:W61" si="10">O54+W53</f>
        <v>10</v>
      </c>
      <c r="X54">
        <f t="shared" ref="X54:X61" si="11">Q54+X53</f>
        <v>10</v>
      </c>
      <c r="Y54">
        <f>S54+INDEX([1]界石!$AC$69:$AJ$224,MATCH(D54,[1]界石!$AJ$69:$AJ$224,0),1)+INDEX([1]界石!$AC$69:$AJ$224,MATCH(E54,[1]界石!$AJ$69:$AJ$224,0),1)+INDEX([1]界石!$AC$69:$AJ$224,MATCH(F54,[1]界石!$AJ$69:$AJ$224,0),1)+INDEX([1]界石!$AC$69:$AJ$224,MATCH(G54,[1]界石!$AJ$69:$AJ$224,0),1)+INDEX([1]界石!$AC$69:$AJ$224,MATCH(H54,[1]界石!$AJ$69:$AJ$224,0),1)+INDEX([1]界石!$AC$69:$AJ$224,MATCH(I54,[1]界石!$AJ$69:$AJ$224,0),1)+Y53</f>
        <v>1755</v>
      </c>
      <c r="Z54">
        <f>INDEX([1]界石!$AC$69:$AJ$224,MATCH(D54,[1]界石!$AJ$69:$AJ$224,0),2)+INDEX([1]界石!$AC$69:$AJ$224,MATCH(E54,[1]界石!$AJ$69:$AJ$224,0),2)+INDEX([1]界石!$AC$69:$AJ$224,MATCH(F54,[1]界石!$AJ$69:$AJ$224,0),2)+INDEX([1]界石!$AC$69:$AJ$224,MATCH(G54,[1]界石!$AJ$69:$AJ$224,0),2)+INDEX([1]界石!$AC$69:$AJ$224,MATCH(H54,[1]界石!$AJ$69:$AJ$224,0),2)+INDEX([1]界石!$AC$69:$AJ$224,MATCH(I54,[1]界石!$AJ$69:$AJ$224,0),2)+Z53</f>
        <v>46</v>
      </c>
      <c r="AA54">
        <f>INDEX([1]界石!$AC$69:$AJ$224,MATCH(D54,[1]界石!$AJ$69:$AJ$224,0),3)+INDEX([1]界石!$AC$69:$AJ$224,MATCH(E54,[1]界石!$AJ$69:$AJ$224,0),3)+INDEX([1]界石!$AC$69:$AJ$224,MATCH(F54,[1]界石!$AJ$69:$AJ$224,0),3)+INDEX([1]界石!$AC$69:$AJ$224,MATCH(G54,[1]界石!$AJ$69:$AJ$224,0),3)+INDEX([1]界石!$AC$69:$AJ$224,MATCH(H54,[1]界石!$AJ$69:$AJ$224,0),3)+INDEX([1]界石!$AC$69:$AJ$224,MATCH(I54,[1]界石!$AJ$69:$AJ$224,0),3)+AA53</f>
        <v>16</v>
      </c>
      <c r="AB54">
        <f>INDEX([1]界石!$AC$69:$AJ$224,MATCH(D54,[1]界石!$AJ$69:$AJ$224,0),4)+INDEX([1]界石!$AC$69:$AJ$224,MATCH(E54,[1]界石!$AJ$69:$AJ$224,0),4)+INDEX([1]界石!$AC$69:$AJ$224,MATCH(F54,[1]界石!$AJ$69:$AJ$224,0),4)+INDEX([1]界石!$AC$69:$AJ$224,MATCH(G54,[1]界石!$AJ$69:$AJ$224,0),4)+INDEX([1]界石!$AC$69:$AJ$224,MATCH(H54,[1]界石!$AJ$69:$AJ$224,0),4)+INDEX([1]界石!$AC$69:$AJ$224,MATCH(I54,[1]界石!$AJ$69:$AJ$224,0),4)+AB53</f>
        <v>3</v>
      </c>
      <c r="AC54">
        <f>INDEX([1]界石!$AC$69:$AJ$224,MATCH(D54,[1]界石!$AJ$69:$AJ$224,0),5)+INDEX([1]界石!$AC$69:$AJ$224,MATCH(E54,[1]界石!$AJ$69:$AJ$224,0),5)+INDEX([1]界石!$AC$69:$AJ$224,MATCH(F54,[1]界石!$AJ$69:$AJ$224,0),5)+INDEX([1]界石!$AC$69:$AJ$224,MATCH(G54,[1]界石!$AJ$69:$AJ$224,0),5)+INDEX([1]界石!$AC$69:$AJ$224,MATCH(H54,[1]界石!$AJ$69:$AJ$224,0),5)+INDEX([1]界石!$AC$69:$AJ$224,MATCH(I54,[1]界石!$AJ$69:$AJ$224,0),5)+AC53</f>
        <v>0</v>
      </c>
    </row>
    <row r="55" spans="1:29" x14ac:dyDescent="0.15">
      <c r="A55">
        <v>603</v>
      </c>
      <c r="B55">
        <v>6</v>
      </c>
      <c r="C55">
        <v>3</v>
      </c>
      <c r="D55" s="1">
        <v>115</v>
      </c>
      <c r="E55" s="1">
        <v>116</v>
      </c>
      <c r="F55" s="1">
        <v>123</v>
      </c>
      <c r="G55" s="1">
        <v>123</v>
      </c>
      <c r="H55" s="1">
        <v>132</v>
      </c>
      <c r="I55" s="1">
        <v>132</v>
      </c>
      <c r="J55">
        <v>4</v>
      </c>
      <c r="K55">
        <f>[1]界石!$AJ$17</f>
        <v>9</v>
      </c>
      <c r="L55">
        <v>5</v>
      </c>
      <c r="M55">
        <f>[1]界石!$AK$17</f>
        <v>9</v>
      </c>
      <c r="N55">
        <v>6</v>
      </c>
      <c r="O55">
        <f>[1]界石!$AL$17</f>
        <v>5</v>
      </c>
      <c r="P55">
        <v>7</v>
      </c>
      <c r="Q55">
        <f>[1]界石!$AM$17</f>
        <v>5</v>
      </c>
      <c r="R55">
        <v>1</v>
      </c>
      <c r="S55">
        <f>[1]界石!$AN$17</f>
        <v>255</v>
      </c>
      <c r="T55">
        <f>IF(D55="",0,ROUND(K55*VLOOKUP(J55,[1]期望属性!$E$23:$F$38,2,0)+M55*VLOOKUP(L55,[1]期望属性!$E$23:$F$38,2,0)+O55*VLOOKUP(N55,[1]期望属性!$E$23:$F$38,2,0)+Q55*VLOOKUP(P55,[1]期望属性!$E$23:$F$38,2,0)+S55*VLOOKUP(R55,[1]期望属性!$E$23:$F$38,2,0)+VLOOKUP(D55,[2]工作表1!$A:$W,23,0)+VLOOKUP(E55,[2]工作表1!$A:$W,23,0)+VLOOKUP(F55,[2]工作表1!$A:$W,23,0)+VLOOKUP(G55,[2]工作表1!$A:$W,23,0)+VLOOKUP(H55,[2]工作表1!$A:$W,23,0)+VLOOKUP(I55,[2]工作表1!$A:$W,23,0),0))+T54</f>
        <v>332</v>
      </c>
      <c r="U55">
        <f t="shared" si="8"/>
        <v>27</v>
      </c>
      <c r="V55">
        <f t="shared" si="9"/>
        <v>27</v>
      </c>
      <c r="W55">
        <f t="shared" si="10"/>
        <v>15</v>
      </c>
      <c r="X55">
        <f t="shared" si="11"/>
        <v>15</v>
      </c>
      <c r="Y55">
        <f>S55+INDEX([1]界石!$AC$69:$AJ$224,MATCH(D55,[1]界石!$AJ$69:$AJ$224,0),1)+INDEX([1]界石!$AC$69:$AJ$224,MATCH(E55,[1]界石!$AJ$69:$AJ$224,0),1)+INDEX([1]界石!$AC$69:$AJ$224,MATCH(F55,[1]界石!$AJ$69:$AJ$224,0),1)+INDEX([1]界石!$AC$69:$AJ$224,MATCH(G55,[1]界石!$AJ$69:$AJ$224,0),1)+INDEX([1]界石!$AC$69:$AJ$224,MATCH(H55,[1]界石!$AJ$69:$AJ$224,0),1)+INDEX([1]界石!$AC$69:$AJ$224,MATCH(I55,[1]界石!$AJ$69:$AJ$224,0),1)+Y54</f>
        <v>2861</v>
      </c>
      <c r="Z55">
        <f>INDEX([1]界石!$AC$69:$AJ$224,MATCH(D55,[1]界石!$AJ$69:$AJ$224,0),2)+INDEX([1]界石!$AC$69:$AJ$224,MATCH(E55,[1]界石!$AJ$69:$AJ$224,0),2)+INDEX([1]界石!$AC$69:$AJ$224,MATCH(F55,[1]界石!$AJ$69:$AJ$224,0),2)+INDEX([1]界石!$AC$69:$AJ$224,MATCH(G55,[1]界石!$AJ$69:$AJ$224,0),2)+INDEX([1]界石!$AC$69:$AJ$224,MATCH(H55,[1]界石!$AJ$69:$AJ$224,0),2)+INDEX([1]界石!$AC$69:$AJ$224,MATCH(I55,[1]界石!$AJ$69:$AJ$224,0),2)+Z54</f>
        <v>46</v>
      </c>
      <c r="AA55">
        <f>INDEX([1]界石!$AC$69:$AJ$224,MATCH(D55,[1]界石!$AJ$69:$AJ$224,0),3)+INDEX([1]界石!$AC$69:$AJ$224,MATCH(E55,[1]界石!$AJ$69:$AJ$224,0),3)+INDEX([1]界石!$AC$69:$AJ$224,MATCH(F55,[1]界石!$AJ$69:$AJ$224,0),3)+INDEX([1]界石!$AC$69:$AJ$224,MATCH(G55,[1]界石!$AJ$69:$AJ$224,0),3)+INDEX([1]界石!$AC$69:$AJ$224,MATCH(H55,[1]界石!$AJ$69:$AJ$224,0),3)+INDEX([1]界石!$AC$69:$AJ$224,MATCH(I55,[1]界石!$AJ$69:$AJ$224,0),3)+AA54</f>
        <v>76</v>
      </c>
      <c r="AB55">
        <f>INDEX([1]界石!$AC$69:$AJ$224,MATCH(D55,[1]界石!$AJ$69:$AJ$224,0),4)+INDEX([1]界石!$AC$69:$AJ$224,MATCH(E55,[1]界石!$AJ$69:$AJ$224,0),4)+INDEX([1]界石!$AC$69:$AJ$224,MATCH(F55,[1]界石!$AJ$69:$AJ$224,0),4)+INDEX([1]界石!$AC$69:$AJ$224,MATCH(G55,[1]界石!$AJ$69:$AJ$224,0),4)+INDEX([1]界石!$AC$69:$AJ$224,MATCH(H55,[1]界石!$AJ$69:$AJ$224,0),4)+INDEX([1]界石!$AC$69:$AJ$224,MATCH(I55,[1]界石!$AJ$69:$AJ$224,0),4)+AB54</f>
        <v>3</v>
      </c>
      <c r="AC55">
        <f>INDEX([1]界石!$AC$69:$AJ$224,MATCH(D55,[1]界石!$AJ$69:$AJ$224,0),5)+INDEX([1]界石!$AC$69:$AJ$224,MATCH(E55,[1]界石!$AJ$69:$AJ$224,0),5)+INDEX([1]界石!$AC$69:$AJ$224,MATCH(F55,[1]界石!$AJ$69:$AJ$224,0),5)+INDEX([1]界石!$AC$69:$AJ$224,MATCH(G55,[1]界石!$AJ$69:$AJ$224,0),5)+INDEX([1]界石!$AC$69:$AJ$224,MATCH(H55,[1]界石!$AJ$69:$AJ$224,0),5)+INDEX([1]界石!$AC$69:$AJ$224,MATCH(I55,[1]界石!$AJ$69:$AJ$224,0),5)+AC54</f>
        <v>8</v>
      </c>
    </row>
    <row r="56" spans="1:29" x14ac:dyDescent="0.15">
      <c r="A56">
        <v>604</v>
      </c>
      <c r="B56">
        <v>6</v>
      </c>
      <c r="C56">
        <v>4</v>
      </c>
      <c r="D56" s="1">
        <v>121</v>
      </c>
      <c r="E56" s="1">
        <v>121</v>
      </c>
      <c r="F56" s="1">
        <v>122</v>
      </c>
      <c r="G56" s="1">
        <v>123</v>
      </c>
      <c r="H56" s="1">
        <v>141</v>
      </c>
      <c r="I56" s="1">
        <v>142</v>
      </c>
      <c r="J56">
        <v>4</v>
      </c>
      <c r="K56">
        <f>[1]界石!$AJ$17</f>
        <v>9</v>
      </c>
      <c r="L56">
        <v>5</v>
      </c>
      <c r="M56">
        <f>[1]界石!$AK$17</f>
        <v>9</v>
      </c>
      <c r="N56">
        <v>6</v>
      </c>
      <c r="O56">
        <f>[1]界石!$AL$17</f>
        <v>5</v>
      </c>
      <c r="P56">
        <v>7</v>
      </c>
      <c r="Q56">
        <f>[1]界石!$AM$17</f>
        <v>5</v>
      </c>
      <c r="R56">
        <v>1</v>
      </c>
      <c r="S56">
        <f>[1]界石!$AN$17</f>
        <v>255</v>
      </c>
      <c r="T56">
        <f>IF(D56="",0,ROUND(K56*VLOOKUP(J56,[1]期望属性!$E$23:$F$38,2,0)+M56*VLOOKUP(L56,[1]期望属性!$E$23:$F$38,2,0)+O56*VLOOKUP(N56,[1]期望属性!$E$23:$F$38,2,0)+Q56*VLOOKUP(P56,[1]期望属性!$E$23:$F$38,2,0)+S56*VLOOKUP(R56,[1]期望属性!$E$23:$F$38,2,0)+VLOOKUP(D56,[2]工作表1!$A:$W,23,0)+VLOOKUP(E56,[2]工作表1!$A:$W,23,0)+VLOOKUP(F56,[2]工作表1!$A:$W,23,0)+VLOOKUP(G56,[2]工作表1!$A:$W,23,0)+VLOOKUP(H56,[2]工作表1!$A:$W,23,0)+VLOOKUP(I56,[2]工作表1!$A:$W,23,0),0))+T55</f>
        <v>452</v>
      </c>
      <c r="U56">
        <f t="shared" si="8"/>
        <v>36</v>
      </c>
      <c r="V56">
        <f t="shared" si="9"/>
        <v>36</v>
      </c>
      <c r="W56">
        <f t="shared" si="10"/>
        <v>20</v>
      </c>
      <c r="X56">
        <f t="shared" si="11"/>
        <v>20</v>
      </c>
      <c r="Y56">
        <f>S56+INDEX([1]界石!$AC$69:$AJ$224,MATCH(D56,[1]界石!$AJ$69:$AJ$224,0),1)+INDEX([1]界石!$AC$69:$AJ$224,MATCH(E56,[1]界石!$AJ$69:$AJ$224,0),1)+INDEX([1]界石!$AC$69:$AJ$224,MATCH(F56,[1]界石!$AJ$69:$AJ$224,0),1)+INDEX([1]界石!$AC$69:$AJ$224,MATCH(G56,[1]界石!$AJ$69:$AJ$224,0),1)+INDEX([1]界石!$AC$69:$AJ$224,MATCH(H56,[1]界石!$AJ$69:$AJ$224,0),1)+INDEX([1]界石!$AC$69:$AJ$224,MATCH(I56,[1]界石!$AJ$69:$AJ$224,0),1)+Y55</f>
        <v>4103</v>
      </c>
      <c r="Z56">
        <f>INDEX([1]界石!$AC$69:$AJ$224,MATCH(D56,[1]界石!$AJ$69:$AJ$224,0),2)+INDEX([1]界石!$AC$69:$AJ$224,MATCH(E56,[1]界石!$AJ$69:$AJ$224,0),2)+INDEX([1]界石!$AC$69:$AJ$224,MATCH(F56,[1]界石!$AJ$69:$AJ$224,0),2)+INDEX([1]界石!$AC$69:$AJ$224,MATCH(G56,[1]界石!$AJ$69:$AJ$224,0),2)+INDEX([1]界石!$AC$69:$AJ$224,MATCH(H56,[1]界石!$AJ$69:$AJ$224,0),2)+INDEX([1]界石!$AC$69:$AJ$224,MATCH(I56,[1]界石!$AJ$69:$AJ$224,0),2)+Z55</f>
        <v>52</v>
      </c>
      <c r="AA56">
        <f>INDEX([1]界石!$AC$69:$AJ$224,MATCH(D56,[1]界石!$AJ$69:$AJ$224,0),3)+INDEX([1]界石!$AC$69:$AJ$224,MATCH(E56,[1]界石!$AJ$69:$AJ$224,0),3)+INDEX([1]界石!$AC$69:$AJ$224,MATCH(F56,[1]界石!$AJ$69:$AJ$224,0),3)+INDEX([1]界石!$AC$69:$AJ$224,MATCH(G56,[1]界石!$AJ$69:$AJ$224,0),3)+INDEX([1]界石!$AC$69:$AJ$224,MATCH(H56,[1]界石!$AJ$69:$AJ$224,0),3)+INDEX([1]界石!$AC$69:$AJ$224,MATCH(I56,[1]界石!$AJ$69:$AJ$224,0),3)+AA55</f>
        <v>120</v>
      </c>
      <c r="AB56">
        <f>INDEX([1]界石!$AC$69:$AJ$224,MATCH(D56,[1]界石!$AJ$69:$AJ$224,0),4)+INDEX([1]界石!$AC$69:$AJ$224,MATCH(E56,[1]界石!$AJ$69:$AJ$224,0),4)+INDEX([1]界石!$AC$69:$AJ$224,MATCH(F56,[1]界石!$AJ$69:$AJ$224,0),4)+INDEX([1]界石!$AC$69:$AJ$224,MATCH(G56,[1]界石!$AJ$69:$AJ$224,0),4)+INDEX([1]界石!$AC$69:$AJ$224,MATCH(H56,[1]界石!$AJ$69:$AJ$224,0),4)+INDEX([1]界石!$AC$69:$AJ$224,MATCH(I56,[1]界石!$AJ$69:$AJ$224,0),4)+AB55</f>
        <v>3</v>
      </c>
      <c r="AC56">
        <f>INDEX([1]界石!$AC$69:$AJ$224,MATCH(D56,[1]界石!$AJ$69:$AJ$224,0),5)+INDEX([1]界石!$AC$69:$AJ$224,MATCH(E56,[1]界石!$AJ$69:$AJ$224,0),5)+INDEX([1]界石!$AC$69:$AJ$224,MATCH(F56,[1]界石!$AJ$69:$AJ$224,0),5)+INDEX([1]界石!$AC$69:$AJ$224,MATCH(G56,[1]界石!$AJ$69:$AJ$224,0),5)+INDEX([1]界石!$AC$69:$AJ$224,MATCH(H56,[1]界石!$AJ$69:$AJ$224,0),5)+INDEX([1]界石!$AC$69:$AJ$224,MATCH(I56,[1]界石!$AJ$69:$AJ$224,0),5)+AC55</f>
        <v>8</v>
      </c>
    </row>
    <row r="57" spans="1:29" x14ac:dyDescent="0.15">
      <c r="A57">
        <v>605</v>
      </c>
      <c r="B57">
        <v>6</v>
      </c>
      <c r="C57">
        <v>5</v>
      </c>
      <c r="D57" s="1">
        <v>123</v>
      </c>
      <c r="E57" s="1">
        <v>123</v>
      </c>
      <c r="F57" s="1">
        <v>131</v>
      </c>
      <c r="G57" s="1">
        <v>131</v>
      </c>
      <c r="H57" s="1">
        <v>141</v>
      </c>
      <c r="I57" s="1">
        <v>151</v>
      </c>
      <c r="J57">
        <v>4</v>
      </c>
      <c r="K57">
        <f>[1]界石!$AJ$17</f>
        <v>9</v>
      </c>
      <c r="L57">
        <v>5</v>
      </c>
      <c r="M57">
        <f>[1]界石!$AK$17</f>
        <v>9</v>
      </c>
      <c r="N57">
        <v>6</v>
      </c>
      <c r="O57">
        <f>[1]界石!$AL$17</f>
        <v>5</v>
      </c>
      <c r="P57">
        <v>7</v>
      </c>
      <c r="Q57">
        <f>[1]界石!$AM$17</f>
        <v>5</v>
      </c>
      <c r="R57">
        <v>1</v>
      </c>
      <c r="S57">
        <f>[1]界石!$AN$17</f>
        <v>255</v>
      </c>
      <c r="T57">
        <f>IF(D57="",0,ROUND(K57*VLOOKUP(J57,[1]期望属性!$E$23:$F$38,2,0)+M57*VLOOKUP(L57,[1]期望属性!$E$23:$F$38,2,0)+O57*VLOOKUP(N57,[1]期望属性!$E$23:$F$38,2,0)+Q57*VLOOKUP(P57,[1]期望属性!$E$23:$F$38,2,0)+S57*VLOOKUP(R57,[1]期望属性!$E$23:$F$38,2,0)+VLOOKUP(D57,[2]工作表1!$A:$W,23,0)+VLOOKUP(E57,[2]工作表1!$A:$W,23,0)+VLOOKUP(F57,[2]工作表1!$A:$W,23,0)+VLOOKUP(G57,[2]工作表1!$A:$W,23,0)+VLOOKUP(H57,[2]工作表1!$A:$W,23,0)+VLOOKUP(I57,[2]工作表1!$A:$W,23,0),0))+T56</f>
        <v>686</v>
      </c>
      <c r="U57">
        <f t="shared" si="8"/>
        <v>45</v>
      </c>
      <c r="V57">
        <f t="shared" si="9"/>
        <v>45</v>
      </c>
      <c r="W57">
        <f t="shared" si="10"/>
        <v>25</v>
      </c>
      <c r="X57">
        <f t="shared" si="11"/>
        <v>25</v>
      </c>
      <c r="Y57">
        <f>S57+INDEX([1]界石!$AC$69:$AJ$224,MATCH(D57,[1]界石!$AJ$69:$AJ$224,0),1)+INDEX([1]界石!$AC$69:$AJ$224,MATCH(E57,[1]界石!$AJ$69:$AJ$224,0),1)+INDEX([1]界石!$AC$69:$AJ$224,MATCH(F57,[1]界石!$AJ$69:$AJ$224,0),1)+INDEX([1]界石!$AC$69:$AJ$224,MATCH(G57,[1]界石!$AJ$69:$AJ$224,0),1)+INDEX([1]界石!$AC$69:$AJ$224,MATCH(H57,[1]界石!$AJ$69:$AJ$224,0),1)+INDEX([1]界石!$AC$69:$AJ$224,MATCH(I57,[1]界石!$AJ$69:$AJ$224,0),1)+Y56</f>
        <v>6703</v>
      </c>
      <c r="Z57">
        <f>INDEX([1]界石!$AC$69:$AJ$224,MATCH(D57,[1]界石!$AJ$69:$AJ$224,0),2)+INDEX([1]界石!$AC$69:$AJ$224,MATCH(E57,[1]界石!$AJ$69:$AJ$224,0),2)+INDEX([1]界石!$AC$69:$AJ$224,MATCH(F57,[1]界石!$AJ$69:$AJ$224,0),2)+INDEX([1]界石!$AC$69:$AJ$224,MATCH(G57,[1]界石!$AJ$69:$AJ$224,0),2)+INDEX([1]界石!$AC$69:$AJ$224,MATCH(H57,[1]界石!$AJ$69:$AJ$224,0),2)+INDEX([1]界石!$AC$69:$AJ$224,MATCH(I57,[1]界石!$AJ$69:$AJ$224,0),2)+Z56</f>
        <v>109</v>
      </c>
      <c r="AA57">
        <f>INDEX([1]界石!$AC$69:$AJ$224,MATCH(D57,[1]界石!$AJ$69:$AJ$224,0),3)+INDEX([1]界石!$AC$69:$AJ$224,MATCH(E57,[1]界石!$AJ$69:$AJ$224,0),3)+INDEX([1]界石!$AC$69:$AJ$224,MATCH(F57,[1]界石!$AJ$69:$AJ$224,0),3)+INDEX([1]界石!$AC$69:$AJ$224,MATCH(G57,[1]界石!$AJ$69:$AJ$224,0),3)+INDEX([1]界石!$AC$69:$AJ$224,MATCH(H57,[1]界石!$AJ$69:$AJ$224,0),3)+INDEX([1]界石!$AC$69:$AJ$224,MATCH(I57,[1]界石!$AJ$69:$AJ$224,0),3)+AA56</f>
        <v>140</v>
      </c>
      <c r="AB57">
        <f>INDEX([1]界石!$AC$69:$AJ$224,MATCH(D57,[1]界石!$AJ$69:$AJ$224,0),4)+INDEX([1]界石!$AC$69:$AJ$224,MATCH(E57,[1]界石!$AJ$69:$AJ$224,0),4)+INDEX([1]界石!$AC$69:$AJ$224,MATCH(F57,[1]界石!$AJ$69:$AJ$224,0),4)+INDEX([1]界石!$AC$69:$AJ$224,MATCH(G57,[1]界石!$AJ$69:$AJ$224,0),4)+INDEX([1]界石!$AC$69:$AJ$224,MATCH(H57,[1]界石!$AJ$69:$AJ$224,0),4)+INDEX([1]界石!$AC$69:$AJ$224,MATCH(I57,[1]界石!$AJ$69:$AJ$224,0),4)+AB56</f>
        <v>3</v>
      </c>
      <c r="AC57">
        <f>INDEX([1]界石!$AC$69:$AJ$224,MATCH(D57,[1]界石!$AJ$69:$AJ$224,0),5)+INDEX([1]界石!$AC$69:$AJ$224,MATCH(E57,[1]界石!$AJ$69:$AJ$224,0),5)+INDEX([1]界石!$AC$69:$AJ$224,MATCH(F57,[1]界石!$AJ$69:$AJ$224,0),5)+INDEX([1]界石!$AC$69:$AJ$224,MATCH(G57,[1]界石!$AJ$69:$AJ$224,0),5)+INDEX([1]界石!$AC$69:$AJ$224,MATCH(H57,[1]界石!$AJ$69:$AJ$224,0),5)+INDEX([1]界石!$AC$69:$AJ$224,MATCH(I57,[1]界石!$AJ$69:$AJ$224,0),5)+AC56</f>
        <v>8</v>
      </c>
    </row>
    <row r="58" spans="1:29" x14ac:dyDescent="0.15">
      <c r="A58">
        <v>606</v>
      </c>
      <c r="B58">
        <v>6</v>
      </c>
      <c r="C58">
        <v>6</v>
      </c>
      <c r="D58" s="1">
        <v>122</v>
      </c>
      <c r="E58" s="1">
        <v>122</v>
      </c>
      <c r="F58" s="1">
        <v>132</v>
      </c>
      <c r="G58" s="1">
        <v>132</v>
      </c>
      <c r="H58" s="1">
        <v>142</v>
      </c>
      <c r="I58" s="1">
        <v>152</v>
      </c>
      <c r="J58">
        <v>4</v>
      </c>
      <c r="K58">
        <f>[1]界石!$AJ$17</f>
        <v>9</v>
      </c>
      <c r="L58">
        <v>5</v>
      </c>
      <c r="M58">
        <f>[1]界石!$AK$17</f>
        <v>9</v>
      </c>
      <c r="N58">
        <v>6</v>
      </c>
      <c r="O58">
        <f>[1]界石!$AL$17</f>
        <v>5</v>
      </c>
      <c r="P58">
        <v>7</v>
      </c>
      <c r="Q58">
        <f>[1]界石!$AM$17</f>
        <v>5</v>
      </c>
      <c r="R58">
        <v>1</v>
      </c>
      <c r="S58">
        <f>[1]界石!$AN$17</f>
        <v>255</v>
      </c>
      <c r="T58">
        <f>IF(D58="",0,ROUND(K58*VLOOKUP(J58,[1]期望属性!$E$23:$F$38,2,0)+M58*VLOOKUP(L58,[1]期望属性!$E$23:$F$38,2,0)+O58*VLOOKUP(N58,[1]期望属性!$E$23:$F$38,2,0)+Q58*VLOOKUP(P58,[1]期望属性!$E$23:$F$38,2,0)+S58*VLOOKUP(R58,[1]期望属性!$E$23:$F$38,2,0)+VLOOKUP(D58,[2]工作表1!$A:$W,23,0)+VLOOKUP(E58,[2]工作表1!$A:$W,23,0)+VLOOKUP(F58,[2]工作表1!$A:$W,23,0)+VLOOKUP(G58,[2]工作表1!$A:$W,23,0)+VLOOKUP(H58,[2]工作表1!$A:$W,23,0)+VLOOKUP(I58,[2]工作表1!$A:$W,23,0),0))+T57</f>
        <v>891</v>
      </c>
      <c r="U58">
        <f t="shared" si="8"/>
        <v>54</v>
      </c>
      <c r="V58">
        <f t="shared" si="9"/>
        <v>54</v>
      </c>
      <c r="W58">
        <f t="shared" si="10"/>
        <v>30</v>
      </c>
      <c r="X58">
        <f t="shared" si="11"/>
        <v>30</v>
      </c>
      <c r="Y58">
        <f>S58+INDEX([1]界石!$AC$69:$AJ$224,MATCH(D58,[1]界石!$AJ$69:$AJ$224,0),1)+INDEX([1]界石!$AC$69:$AJ$224,MATCH(E58,[1]界石!$AJ$69:$AJ$224,0),1)+INDEX([1]界石!$AC$69:$AJ$224,MATCH(F58,[1]界石!$AJ$69:$AJ$224,0),1)+INDEX([1]界石!$AC$69:$AJ$224,MATCH(G58,[1]界石!$AJ$69:$AJ$224,0),1)+INDEX([1]界石!$AC$69:$AJ$224,MATCH(H58,[1]界石!$AJ$69:$AJ$224,0),1)+INDEX([1]界石!$AC$69:$AJ$224,MATCH(I58,[1]界石!$AJ$69:$AJ$224,0),1)+Y57</f>
        <v>7698</v>
      </c>
      <c r="Z58">
        <f>INDEX([1]界石!$AC$69:$AJ$224,MATCH(D58,[1]界石!$AJ$69:$AJ$224,0),2)+INDEX([1]界石!$AC$69:$AJ$224,MATCH(E58,[1]界石!$AJ$69:$AJ$224,0),2)+INDEX([1]界石!$AC$69:$AJ$224,MATCH(F58,[1]界石!$AJ$69:$AJ$224,0),2)+INDEX([1]界石!$AC$69:$AJ$224,MATCH(G58,[1]界石!$AJ$69:$AJ$224,0),2)+INDEX([1]界石!$AC$69:$AJ$224,MATCH(H58,[1]界石!$AJ$69:$AJ$224,0),2)+INDEX([1]界石!$AC$69:$AJ$224,MATCH(I58,[1]界石!$AJ$69:$AJ$224,0),2)+Z57</f>
        <v>154</v>
      </c>
      <c r="AA58">
        <f>INDEX([1]界石!$AC$69:$AJ$224,MATCH(D58,[1]界石!$AJ$69:$AJ$224,0),3)+INDEX([1]界石!$AC$69:$AJ$224,MATCH(E58,[1]界石!$AJ$69:$AJ$224,0),3)+INDEX([1]界石!$AC$69:$AJ$224,MATCH(F58,[1]界石!$AJ$69:$AJ$224,0),3)+INDEX([1]界石!$AC$69:$AJ$224,MATCH(G58,[1]界石!$AJ$69:$AJ$224,0),3)+INDEX([1]界石!$AC$69:$AJ$224,MATCH(H58,[1]界石!$AJ$69:$AJ$224,0),3)+INDEX([1]界石!$AC$69:$AJ$224,MATCH(I58,[1]界石!$AJ$69:$AJ$224,0),3)+AA57</f>
        <v>268</v>
      </c>
      <c r="AB58">
        <f>INDEX([1]界石!$AC$69:$AJ$224,MATCH(D58,[1]界石!$AJ$69:$AJ$224,0),4)+INDEX([1]界石!$AC$69:$AJ$224,MATCH(E58,[1]界石!$AJ$69:$AJ$224,0),4)+INDEX([1]界石!$AC$69:$AJ$224,MATCH(F58,[1]界石!$AJ$69:$AJ$224,0),4)+INDEX([1]界石!$AC$69:$AJ$224,MATCH(G58,[1]界石!$AJ$69:$AJ$224,0),4)+INDEX([1]界石!$AC$69:$AJ$224,MATCH(H58,[1]界石!$AJ$69:$AJ$224,0),4)+INDEX([1]界石!$AC$69:$AJ$224,MATCH(I58,[1]界石!$AJ$69:$AJ$224,0),4)+AB57</f>
        <v>3</v>
      </c>
      <c r="AC58">
        <f>INDEX([1]界石!$AC$69:$AJ$224,MATCH(D58,[1]界石!$AJ$69:$AJ$224,0),5)+INDEX([1]界石!$AC$69:$AJ$224,MATCH(E58,[1]界石!$AJ$69:$AJ$224,0),5)+INDEX([1]界石!$AC$69:$AJ$224,MATCH(F58,[1]界石!$AJ$69:$AJ$224,0),5)+INDEX([1]界石!$AC$69:$AJ$224,MATCH(G58,[1]界石!$AJ$69:$AJ$224,0),5)+INDEX([1]界石!$AC$69:$AJ$224,MATCH(H58,[1]界石!$AJ$69:$AJ$224,0),5)+INDEX([1]界石!$AC$69:$AJ$224,MATCH(I58,[1]界石!$AJ$69:$AJ$224,0),5)+AC57</f>
        <v>8</v>
      </c>
    </row>
    <row r="59" spans="1:29" x14ac:dyDescent="0.15">
      <c r="A59">
        <v>607</v>
      </c>
      <c r="B59">
        <v>6</v>
      </c>
      <c r="C59">
        <v>7</v>
      </c>
      <c r="D59" s="1">
        <v>121</v>
      </c>
      <c r="E59" s="1">
        <v>121</v>
      </c>
      <c r="F59" s="1">
        <v>141</v>
      </c>
      <c r="G59" s="1">
        <v>141</v>
      </c>
      <c r="H59" s="1">
        <v>141</v>
      </c>
      <c r="I59" s="1">
        <v>151</v>
      </c>
      <c r="J59">
        <v>4</v>
      </c>
      <c r="K59">
        <f>[1]界石!$AJ$17</f>
        <v>9</v>
      </c>
      <c r="L59">
        <v>5</v>
      </c>
      <c r="M59">
        <f>[1]界石!$AK$17</f>
        <v>9</v>
      </c>
      <c r="N59">
        <v>6</v>
      </c>
      <c r="O59">
        <f>[1]界石!$AL$17</f>
        <v>5</v>
      </c>
      <c r="P59">
        <v>7</v>
      </c>
      <c r="Q59">
        <f>[1]界石!$AM$17</f>
        <v>5</v>
      </c>
      <c r="R59">
        <v>1</v>
      </c>
      <c r="S59">
        <f>[1]界石!$AN$17</f>
        <v>255</v>
      </c>
      <c r="T59">
        <f>IF(D59="",0,ROUND(K59*VLOOKUP(J59,[1]期望属性!$E$23:$F$38,2,0)+M59*VLOOKUP(L59,[1]期望属性!$E$23:$F$38,2,0)+O59*VLOOKUP(N59,[1]期望属性!$E$23:$F$38,2,0)+Q59*VLOOKUP(P59,[1]期望属性!$E$23:$F$38,2,0)+S59*VLOOKUP(R59,[1]期望属性!$E$23:$F$38,2,0)+VLOOKUP(D59,[2]工作表1!$A:$W,23,0)+VLOOKUP(E59,[2]工作表1!$A:$W,23,0)+VLOOKUP(F59,[2]工作表1!$A:$W,23,0)+VLOOKUP(G59,[2]工作表1!$A:$W,23,0)+VLOOKUP(H59,[2]工作表1!$A:$W,23,0)+VLOOKUP(I59,[2]工作表1!$A:$W,23,0),0))+T58</f>
        <v>1137</v>
      </c>
      <c r="U59">
        <f t="shared" si="8"/>
        <v>63</v>
      </c>
      <c r="V59">
        <f t="shared" si="9"/>
        <v>63</v>
      </c>
      <c r="W59">
        <f t="shared" si="10"/>
        <v>35</v>
      </c>
      <c r="X59">
        <f t="shared" si="11"/>
        <v>35</v>
      </c>
      <c r="Y59">
        <f>S59+INDEX([1]界石!$AC$69:$AJ$224,MATCH(D59,[1]界石!$AJ$69:$AJ$224,0),1)+INDEX([1]界石!$AC$69:$AJ$224,MATCH(E59,[1]界石!$AJ$69:$AJ$224,0),1)+INDEX([1]界石!$AC$69:$AJ$224,MATCH(F59,[1]界石!$AJ$69:$AJ$224,0),1)+INDEX([1]界石!$AC$69:$AJ$224,MATCH(G59,[1]界石!$AJ$69:$AJ$224,0),1)+INDEX([1]界石!$AC$69:$AJ$224,MATCH(H59,[1]界石!$AJ$69:$AJ$224,0),1)+INDEX([1]界石!$AC$69:$AJ$224,MATCH(I59,[1]界石!$AJ$69:$AJ$224,0),1)+Y58</f>
        <v>11162</v>
      </c>
      <c r="Z59">
        <f>INDEX([1]界石!$AC$69:$AJ$224,MATCH(D59,[1]界石!$AJ$69:$AJ$224,0),2)+INDEX([1]界石!$AC$69:$AJ$224,MATCH(E59,[1]界石!$AJ$69:$AJ$224,0),2)+INDEX([1]界石!$AC$69:$AJ$224,MATCH(F59,[1]界石!$AJ$69:$AJ$224,0),2)+INDEX([1]界石!$AC$69:$AJ$224,MATCH(G59,[1]界石!$AJ$69:$AJ$224,0),2)+INDEX([1]界石!$AC$69:$AJ$224,MATCH(H59,[1]界石!$AJ$69:$AJ$224,0),2)+INDEX([1]界石!$AC$69:$AJ$224,MATCH(I59,[1]界石!$AJ$69:$AJ$224,0),2)+Z58</f>
        <v>187</v>
      </c>
      <c r="AA59">
        <f>INDEX([1]界石!$AC$69:$AJ$224,MATCH(D59,[1]界石!$AJ$69:$AJ$224,0),3)+INDEX([1]界石!$AC$69:$AJ$224,MATCH(E59,[1]界石!$AJ$69:$AJ$224,0),3)+INDEX([1]界石!$AC$69:$AJ$224,MATCH(F59,[1]界石!$AJ$69:$AJ$224,0),3)+INDEX([1]界石!$AC$69:$AJ$224,MATCH(G59,[1]界石!$AJ$69:$AJ$224,0),3)+INDEX([1]界石!$AC$69:$AJ$224,MATCH(H59,[1]界石!$AJ$69:$AJ$224,0),3)+INDEX([1]界石!$AC$69:$AJ$224,MATCH(I59,[1]界石!$AJ$69:$AJ$224,0),3)+AA58</f>
        <v>268</v>
      </c>
      <c r="AB59">
        <f>INDEX([1]界石!$AC$69:$AJ$224,MATCH(D59,[1]界石!$AJ$69:$AJ$224,0),4)+INDEX([1]界石!$AC$69:$AJ$224,MATCH(E59,[1]界石!$AJ$69:$AJ$224,0),4)+INDEX([1]界石!$AC$69:$AJ$224,MATCH(F59,[1]界石!$AJ$69:$AJ$224,0),4)+INDEX([1]界石!$AC$69:$AJ$224,MATCH(G59,[1]界石!$AJ$69:$AJ$224,0),4)+INDEX([1]界石!$AC$69:$AJ$224,MATCH(H59,[1]界石!$AJ$69:$AJ$224,0),4)+INDEX([1]界石!$AC$69:$AJ$224,MATCH(I59,[1]界石!$AJ$69:$AJ$224,0),4)+AB58</f>
        <v>3</v>
      </c>
      <c r="AC59">
        <f>INDEX([1]界石!$AC$69:$AJ$224,MATCH(D59,[1]界石!$AJ$69:$AJ$224,0),5)+INDEX([1]界石!$AC$69:$AJ$224,MATCH(E59,[1]界石!$AJ$69:$AJ$224,0),5)+INDEX([1]界石!$AC$69:$AJ$224,MATCH(F59,[1]界石!$AJ$69:$AJ$224,0),5)+INDEX([1]界石!$AC$69:$AJ$224,MATCH(G59,[1]界石!$AJ$69:$AJ$224,0),5)+INDEX([1]界石!$AC$69:$AJ$224,MATCH(H59,[1]界石!$AJ$69:$AJ$224,0),5)+INDEX([1]界石!$AC$69:$AJ$224,MATCH(I59,[1]界石!$AJ$69:$AJ$224,0),5)+AC58</f>
        <v>8</v>
      </c>
    </row>
    <row r="60" spans="1:29" x14ac:dyDescent="0.15">
      <c r="A60">
        <v>608</v>
      </c>
      <c r="B60">
        <v>6</v>
      </c>
      <c r="C60">
        <v>8</v>
      </c>
      <c r="D60" s="1">
        <v>131</v>
      </c>
      <c r="E60" s="1">
        <v>132</v>
      </c>
      <c r="F60" s="1">
        <v>141</v>
      </c>
      <c r="G60" s="1">
        <v>142</v>
      </c>
      <c r="H60" s="1">
        <v>142</v>
      </c>
      <c r="I60" s="1">
        <v>152</v>
      </c>
      <c r="J60">
        <v>4</v>
      </c>
      <c r="K60">
        <f>[1]界石!$AJ$17</f>
        <v>9</v>
      </c>
      <c r="L60">
        <v>5</v>
      </c>
      <c r="M60">
        <f>[1]界石!$AK$17</f>
        <v>9</v>
      </c>
      <c r="N60">
        <v>6</v>
      </c>
      <c r="O60">
        <f>[1]界石!$AL$17</f>
        <v>5</v>
      </c>
      <c r="P60">
        <v>7</v>
      </c>
      <c r="Q60">
        <f>[1]界石!$AM$17</f>
        <v>5</v>
      </c>
      <c r="R60">
        <v>1</v>
      </c>
      <c r="S60">
        <f>[1]界石!$AN$17</f>
        <v>255</v>
      </c>
      <c r="T60">
        <f>IF(D60="",0,ROUND(K60*VLOOKUP(J60,[1]期望属性!$E$23:$F$38,2,0)+M60*VLOOKUP(L60,[1]期望属性!$E$23:$F$38,2,0)+O60*VLOOKUP(N60,[1]期望属性!$E$23:$F$38,2,0)+Q60*VLOOKUP(P60,[1]期望属性!$E$23:$F$38,2,0)+S60*VLOOKUP(R60,[1]期望属性!$E$23:$F$38,2,0)+VLOOKUP(D60,[2]工作表1!$A:$W,23,0)+VLOOKUP(E60,[2]工作表1!$A:$W,23,0)+VLOOKUP(F60,[2]工作表1!$A:$W,23,0)+VLOOKUP(G60,[2]工作表1!$A:$W,23,0)+VLOOKUP(H60,[2]工作表1!$A:$W,23,0)+VLOOKUP(I60,[2]工作表1!$A:$W,23,0),0))+T59</f>
        <v>1382</v>
      </c>
      <c r="U60">
        <f t="shared" si="8"/>
        <v>72</v>
      </c>
      <c r="V60">
        <f t="shared" si="9"/>
        <v>72</v>
      </c>
      <c r="W60">
        <f t="shared" si="10"/>
        <v>40</v>
      </c>
      <c r="X60">
        <f t="shared" si="11"/>
        <v>40</v>
      </c>
      <c r="Y60">
        <f>S60+INDEX([1]界石!$AC$69:$AJ$224,MATCH(D60,[1]界石!$AJ$69:$AJ$224,0),1)+INDEX([1]界石!$AC$69:$AJ$224,MATCH(E60,[1]界石!$AJ$69:$AJ$224,0),1)+INDEX([1]界石!$AC$69:$AJ$224,MATCH(F60,[1]界石!$AJ$69:$AJ$224,0),1)+INDEX([1]界石!$AC$69:$AJ$224,MATCH(G60,[1]界石!$AJ$69:$AJ$224,0),1)+INDEX([1]界石!$AC$69:$AJ$224,MATCH(H60,[1]界石!$AJ$69:$AJ$224,0),1)+INDEX([1]界石!$AC$69:$AJ$224,MATCH(I60,[1]界石!$AJ$69:$AJ$224,0),1)+Y59</f>
        <v>12774</v>
      </c>
      <c r="Z60">
        <f>INDEX([1]界石!$AC$69:$AJ$224,MATCH(D60,[1]界石!$AJ$69:$AJ$224,0),2)+INDEX([1]界石!$AC$69:$AJ$224,MATCH(E60,[1]界石!$AJ$69:$AJ$224,0),2)+INDEX([1]界石!$AC$69:$AJ$224,MATCH(F60,[1]界石!$AJ$69:$AJ$224,0),2)+INDEX([1]界石!$AC$69:$AJ$224,MATCH(G60,[1]界石!$AJ$69:$AJ$224,0),2)+INDEX([1]界石!$AC$69:$AJ$224,MATCH(H60,[1]界石!$AJ$69:$AJ$224,0),2)+INDEX([1]界石!$AC$69:$AJ$224,MATCH(I60,[1]界石!$AJ$69:$AJ$224,0),2)+Z59</f>
        <v>232</v>
      </c>
      <c r="AA60">
        <f>INDEX([1]界石!$AC$69:$AJ$224,MATCH(D60,[1]界石!$AJ$69:$AJ$224,0),3)+INDEX([1]界石!$AC$69:$AJ$224,MATCH(E60,[1]界石!$AJ$69:$AJ$224,0),3)+INDEX([1]界石!$AC$69:$AJ$224,MATCH(F60,[1]界石!$AJ$69:$AJ$224,0),3)+INDEX([1]界石!$AC$69:$AJ$224,MATCH(G60,[1]界石!$AJ$69:$AJ$224,0),3)+INDEX([1]界石!$AC$69:$AJ$224,MATCH(H60,[1]界石!$AJ$69:$AJ$224,0),3)+INDEX([1]界石!$AC$69:$AJ$224,MATCH(I60,[1]界石!$AJ$69:$AJ$224,0),3)+AA59</f>
        <v>410</v>
      </c>
      <c r="AB60">
        <f>INDEX([1]界石!$AC$69:$AJ$224,MATCH(D60,[1]界石!$AJ$69:$AJ$224,0),4)+INDEX([1]界石!$AC$69:$AJ$224,MATCH(E60,[1]界石!$AJ$69:$AJ$224,0),4)+INDEX([1]界石!$AC$69:$AJ$224,MATCH(F60,[1]界石!$AJ$69:$AJ$224,0),4)+INDEX([1]界石!$AC$69:$AJ$224,MATCH(G60,[1]界石!$AJ$69:$AJ$224,0),4)+INDEX([1]界石!$AC$69:$AJ$224,MATCH(H60,[1]界石!$AJ$69:$AJ$224,0),4)+INDEX([1]界石!$AC$69:$AJ$224,MATCH(I60,[1]界石!$AJ$69:$AJ$224,0),4)+AB59</f>
        <v>3</v>
      </c>
      <c r="AC60">
        <f>INDEX([1]界石!$AC$69:$AJ$224,MATCH(D60,[1]界石!$AJ$69:$AJ$224,0),5)+INDEX([1]界石!$AC$69:$AJ$224,MATCH(E60,[1]界石!$AJ$69:$AJ$224,0),5)+INDEX([1]界石!$AC$69:$AJ$224,MATCH(F60,[1]界石!$AJ$69:$AJ$224,0),5)+INDEX([1]界石!$AC$69:$AJ$224,MATCH(G60,[1]界石!$AJ$69:$AJ$224,0),5)+INDEX([1]界石!$AC$69:$AJ$224,MATCH(H60,[1]界石!$AJ$69:$AJ$224,0),5)+INDEX([1]界石!$AC$69:$AJ$224,MATCH(I60,[1]界石!$AJ$69:$AJ$224,0),5)+AC59</f>
        <v>8</v>
      </c>
    </row>
    <row r="61" spans="1:29" x14ac:dyDescent="0.15">
      <c r="A61">
        <v>609</v>
      </c>
      <c r="B61">
        <v>6</v>
      </c>
      <c r="C61">
        <v>9</v>
      </c>
      <c r="D61" s="1">
        <v>131</v>
      </c>
      <c r="E61" s="1">
        <v>132</v>
      </c>
      <c r="F61" s="1">
        <v>141</v>
      </c>
      <c r="G61" s="1">
        <v>141</v>
      </c>
      <c r="H61" s="1">
        <v>153</v>
      </c>
      <c r="I61" s="1">
        <v>154</v>
      </c>
      <c r="J61">
        <v>4</v>
      </c>
      <c r="K61">
        <f>[1]界石!$AJ$17</f>
        <v>9</v>
      </c>
      <c r="L61">
        <v>5</v>
      </c>
      <c r="M61">
        <f>[1]界石!$AK$17</f>
        <v>9</v>
      </c>
      <c r="N61">
        <v>6</v>
      </c>
      <c r="O61">
        <f>[1]界石!$AL$17</f>
        <v>5</v>
      </c>
      <c r="P61">
        <v>7</v>
      </c>
      <c r="Q61">
        <f>[1]界石!$AM$17</f>
        <v>5</v>
      </c>
      <c r="R61">
        <v>1</v>
      </c>
      <c r="S61">
        <f>[1]界石!$AN$17</f>
        <v>255</v>
      </c>
      <c r="T61">
        <f>IF(D61="",0,ROUND(K61*VLOOKUP(J61,[1]期望属性!$E$23:$F$38,2,0)+M61*VLOOKUP(L61,[1]期望属性!$E$23:$F$38,2,0)+O61*VLOOKUP(N61,[1]期望属性!$E$23:$F$38,2,0)+Q61*VLOOKUP(P61,[1]期望属性!$E$23:$F$38,2,0)+S61*VLOOKUP(R61,[1]期望属性!$E$23:$F$38,2,0)+VLOOKUP(D61,[2]工作表1!$A:$W,23,0)+VLOOKUP(E61,[2]工作表1!$A:$W,23,0)+VLOOKUP(F61,[2]工作表1!$A:$W,23,0)+VLOOKUP(G61,[2]工作表1!$A:$W,23,0)+VLOOKUP(H61,[2]工作表1!$A:$W,23,0)+VLOOKUP(I61,[2]工作表1!$A:$W,23,0),0))+T60</f>
        <v>1695</v>
      </c>
      <c r="U61">
        <f t="shared" si="8"/>
        <v>81</v>
      </c>
      <c r="V61">
        <f t="shared" si="9"/>
        <v>81</v>
      </c>
      <c r="W61">
        <f t="shared" si="10"/>
        <v>45</v>
      </c>
      <c r="X61">
        <f t="shared" si="11"/>
        <v>45</v>
      </c>
      <c r="Y61">
        <f>S61+INDEX([1]界石!$AC$69:$AJ$224,MATCH(D61,[1]界石!$AJ$69:$AJ$224,0),1)+INDEX([1]界石!$AC$69:$AJ$224,MATCH(E61,[1]界石!$AJ$69:$AJ$224,0),1)+INDEX([1]界石!$AC$69:$AJ$224,MATCH(F61,[1]界石!$AJ$69:$AJ$224,0),1)+INDEX([1]界石!$AC$69:$AJ$224,MATCH(G61,[1]界石!$AJ$69:$AJ$224,0),1)+INDEX([1]界石!$AC$69:$AJ$224,MATCH(H61,[1]界石!$AJ$69:$AJ$224,0),1)+INDEX([1]界石!$AC$69:$AJ$224,MATCH(I61,[1]界石!$AJ$69:$AJ$224,0),1)+Y60</f>
        <v>15991</v>
      </c>
      <c r="Z61">
        <f>INDEX([1]界石!$AC$69:$AJ$224,MATCH(D61,[1]界石!$AJ$69:$AJ$224,0),2)+INDEX([1]界石!$AC$69:$AJ$224,MATCH(E61,[1]界石!$AJ$69:$AJ$224,0),2)+INDEX([1]界石!$AC$69:$AJ$224,MATCH(F61,[1]界石!$AJ$69:$AJ$224,0),2)+INDEX([1]界石!$AC$69:$AJ$224,MATCH(G61,[1]界石!$AJ$69:$AJ$224,0),2)+INDEX([1]界石!$AC$69:$AJ$224,MATCH(H61,[1]界石!$AJ$69:$AJ$224,0),2)+INDEX([1]界石!$AC$69:$AJ$224,MATCH(I61,[1]界石!$AJ$69:$AJ$224,0),2)+Z60</f>
        <v>244</v>
      </c>
      <c r="AA61">
        <f>INDEX([1]界石!$AC$69:$AJ$224,MATCH(D61,[1]界石!$AJ$69:$AJ$224,0),3)+INDEX([1]界石!$AC$69:$AJ$224,MATCH(E61,[1]界石!$AJ$69:$AJ$224,0),3)+INDEX([1]界石!$AC$69:$AJ$224,MATCH(F61,[1]界石!$AJ$69:$AJ$224,0),3)+INDEX([1]界石!$AC$69:$AJ$224,MATCH(G61,[1]界石!$AJ$69:$AJ$224,0),3)+INDEX([1]界石!$AC$69:$AJ$224,MATCH(H61,[1]界石!$AJ$69:$AJ$224,0),3)+INDEX([1]界石!$AC$69:$AJ$224,MATCH(I61,[1]界石!$AJ$69:$AJ$224,0),3)+AA60</f>
        <v>538</v>
      </c>
      <c r="AB61">
        <f>INDEX([1]界石!$AC$69:$AJ$224,MATCH(D61,[1]界石!$AJ$69:$AJ$224,0),4)+INDEX([1]界石!$AC$69:$AJ$224,MATCH(E61,[1]界石!$AJ$69:$AJ$224,0),4)+INDEX([1]界石!$AC$69:$AJ$224,MATCH(F61,[1]界石!$AJ$69:$AJ$224,0),4)+INDEX([1]界石!$AC$69:$AJ$224,MATCH(G61,[1]界石!$AJ$69:$AJ$224,0),4)+INDEX([1]界石!$AC$69:$AJ$224,MATCH(H61,[1]界石!$AJ$69:$AJ$224,0),4)+INDEX([1]界石!$AC$69:$AJ$224,MATCH(I61,[1]界石!$AJ$69:$AJ$224,0),4)+AB60</f>
        <v>33</v>
      </c>
      <c r="AC61">
        <f>INDEX([1]界石!$AC$69:$AJ$224,MATCH(D61,[1]界石!$AJ$69:$AJ$224,0),5)+INDEX([1]界石!$AC$69:$AJ$224,MATCH(E61,[1]界石!$AJ$69:$AJ$224,0),5)+INDEX([1]界石!$AC$69:$AJ$224,MATCH(F61,[1]界石!$AJ$69:$AJ$224,0),5)+INDEX([1]界石!$AC$69:$AJ$224,MATCH(G61,[1]界石!$AJ$69:$AJ$224,0),5)+INDEX([1]界石!$AC$69:$AJ$224,MATCH(H61,[1]界石!$AJ$69:$AJ$224,0),5)+INDEX([1]界石!$AC$69:$AJ$224,MATCH(I61,[1]界石!$AJ$69:$AJ$224,0),5)+AC60</f>
        <v>8</v>
      </c>
    </row>
    <row r="62" spans="1:29" x14ac:dyDescent="0.15">
      <c r="A62">
        <v>610</v>
      </c>
      <c r="B62">
        <v>6</v>
      </c>
      <c r="C62">
        <v>10</v>
      </c>
      <c r="J62">
        <v>4</v>
      </c>
      <c r="K62">
        <f>[1]界石!$AJ$17</f>
        <v>9</v>
      </c>
      <c r="L62">
        <v>5</v>
      </c>
      <c r="M62">
        <f>[1]界石!$AK$17</f>
        <v>9</v>
      </c>
      <c r="N62">
        <v>6</v>
      </c>
      <c r="O62">
        <f>[1]界石!$AL$17</f>
        <v>5</v>
      </c>
      <c r="P62">
        <v>7</v>
      </c>
      <c r="Q62">
        <f>[1]界石!$AM$17</f>
        <v>5</v>
      </c>
      <c r="R62">
        <v>1</v>
      </c>
      <c r="S62">
        <f>[1]界石!$AN$17</f>
        <v>255</v>
      </c>
      <c r="T62">
        <f>IF(D62="",0,ROUND(K62*VLOOKUP(J62,[1]期望属性!$E$23:$F$38,2,0)+M62*VLOOKUP(L62,[1]期望属性!$E$23:$F$38,2,0)+O62*VLOOKUP(N62,[1]期望属性!$E$23:$F$38,2,0)+Q62*VLOOKUP(P62,[1]期望属性!$E$23:$F$38,2,0)+S62*VLOOKUP(R62,[1]期望属性!$E$23:$F$38,2,0)+VLOOKUP(D62,[2]工作表1!$A:$W,23,0)+VLOOKUP(E62,[2]工作表1!$A:$W,23,0)+VLOOKUP(F62,[2]工作表1!$A:$W,23,0)+VLOOKUP(G62,[2]工作表1!$A:$W,23,0)+VLOOKUP(H62,[2]工作表1!$A:$W,23,0)+VLOOKUP(I62,[2]工作表1!$A:$W,23,0),0))+T61</f>
        <v>1695</v>
      </c>
    </row>
    <row r="63" spans="1:29" x14ac:dyDescent="0.15">
      <c r="A63">
        <v>701</v>
      </c>
      <c r="B63">
        <v>7</v>
      </c>
      <c r="C63">
        <v>1</v>
      </c>
      <c r="D63" s="1">
        <v>124</v>
      </c>
      <c r="E63" s="1">
        <v>124</v>
      </c>
      <c r="F63" s="1">
        <v>125</v>
      </c>
      <c r="G63" s="1">
        <v>126</v>
      </c>
      <c r="H63" s="1">
        <v>131</v>
      </c>
      <c r="I63" s="1">
        <v>141</v>
      </c>
      <c r="J63">
        <v>4</v>
      </c>
      <c r="K63">
        <f>[1]界石!$AJ$17</f>
        <v>9</v>
      </c>
      <c r="L63">
        <v>5</v>
      </c>
      <c r="M63">
        <f>[1]界石!$AK$17</f>
        <v>9</v>
      </c>
      <c r="N63">
        <v>6</v>
      </c>
      <c r="O63">
        <f>[1]界石!$AL$17</f>
        <v>5</v>
      </c>
      <c r="P63">
        <v>7</v>
      </c>
      <c r="Q63">
        <f>[1]界石!$AM$17</f>
        <v>5</v>
      </c>
      <c r="R63">
        <v>1</v>
      </c>
      <c r="S63">
        <f>[1]界石!$AN$17</f>
        <v>255</v>
      </c>
      <c r="T63">
        <f>IF(D63="",0,ROUND(K63*VLOOKUP(J63,[1]期望属性!$E$23:$F$38,2,0)+M63*VLOOKUP(L63,[1]期望属性!$E$23:$F$38,2,0)+O63*VLOOKUP(N63,[1]期望属性!$E$23:$F$38,2,0)+Q63*VLOOKUP(P63,[1]期望属性!$E$23:$F$38,2,0)+S63*VLOOKUP(R63,[1]期望属性!$E$23:$F$38,2,0)+VLOOKUP(D63,[2]工作表1!$A:$W,23,0)+VLOOKUP(E63,[2]工作表1!$A:$W,23,0)+VLOOKUP(F63,[2]工作表1!$A:$W,23,0)+VLOOKUP(G63,[2]工作表1!$A:$W,23,0)+VLOOKUP(H63,[2]工作表1!$A:$W,23,0)+VLOOKUP(I63,[2]工作表1!$A:$W,23,0),0))</f>
        <v>148</v>
      </c>
      <c r="U63">
        <f>K63</f>
        <v>9</v>
      </c>
      <c r="V63">
        <f>M63</f>
        <v>9</v>
      </c>
      <c r="W63">
        <f>O63</f>
        <v>5</v>
      </c>
      <c r="X63">
        <f>Q63</f>
        <v>5</v>
      </c>
      <c r="Y63">
        <f>S63+INDEX([1]界石!$AC$69:$AJ$224,MATCH(D63,[1]界石!$AJ$69:$AJ$224,0),1)+INDEX([1]界石!$AC$69:$AJ$224,MATCH(E63,[1]界石!$AJ$69:$AJ$224,0),1)+INDEX([1]界石!$AC$69:$AJ$224,MATCH(F63,[1]界石!$AJ$69:$AJ$224,0),1)+INDEX([1]界石!$AC$69:$AJ$224,MATCH(G63,[1]界石!$AJ$69:$AJ$224,0),1)+INDEX([1]界石!$AC$69:$AJ$224,MATCH(H63,[1]界石!$AJ$69:$AJ$224,0),1)+INDEX([1]界石!$AC$69:$AJ$224,MATCH(I63,[1]界石!$AJ$69:$AJ$224,0),1)</f>
        <v>1427</v>
      </c>
      <c r="Z63">
        <f>INDEX([1]界石!$AC$69:$AJ$224,MATCH(D63,[1]界石!$AJ$69:$AJ$224,0),2)+INDEX([1]界石!$AC$69:$AJ$224,MATCH(E63,[1]界石!$AJ$69:$AJ$224,0),2)+INDEX([1]界石!$AC$69:$AJ$224,MATCH(F63,[1]界石!$AJ$69:$AJ$224,0),2)+INDEX([1]界石!$AC$69:$AJ$224,MATCH(G63,[1]界石!$AJ$69:$AJ$224,0),2)+INDEX([1]界石!$AC$69:$AJ$224,MATCH(H63,[1]界石!$AJ$69:$AJ$224,0),2)+INDEX([1]界石!$AC$69:$AJ$224,MATCH(I63,[1]界石!$AJ$69:$AJ$224,0),2)</f>
        <v>12</v>
      </c>
      <c r="AA63">
        <f>INDEX([1]界石!$AC$69:$AJ$224,MATCH(D63,[1]界石!$AJ$69:$AJ$224,0),3)+INDEX([1]界石!$AC$69:$AJ$224,MATCH(E63,[1]界石!$AJ$69:$AJ$224,0),3)+INDEX([1]界石!$AC$69:$AJ$224,MATCH(F63,[1]界石!$AJ$69:$AJ$224,0),3)+INDEX([1]界石!$AC$69:$AJ$224,MATCH(G63,[1]界石!$AJ$69:$AJ$224,0),3)+INDEX([1]界石!$AC$69:$AJ$224,MATCH(H63,[1]界石!$AJ$69:$AJ$224,0),3)+INDEX([1]界石!$AC$69:$AJ$224,MATCH(I63,[1]界石!$AJ$69:$AJ$224,0),3)</f>
        <v>0</v>
      </c>
      <c r="AB63">
        <f>INDEX([1]界石!$AC$69:$AJ$224,MATCH(D63,[1]界石!$AJ$69:$AJ$224,0),4)+INDEX([1]界石!$AC$69:$AJ$224,MATCH(E63,[1]界石!$AJ$69:$AJ$224,0),4)+INDEX([1]界石!$AC$69:$AJ$224,MATCH(F63,[1]界石!$AJ$69:$AJ$224,0),4)+INDEX([1]界石!$AC$69:$AJ$224,MATCH(G63,[1]界石!$AJ$69:$AJ$224,0),4)+INDEX([1]界石!$AC$69:$AJ$224,MATCH(H63,[1]界石!$AJ$69:$AJ$224,0),4)+INDEX([1]界石!$AC$69:$AJ$224,MATCH(I63,[1]界石!$AJ$69:$AJ$224,0),4)</f>
        <v>10</v>
      </c>
      <c r="AC63">
        <f>INDEX([1]界石!$AC$69:$AJ$224,MATCH(D63,[1]界石!$AJ$69:$AJ$224,0),5)+INDEX([1]界石!$AC$69:$AJ$224,MATCH(E63,[1]界石!$AJ$69:$AJ$224,0),5)+INDEX([1]界石!$AC$69:$AJ$224,MATCH(F63,[1]界石!$AJ$69:$AJ$224,0),5)+INDEX([1]界石!$AC$69:$AJ$224,MATCH(G63,[1]界石!$AJ$69:$AJ$224,0),5)+INDEX([1]界石!$AC$69:$AJ$224,MATCH(H63,[1]界石!$AJ$69:$AJ$224,0),5)+INDEX([1]界石!$AC$69:$AJ$224,MATCH(I63,[1]界石!$AJ$69:$AJ$224,0),5)</f>
        <v>13</v>
      </c>
    </row>
    <row r="64" spans="1:29" x14ac:dyDescent="0.15">
      <c r="A64">
        <v>702</v>
      </c>
      <c r="B64">
        <v>7</v>
      </c>
      <c r="C64">
        <v>2</v>
      </c>
      <c r="D64" s="1">
        <v>121</v>
      </c>
      <c r="E64" s="1">
        <v>121</v>
      </c>
      <c r="F64" s="1">
        <v>122</v>
      </c>
      <c r="G64" s="1">
        <v>122</v>
      </c>
      <c r="H64" s="1">
        <v>142</v>
      </c>
      <c r="I64" s="1">
        <v>142</v>
      </c>
      <c r="J64">
        <v>4</v>
      </c>
      <c r="K64">
        <f>[1]界石!$AJ$17</f>
        <v>9</v>
      </c>
      <c r="L64">
        <v>5</v>
      </c>
      <c r="M64">
        <f>[1]界石!$AK$17</f>
        <v>9</v>
      </c>
      <c r="N64">
        <v>6</v>
      </c>
      <c r="O64">
        <f>[1]界石!$AL$17</f>
        <v>5</v>
      </c>
      <c r="P64">
        <v>7</v>
      </c>
      <c r="Q64">
        <f>[1]界石!$AM$17</f>
        <v>5</v>
      </c>
      <c r="R64">
        <v>1</v>
      </c>
      <c r="S64">
        <f>[1]界石!$AN$17</f>
        <v>255</v>
      </c>
      <c r="T64">
        <f>IF(D64="",0,ROUND(K64*VLOOKUP(J64,[1]期望属性!$E$23:$F$38,2,0)+M64*VLOOKUP(L64,[1]期望属性!$E$23:$F$38,2,0)+O64*VLOOKUP(N64,[1]期望属性!$E$23:$F$38,2,0)+Q64*VLOOKUP(P64,[1]期望属性!$E$23:$F$38,2,0)+S64*VLOOKUP(R64,[1]期望属性!$E$23:$F$38,2,0)+VLOOKUP(D64,[2]工作表1!$A:$W,23,0)+VLOOKUP(E64,[2]工作表1!$A:$W,23,0)+VLOOKUP(F64,[2]工作表1!$A:$W,23,0)+VLOOKUP(G64,[2]工作表1!$A:$W,23,0)+VLOOKUP(H64,[2]工作表1!$A:$W,23,0)+VLOOKUP(I64,[2]工作表1!$A:$W,23,0),0))+T63</f>
        <v>253</v>
      </c>
      <c r="U64">
        <f t="shared" ref="U64:U71" si="12">K64+U63</f>
        <v>18</v>
      </c>
      <c r="V64">
        <f t="shared" ref="V64:V71" si="13">M64+V63</f>
        <v>18</v>
      </c>
      <c r="W64">
        <f t="shared" ref="W64:W71" si="14">O64+W63</f>
        <v>10</v>
      </c>
      <c r="X64">
        <f t="shared" ref="X64:X71" si="15">Q64+X63</f>
        <v>10</v>
      </c>
      <c r="Y64">
        <f>S64+INDEX([1]界石!$AC$69:$AJ$224,MATCH(D64,[1]界石!$AJ$69:$AJ$224,0),1)+INDEX([1]界石!$AC$69:$AJ$224,MATCH(E64,[1]界石!$AJ$69:$AJ$224,0),1)+INDEX([1]界石!$AC$69:$AJ$224,MATCH(F64,[1]界石!$AJ$69:$AJ$224,0),1)+INDEX([1]界石!$AC$69:$AJ$224,MATCH(G64,[1]界石!$AJ$69:$AJ$224,0),1)+INDEX([1]界石!$AC$69:$AJ$224,MATCH(H64,[1]界石!$AJ$69:$AJ$224,0),1)+INDEX([1]界石!$AC$69:$AJ$224,MATCH(I64,[1]界石!$AJ$69:$AJ$224,0),1)+Y63</f>
        <v>2052</v>
      </c>
      <c r="Z64">
        <f>INDEX([1]界石!$AC$69:$AJ$224,MATCH(D64,[1]界石!$AJ$69:$AJ$224,0),2)+INDEX([1]界石!$AC$69:$AJ$224,MATCH(E64,[1]界石!$AJ$69:$AJ$224,0),2)+INDEX([1]界石!$AC$69:$AJ$224,MATCH(F64,[1]界石!$AJ$69:$AJ$224,0),2)+INDEX([1]界石!$AC$69:$AJ$224,MATCH(G64,[1]界石!$AJ$69:$AJ$224,0),2)+INDEX([1]界石!$AC$69:$AJ$224,MATCH(H64,[1]界石!$AJ$69:$AJ$224,0),2)+INDEX([1]界石!$AC$69:$AJ$224,MATCH(I64,[1]界石!$AJ$69:$AJ$224,0),2)+Z63</f>
        <v>24</v>
      </c>
      <c r="AA64">
        <f>INDEX([1]界石!$AC$69:$AJ$224,MATCH(D64,[1]界石!$AJ$69:$AJ$224,0),3)+INDEX([1]界石!$AC$69:$AJ$224,MATCH(E64,[1]界石!$AJ$69:$AJ$224,0),3)+INDEX([1]界石!$AC$69:$AJ$224,MATCH(F64,[1]界石!$AJ$69:$AJ$224,0),3)+INDEX([1]界石!$AC$69:$AJ$224,MATCH(G64,[1]界石!$AJ$69:$AJ$224,0),3)+INDEX([1]界石!$AC$69:$AJ$224,MATCH(H64,[1]界石!$AJ$69:$AJ$224,0),3)+INDEX([1]界石!$AC$69:$AJ$224,MATCH(I64,[1]界石!$AJ$69:$AJ$224,0),3)+AA63</f>
        <v>68</v>
      </c>
      <c r="AB64">
        <f>INDEX([1]界石!$AC$69:$AJ$224,MATCH(D64,[1]界石!$AJ$69:$AJ$224,0),4)+INDEX([1]界石!$AC$69:$AJ$224,MATCH(E64,[1]界石!$AJ$69:$AJ$224,0),4)+INDEX([1]界石!$AC$69:$AJ$224,MATCH(F64,[1]界石!$AJ$69:$AJ$224,0),4)+INDEX([1]界石!$AC$69:$AJ$224,MATCH(G64,[1]界石!$AJ$69:$AJ$224,0),4)+INDEX([1]界石!$AC$69:$AJ$224,MATCH(H64,[1]界石!$AJ$69:$AJ$224,0),4)+INDEX([1]界石!$AC$69:$AJ$224,MATCH(I64,[1]界石!$AJ$69:$AJ$224,0),4)+AB63</f>
        <v>10</v>
      </c>
      <c r="AC64">
        <f>INDEX([1]界石!$AC$69:$AJ$224,MATCH(D64,[1]界石!$AJ$69:$AJ$224,0),5)+INDEX([1]界石!$AC$69:$AJ$224,MATCH(E64,[1]界石!$AJ$69:$AJ$224,0),5)+INDEX([1]界石!$AC$69:$AJ$224,MATCH(F64,[1]界石!$AJ$69:$AJ$224,0),5)+INDEX([1]界石!$AC$69:$AJ$224,MATCH(G64,[1]界石!$AJ$69:$AJ$224,0),5)+INDEX([1]界石!$AC$69:$AJ$224,MATCH(H64,[1]界石!$AJ$69:$AJ$224,0),5)+INDEX([1]界石!$AC$69:$AJ$224,MATCH(I64,[1]界石!$AJ$69:$AJ$224,0),5)+AC63</f>
        <v>13</v>
      </c>
    </row>
    <row r="65" spans="1:29" x14ac:dyDescent="0.15">
      <c r="A65">
        <v>703</v>
      </c>
      <c r="B65">
        <v>7</v>
      </c>
      <c r="C65">
        <v>3</v>
      </c>
      <c r="D65" s="1">
        <v>123</v>
      </c>
      <c r="E65" s="1">
        <v>123</v>
      </c>
      <c r="F65" s="1">
        <v>131</v>
      </c>
      <c r="G65" s="1">
        <v>132</v>
      </c>
      <c r="H65" s="1">
        <v>133</v>
      </c>
      <c r="I65" s="1">
        <v>151</v>
      </c>
      <c r="J65">
        <v>4</v>
      </c>
      <c r="K65">
        <f>[1]界石!$AJ$17</f>
        <v>9</v>
      </c>
      <c r="L65">
        <v>5</v>
      </c>
      <c r="M65">
        <f>[1]界石!$AK$17</f>
        <v>9</v>
      </c>
      <c r="N65">
        <v>6</v>
      </c>
      <c r="O65">
        <f>[1]界石!$AL$17</f>
        <v>5</v>
      </c>
      <c r="P65">
        <v>7</v>
      </c>
      <c r="Q65">
        <f>[1]界石!$AM$17</f>
        <v>5</v>
      </c>
      <c r="R65">
        <v>1</v>
      </c>
      <c r="S65">
        <f>[1]界石!$AN$17</f>
        <v>255</v>
      </c>
      <c r="T65">
        <f>IF(D65="",0,ROUND(K65*VLOOKUP(J65,[1]期望属性!$E$23:$F$38,2,0)+M65*VLOOKUP(L65,[1]期望属性!$E$23:$F$38,2,0)+O65*VLOOKUP(N65,[1]期望属性!$E$23:$F$38,2,0)+Q65*VLOOKUP(P65,[1]期望属性!$E$23:$F$38,2,0)+S65*VLOOKUP(R65,[1]期望属性!$E$23:$F$38,2,0)+VLOOKUP(D65,[2]工作表1!$A:$W,23,0)+VLOOKUP(E65,[2]工作表1!$A:$W,23,0)+VLOOKUP(F65,[2]工作表1!$A:$W,23,0)+VLOOKUP(G65,[2]工作表1!$A:$W,23,0)+VLOOKUP(H65,[2]工作表1!$A:$W,23,0)+VLOOKUP(I65,[2]工作表1!$A:$W,23,0),0))+T64</f>
        <v>480</v>
      </c>
      <c r="U65">
        <f t="shared" si="12"/>
        <v>27</v>
      </c>
      <c r="V65">
        <f t="shared" si="13"/>
        <v>27</v>
      </c>
      <c r="W65">
        <f t="shared" si="14"/>
        <v>15</v>
      </c>
      <c r="X65">
        <f t="shared" si="15"/>
        <v>15</v>
      </c>
      <c r="Y65">
        <f>S65+INDEX([1]界石!$AC$69:$AJ$224,MATCH(D65,[1]界石!$AJ$69:$AJ$224,0),1)+INDEX([1]界石!$AC$69:$AJ$224,MATCH(E65,[1]界石!$AJ$69:$AJ$224,0),1)+INDEX([1]界石!$AC$69:$AJ$224,MATCH(F65,[1]界石!$AJ$69:$AJ$224,0),1)+INDEX([1]界石!$AC$69:$AJ$224,MATCH(G65,[1]界石!$AJ$69:$AJ$224,0),1)+INDEX([1]界石!$AC$69:$AJ$224,MATCH(H65,[1]界石!$AJ$69:$AJ$224,0),1)+INDEX([1]界石!$AC$69:$AJ$224,MATCH(I65,[1]界石!$AJ$69:$AJ$224,0),1)+Y64</f>
        <v>4405</v>
      </c>
      <c r="Z65">
        <f>INDEX([1]界石!$AC$69:$AJ$224,MATCH(D65,[1]界石!$AJ$69:$AJ$224,0),2)+INDEX([1]界石!$AC$69:$AJ$224,MATCH(E65,[1]界石!$AJ$69:$AJ$224,0),2)+INDEX([1]界石!$AC$69:$AJ$224,MATCH(F65,[1]界石!$AJ$69:$AJ$224,0),2)+INDEX([1]界石!$AC$69:$AJ$224,MATCH(G65,[1]界石!$AJ$69:$AJ$224,0),2)+INDEX([1]界石!$AC$69:$AJ$224,MATCH(H65,[1]界石!$AJ$69:$AJ$224,0),2)+INDEX([1]界石!$AC$69:$AJ$224,MATCH(I65,[1]界石!$AJ$69:$AJ$224,0),2)+Z64</f>
        <v>69</v>
      </c>
      <c r="AA65">
        <f>INDEX([1]界石!$AC$69:$AJ$224,MATCH(D65,[1]界石!$AJ$69:$AJ$224,0),3)+INDEX([1]界石!$AC$69:$AJ$224,MATCH(E65,[1]界石!$AJ$69:$AJ$224,0),3)+INDEX([1]界石!$AC$69:$AJ$224,MATCH(F65,[1]界石!$AJ$69:$AJ$224,0),3)+INDEX([1]界石!$AC$69:$AJ$224,MATCH(G65,[1]界石!$AJ$69:$AJ$224,0),3)+INDEX([1]界石!$AC$69:$AJ$224,MATCH(H65,[1]界石!$AJ$69:$AJ$224,0),3)+INDEX([1]界石!$AC$69:$AJ$224,MATCH(I65,[1]界石!$AJ$69:$AJ$224,0),3)+AA64</f>
        <v>108</v>
      </c>
      <c r="AB65">
        <f>INDEX([1]界石!$AC$69:$AJ$224,MATCH(D65,[1]界石!$AJ$69:$AJ$224,0),4)+INDEX([1]界石!$AC$69:$AJ$224,MATCH(E65,[1]界石!$AJ$69:$AJ$224,0),4)+INDEX([1]界石!$AC$69:$AJ$224,MATCH(F65,[1]界石!$AJ$69:$AJ$224,0),4)+INDEX([1]界石!$AC$69:$AJ$224,MATCH(G65,[1]界石!$AJ$69:$AJ$224,0),4)+INDEX([1]界石!$AC$69:$AJ$224,MATCH(H65,[1]界石!$AJ$69:$AJ$224,0),4)+INDEX([1]界石!$AC$69:$AJ$224,MATCH(I65,[1]界石!$AJ$69:$AJ$224,0),4)+AB64</f>
        <v>21</v>
      </c>
      <c r="AC65">
        <f>INDEX([1]界石!$AC$69:$AJ$224,MATCH(D65,[1]界石!$AJ$69:$AJ$224,0),5)+INDEX([1]界石!$AC$69:$AJ$224,MATCH(E65,[1]界石!$AJ$69:$AJ$224,0),5)+INDEX([1]界石!$AC$69:$AJ$224,MATCH(F65,[1]界石!$AJ$69:$AJ$224,0),5)+INDEX([1]界石!$AC$69:$AJ$224,MATCH(G65,[1]界石!$AJ$69:$AJ$224,0),5)+INDEX([1]界石!$AC$69:$AJ$224,MATCH(H65,[1]界石!$AJ$69:$AJ$224,0),5)+INDEX([1]界石!$AC$69:$AJ$224,MATCH(I65,[1]界石!$AJ$69:$AJ$224,0),5)+AC64</f>
        <v>13</v>
      </c>
    </row>
    <row r="66" spans="1:29" x14ac:dyDescent="0.15">
      <c r="A66">
        <v>704</v>
      </c>
      <c r="B66">
        <v>7</v>
      </c>
      <c r="C66">
        <v>4</v>
      </c>
      <c r="D66" s="1">
        <v>125</v>
      </c>
      <c r="E66" s="1">
        <v>126</v>
      </c>
      <c r="F66" s="1">
        <v>131</v>
      </c>
      <c r="G66" s="1">
        <v>132</v>
      </c>
      <c r="H66" s="1">
        <v>142</v>
      </c>
      <c r="I66" s="1">
        <v>152</v>
      </c>
      <c r="J66">
        <v>4</v>
      </c>
      <c r="K66">
        <f>[1]界石!$AJ$17</f>
        <v>9</v>
      </c>
      <c r="L66">
        <v>5</v>
      </c>
      <c r="M66">
        <f>[1]界石!$AK$17</f>
        <v>9</v>
      </c>
      <c r="N66">
        <v>6</v>
      </c>
      <c r="O66">
        <f>[1]界石!$AL$17</f>
        <v>5</v>
      </c>
      <c r="P66">
        <v>7</v>
      </c>
      <c r="Q66">
        <f>[1]界石!$AM$17</f>
        <v>5</v>
      </c>
      <c r="R66">
        <v>1</v>
      </c>
      <c r="S66">
        <f>[1]界石!$AN$17</f>
        <v>255</v>
      </c>
      <c r="T66">
        <f>IF(D66="",0,ROUND(K66*VLOOKUP(J66,[1]期望属性!$E$23:$F$38,2,0)+M66*VLOOKUP(L66,[1]期望属性!$E$23:$F$38,2,0)+O66*VLOOKUP(N66,[1]期望属性!$E$23:$F$38,2,0)+Q66*VLOOKUP(P66,[1]期望属性!$E$23:$F$38,2,0)+S66*VLOOKUP(R66,[1]期望属性!$E$23:$F$38,2,0)+VLOOKUP(D66,[2]工作表1!$A:$W,23,0)+VLOOKUP(E66,[2]工作表1!$A:$W,23,0)+VLOOKUP(F66,[2]工作表1!$A:$W,23,0)+VLOOKUP(G66,[2]工作表1!$A:$W,23,0)+VLOOKUP(H66,[2]工作表1!$A:$W,23,0)+VLOOKUP(I66,[2]工作表1!$A:$W,23,0),0))+T65</f>
        <v>711</v>
      </c>
      <c r="U66">
        <f t="shared" si="12"/>
        <v>36</v>
      </c>
      <c r="V66">
        <f t="shared" si="13"/>
        <v>36</v>
      </c>
      <c r="W66">
        <f t="shared" si="14"/>
        <v>20</v>
      </c>
      <c r="X66">
        <f t="shared" si="15"/>
        <v>20</v>
      </c>
      <c r="Y66">
        <f>S66+INDEX([1]界石!$AC$69:$AJ$224,MATCH(D66,[1]界石!$AJ$69:$AJ$224,0),1)+INDEX([1]界石!$AC$69:$AJ$224,MATCH(E66,[1]界石!$AJ$69:$AJ$224,0),1)+INDEX([1]界石!$AC$69:$AJ$224,MATCH(F66,[1]界石!$AJ$69:$AJ$224,0),1)+INDEX([1]界石!$AC$69:$AJ$224,MATCH(G66,[1]界石!$AJ$69:$AJ$224,0),1)+INDEX([1]界石!$AC$69:$AJ$224,MATCH(H66,[1]界石!$AJ$69:$AJ$224,0),1)+INDEX([1]界石!$AC$69:$AJ$224,MATCH(I66,[1]界石!$AJ$69:$AJ$224,0),1)+Y65</f>
        <v>5585</v>
      </c>
      <c r="Z66">
        <f>INDEX([1]界石!$AC$69:$AJ$224,MATCH(D66,[1]界石!$AJ$69:$AJ$224,0),2)+INDEX([1]界石!$AC$69:$AJ$224,MATCH(E66,[1]界石!$AJ$69:$AJ$224,0),2)+INDEX([1]界石!$AC$69:$AJ$224,MATCH(F66,[1]界石!$AJ$69:$AJ$224,0),2)+INDEX([1]界石!$AC$69:$AJ$224,MATCH(G66,[1]界石!$AJ$69:$AJ$224,0),2)+INDEX([1]界石!$AC$69:$AJ$224,MATCH(H66,[1]界石!$AJ$69:$AJ$224,0),2)+INDEX([1]界石!$AC$69:$AJ$224,MATCH(I66,[1]界石!$AJ$69:$AJ$224,0),2)+Z65</f>
        <v>114</v>
      </c>
      <c r="AA66">
        <f>INDEX([1]界石!$AC$69:$AJ$224,MATCH(D66,[1]界石!$AJ$69:$AJ$224,0),3)+INDEX([1]界石!$AC$69:$AJ$224,MATCH(E66,[1]界石!$AJ$69:$AJ$224,0),3)+INDEX([1]界石!$AC$69:$AJ$224,MATCH(F66,[1]界石!$AJ$69:$AJ$224,0),3)+INDEX([1]界石!$AC$69:$AJ$224,MATCH(G66,[1]界石!$AJ$69:$AJ$224,0),3)+INDEX([1]界石!$AC$69:$AJ$224,MATCH(H66,[1]界石!$AJ$69:$AJ$224,0),3)+INDEX([1]界石!$AC$69:$AJ$224,MATCH(I66,[1]界石!$AJ$69:$AJ$224,0),3)+AA65</f>
        <v>216</v>
      </c>
      <c r="AB66">
        <f>INDEX([1]界石!$AC$69:$AJ$224,MATCH(D66,[1]界石!$AJ$69:$AJ$224,0),4)+INDEX([1]界石!$AC$69:$AJ$224,MATCH(E66,[1]界石!$AJ$69:$AJ$224,0),4)+INDEX([1]界石!$AC$69:$AJ$224,MATCH(F66,[1]界石!$AJ$69:$AJ$224,0),4)+INDEX([1]界石!$AC$69:$AJ$224,MATCH(G66,[1]界石!$AJ$69:$AJ$224,0),4)+INDEX([1]界石!$AC$69:$AJ$224,MATCH(H66,[1]界石!$AJ$69:$AJ$224,0),4)+INDEX([1]界石!$AC$69:$AJ$224,MATCH(I66,[1]界石!$AJ$69:$AJ$224,0),4)+AB65</f>
        <v>21</v>
      </c>
      <c r="AC66">
        <f>INDEX([1]界石!$AC$69:$AJ$224,MATCH(D66,[1]界石!$AJ$69:$AJ$224,0),5)+INDEX([1]界石!$AC$69:$AJ$224,MATCH(E66,[1]界石!$AJ$69:$AJ$224,0),5)+INDEX([1]界石!$AC$69:$AJ$224,MATCH(F66,[1]界石!$AJ$69:$AJ$224,0),5)+INDEX([1]界石!$AC$69:$AJ$224,MATCH(G66,[1]界石!$AJ$69:$AJ$224,0),5)+INDEX([1]界石!$AC$69:$AJ$224,MATCH(H66,[1]界石!$AJ$69:$AJ$224,0),5)+INDEX([1]界石!$AC$69:$AJ$224,MATCH(I66,[1]界石!$AJ$69:$AJ$224,0),5)+AC65</f>
        <v>26</v>
      </c>
    </row>
    <row r="67" spans="1:29" x14ac:dyDescent="0.15">
      <c r="A67">
        <v>705</v>
      </c>
      <c r="B67">
        <v>7</v>
      </c>
      <c r="C67">
        <v>5</v>
      </c>
      <c r="D67" s="1">
        <v>121</v>
      </c>
      <c r="E67" s="1">
        <v>122</v>
      </c>
      <c r="F67" s="1">
        <v>123</v>
      </c>
      <c r="G67" s="1">
        <v>124</v>
      </c>
      <c r="H67" s="1">
        <v>141</v>
      </c>
      <c r="I67" s="1">
        <v>153</v>
      </c>
      <c r="J67">
        <v>4</v>
      </c>
      <c r="K67">
        <f>[1]界石!$AJ$17</f>
        <v>9</v>
      </c>
      <c r="L67">
        <v>5</v>
      </c>
      <c r="M67">
        <f>[1]界石!$AK$17</f>
        <v>9</v>
      </c>
      <c r="N67">
        <v>6</v>
      </c>
      <c r="O67">
        <f>[1]界石!$AL$17</f>
        <v>5</v>
      </c>
      <c r="P67">
        <v>7</v>
      </c>
      <c r="Q67">
        <f>[1]界石!$AM$17</f>
        <v>5</v>
      </c>
      <c r="R67">
        <v>1</v>
      </c>
      <c r="S67">
        <f>[1]界石!$AN$17</f>
        <v>255</v>
      </c>
      <c r="T67">
        <f>IF(D67="",0,ROUND(K67*VLOOKUP(J67,[1]期望属性!$E$23:$F$38,2,0)+M67*VLOOKUP(L67,[1]期望属性!$E$23:$F$38,2,0)+O67*VLOOKUP(N67,[1]期望属性!$E$23:$F$38,2,0)+Q67*VLOOKUP(P67,[1]期望属性!$E$23:$F$38,2,0)+S67*VLOOKUP(R67,[1]期望属性!$E$23:$F$38,2,0)+VLOOKUP(D67,[2]工作表1!$A:$W,23,0)+VLOOKUP(E67,[2]工作表1!$A:$W,23,0)+VLOOKUP(F67,[2]工作表1!$A:$W,23,0)+VLOOKUP(G67,[2]工作表1!$A:$W,23,0)+VLOOKUP(H67,[2]工作表1!$A:$W,23,0)+VLOOKUP(I67,[2]工作表1!$A:$W,23,0),0))+T66</f>
        <v>891</v>
      </c>
      <c r="U67">
        <f t="shared" si="12"/>
        <v>45</v>
      </c>
      <c r="V67">
        <f t="shared" si="13"/>
        <v>45</v>
      </c>
      <c r="W67">
        <f t="shared" si="14"/>
        <v>25</v>
      </c>
      <c r="X67">
        <f t="shared" si="15"/>
        <v>25</v>
      </c>
      <c r="Y67">
        <f>S67+INDEX([1]界石!$AC$69:$AJ$224,MATCH(D67,[1]界石!$AJ$69:$AJ$224,0),1)+INDEX([1]界石!$AC$69:$AJ$224,MATCH(E67,[1]界石!$AJ$69:$AJ$224,0),1)+INDEX([1]界石!$AC$69:$AJ$224,MATCH(F67,[1]界石!$AJ$69:$AJ$224,0),1)+INDEX([1]界石!$AC$69:$AJ$224,MATCH(G67,[1]界石!$AJ$69:$AJ$224,0),1)+INDEX([1]界石!$AC$69:$AJ$224,MATCH(H67,[1]界石!$AJ$69:$AJ$224,0),1)+INDEX([1]界石!$AC$69:$AJ$224,MATCH(I67,[1]界石!$AJ$69:$AJ$224,0),1)+Y66</f>
        <v>7630</v>
      </c>
      <c r="Z67">
        <f>INDEX([1]界石!$AC$69:$AJ$224,MATCH(D67,[1]界石!$AJ$69:$AJ$224,0),2)+INDEX([1]界石!$AC$69:$AJ$224,MATCH(E67,[1]界石!$AJ$69:$AJ$224,0),2)+INDEX([1]界石!$AC$69:$AJ$224,MATCH(F67,[1]界石!$AJ$69:$AJ$224,0),2)+INDEX([1]界石!$AC$69:$AJ$224,MATCH(G67,[1]界石!$AJ$69:$AJ$224,0),2)+INDEX([1]界石!$AC$69:$AJ$224,MATCH(H67,[1]界石!$AJ$69:$AJ$224,0),2)+INDEX([1]界石!$AC$69:$AJ$224,MATCH(I67,[1]界石!$AJ$69:$AJ$224,0),2)+Z66</f>
        <v>120</v>
      </c>
      <c r="AA67">
        <f>INDEX([1]界石!$AC$69:$AJ$224,MATCH(D67,[1]界石!$AJ$69:$AJ$224,0),3)+INDEX([1]界石!$AC$69:$AJ$224,MATCH(E67,[1]界石!$AJ$69:$AJ$224,0),3)+INDEX([1]界石!$AC$69:$AJ$224,MATCH(F67,[1]界石!$AJ$69:$AJ$224,0),3)+INDEX([1]界石!$AC$69:$AJ$224,MATCH(G67,[1]界石!$AJ$69:$AJ$224,0),3)+INDEX([1]界石!$AC$69:$AJ$224,MATCH(H67,[1]界石!$AJ$69:$AJ$224,0),3)+INDEX([1]界石!$AC$69:$AJ$224,MATCH(I67,[1]界石!$AJ$69:$AJ$224,0),3)+AA66</f>
        <v>280</v>
      </c>
      <c r="AB67">
        <f>INDEX([1]界石!$AC$69:$AJ$224,MATCH(D67,[1]界石!$AJ$69:$AJ$224,0),4)+INDEX([1]界石!$AC$69:$AJ$224,MATCH(E67,[1]界石!$AJ$69:$AJ$224,0),4)+INDEX([1]界石!$AC$69:$AJ$224,MATCH(F67,[1]界石!$AJ$69:$AJ$224,0),4)+INDEX([1]界石!$AC$69:$AJ$224,MATCH(G67,[1]界石!$AJ$69:$AJ$224,0),4)+INDEX([1]界石!$AC$69:$AJ$224,MATCH(H67,[1]界石!$AJ$69:$AJ$224,0),4)+INDEX([1]界石!$AC$69:$AJ$224,MATCH(I67,[1]界石!$AJ$69:$AJ$224,0),4)+AB66</f>
        <v>26</v>
      </c>
      <c r="AC67">
        <f>INDEX([1]界石!$AC$69:$AJ$224,MATCH(D67,[1]界石!$AJ$69:$AJ$224,0),5)+INDEX([1]界石!$AC$69:$AJ$224,MATCH(E67,[1]界石!$AJ$69:$AJ$224,0),5)+INDEX([1]界石!$AC$69:$AJ$224,MATCH(F67,[1]界石!$AJ$69:$AJ$224,0),5)+INDEX([1]界石!$AC$69:$AJ$224,MATCH(G67,[1]界石!$AJ$69:$AJ$224,0),5)+INDEX([1]界石!$AC$69:$AJ$224,MATCH(H67,[1]界石!$AJ$69:$AJ$224,0),5)+INDEX([1]界石!$AC$69:$AJ$224,MATCH(I67,[1]界石!$AJ$69:$AJ$224,0),5)+AC66</f>
        <v>26</v>
      </c>
    </row>
    <row r="68" spans="1:29" x14ac:dyDescent="0.15">
      <c r="A68">
        <v>706</v>
      </c>
      <c r="B68">
        <v>7</v>
      </c>
      <c r="C68">
        <v>6</v>
      </c>
      <c r="D68" s="1">
        <v>125</v>
      </c>
      <c r="E68" s="1">
        <v>126</v>
      </c>
      <c r="F68" s="1">
        <v>131</v>
      </c>
      <c r="G68" s="1">
        <v>131</v>
      </c>
      <c r="H68" s="1">
        <v>142</v>
      </c>
      <c r="I68" s="1">
        <v>154</v>
      </c>
      <c r="J68">
        <v>4</v>
      </c>
      <c r="K68">
        <f>[1]界石!$AJ$17</f>
        <v>9</v>
      </c>
      <c r="L68">
        <v>5</v>
      </c>
      <c r="M68">
        <f>[1]界石!$AK$17</f>
        <v>9</v>
      </c>
      <c r="N68">
        <v>6</v>
      </c>
      <c r="O68">
        <f>[1]界石!$AL$17</f>
        <v>5</v>
      </c>
      <c r="P68">
        <v>7</v>
      </c>
      <c r="Q68">
        <f>[1]界石!$AM$17</f>
        <v>5</v>
      </c>
      <c r="R68">
        <v>1</v>
      </c>
      <c r="S68">
        <f>[1]界石!$AN$17</f>
        <v>255</v>
      </c>
      <c r="T68">
        <f>IF(D68="",0,ROUND(K68*VLOOKUP(J68,[1]期望属性!$E$23:$F$38,2,0)+M68*VLOOKUP(L68,[1]期望属性!$E$23:$F$38,2,0)+O68*VLOOKUP(N68,[1]期望属性!$E$23:$F$38,2,0)+Q68*VLOOKUP(P68,[1]期望属性!$E$23:$F$38,2,0)+S68*VLOOKUP(R68,[1]期望属性!$E$23:$F$38,2,0)+VLOOKUP(D68,[2]工作表1!$A:$W,23,0)+VLOOKUP(E68,[2]工作表1!$A:$W,23,0)+VLOOKUP(F68,[2]工作表1!$A:$W,23,0)+VLOOKUP(G68,[2]工作表1!$A:$W,23,0)+VLOOKUP(H68,[2]工作表1!$A:$W,23,0)+VLOOKUP(I68,[2]工作表1!$A:$W,23,0),0))+T67</f>
        <v>1110</v>
      </c>
      <c r="U68">
        <f t="shared" si="12"/>
        <v>54</v>
      </c>
      <c r="V68">
        <f t="shared" si="13"/>
        <v>54</v>
      </c>
      <c r="W68">
        <f t="shared" si="14"/>
        <v>30</v>
      </c>
      <c r="X68">
        <f t="shared" si="15"/>
        <v>30</v>
      </c>
      <c r="Y68">
        <f>S68+INDEX([1]界石!$AC$69:$AJ$224,MATCH(D68,[1]界石!$AJ$69:$AJ$224,0),1)+INDEX([1]界石!$AC$69:$AJ$224,MATCH(E68,[1]界石!$AJ$69:$AJ$224,0),1)+INDEX([1]界石!$AC$69:$AJ$224,MATCH(F68,[1]界石!$AJ$69:$AJ$224,0),1)+INDEX([1]界石!$AC$69:$AJ$224,MATCH(G68,[1]界石!$AJ$69:$AJ$224,0),1)+INDEX([1]界石!$AC$69:$AJ$224,MATCH(H68,[1]界石!$AJ$69:$AJ$224,0),1)+INDEX([1]界石!$AC$69:$AJ$224,MATCH(I68,[1]界石!$AJ$69:$AJ$224,0),1)+Y67</f>
        <v>8810</v>
      </c>
      <c r="Z68">
        <f>INDEX([1]界石!$AC$69:$AJ$224,MATCH(D68,[1]界石!$AJ$69:$AJ$224,0),2)+INDEX([1]界石!$AC$69:$AJ$224,MATCH(E68,[1]界石!$AJ$69:$AJ$224,0),2)+INDEX([1]界石!$AC$69:$AJ$224,MATCH(F68,[1]界石!$AJ$69:$AJ$224,0),2)+INDEX([1]界石!$AC$69:$AJ$224,MATCH(G68,[1]界石!$AJ$69:$AJ$224,0),2)+INDEX([1]界石!$AC$69:$AJ$224,MATCH(H68,[1]界石!$AJ$69:$AJ$224,0),2)+INDEX([1]界石!$AC$69:$AJ$224,MATCH(I68,[1]界石!$AJ$69:$AJ$224,0),2)+Z67</f>
        <v>144</v>
      </c>
      <c r="AA68">
        <f>INDEX([1]界石!$AC$69:$AJ$224,MATCH(D68,[1]界石!$AJ$69:$AJ$224,0),3)+INDEX([1]界石!$AC$69:$AJ$224,MATCH(E68,[1]界石!$AJ$69:$AJ$224,0),3)+INDEX([1]界石!$AC$69:$AJ$224,MATCH(F68,[1]界石!$AJ$69:$AJ$224,0),3)+INDEX([1]界石!$AC$69:$AJ$224,MATCH(G68,[1]界石!$AJ$69:$AJ$224,0),3)+INDEX([1]界石!$AC$69:$AJ$224,MATCH(H68,[1]界石!$AJ$69:$AJ$224,0),3)+INDEX([1]界石!$AC$69:$AJ$224,MATCH(I68,[1]界石!$AJ$69:$AJ$224,0),3)+AA67</f>
        <v>368</v>
      </c>
      <c r="AB68">
        <f>INDEX([1]界石!$AC$69:$AJ$224,MATCH(D68,[1]界石!$AJ$69:$AJ$224,0),4)+INDEX([1]界石!$AC$69:$AJ$224,MATCH(E68,[1]界石!$AJ$69:$AJ$224,0),4)+INDEX([1]界石!$AC$69:$AJ$224,MATCH(F68,[1]界石!$AJ$69:$AJ$224,0),4)+INDEX([1]界石!$AC$69:$AJ$224,MATCH(G68,[1]界石!$AJ$69:$AJ$224,0),4)+INDEX([1]界石!$AC$69:$AJ$224,MATCH(H68,[1]界石!$AJ$69:$AJ$224,0),4)+INDEX([1]界石!$AC$69:$AJ$224,MATCH(I68,[1]界石!$AJ$69:$AJ$224,0),4)+AB67</f>
        <v>56</v>
      </c>
      <c r="AC68">
        <f>INDEX([1]界石!$AC$69:$AJ$224,MATCH(D68,[1]界石!$AJ$69:$AJ$224,0),5)+INDEX([1]界石!$AC$69:$AJ$224,MATCH(E68,[1]界石!$AJ$69:$AJ$224,0),5)+INDEX([1]界石!$AC$69:$AJ$224,MATCH(F68,[1]界石!$AJ$69:$AJ$224,0),5)+INDEX([1]界石!$AC$69:$AJ$224,MATCH(G68,[1]界石!$AJ$69:$AJ$224,0),5)+INDEX([1]界石!$AC$69:$AJ$224,MATCH(H68,[1]界石!$AJ$69:$AJ$224,0),5)+INDEX([1]界石!$AC$69:$AJ$224,MATCH(I68,[1]界石!$AJ$69:$AJ$224,0),5)+AC67</f>
        <v>39</v>
      </c>
    </row>
    <row r="69" spans="1:29" x14ac:dyDescent="0.15">
      <c r="A69">
        <v>707</v>
      </c>
      <c r="B69">
        <v>7</v>
      </c>
      <c r="C69">
        <v>7</v>
      </c>
      <c r="D69" s="1">
        <v>123</v>
      </c>
      <c r="E69" s="1">
        <v>124</v>
      </c>
      <c r="F69" s="1">
        <v>141</v>
      </c>
      <c r="G69" s="1">
        <v>141</v>
      </c>
      <c r="H69" s="1">
        <v>155</v>
      </c>
      <c r="I69" s="1">
        <v>155</v>
      </c>
      <c r="J69">
        <v>4</v>
      </c>
      <c r="K69">
        <f>[1]界石!$AJ$17</f>
        <v>9</v>
      </c>
      <c r="L69">
        <v>5</v>
      </c>
      <c r="M69">
        <f>[1]界石!$AK$17</f>
        <v>9</v>
      </c>
      <c r="N69">
        <v>6</v>
      </c>
      <c r="O69">
        <f>[1]界石!$AL$17</f>
        <v>5</v>
      </c>
      <c r="P69">
        <v>7</v>
      </c>
      <c r="Q69">
        <f>[1]界石!$AM$17</f>
        <v>5</v>
      </c>
      <c r="R69">
        <v>1</v>
      </c>
      <c r="S69">
        <f>[1]界石!$AN$17</f>
        <v>255</v>
      </c>
      <c r="T69">
        <f>IF(D69="",0,ROUND(K69*VLOOKUP(J69,[1]期望属性!$E$23:$F$38,2,0)+M69*VLOOKUP(L69,[1]期望属性!$E$23:$F$38,2,0)+O69*VLOOKUP(N69,[1]期望属性!$E$23:$F$38,2,0)+Q69*VLOOKUP(P69,[1]期望属性!$E$23:$F$38,2,0)+S69*VLOOKUP(R69,[1]期望属性!$E$23:$F$38,2,0)+VLOOKUP(D69,[2]工作表1!$A:$W,23,0)+VLOOKUP(E69,[2]工作表1!$A:$W,23,0)+VLOOKUP(F69,[2]工作表1!$A:$W,23,0)+VLOOKUP(G69,[2]工作表1!$A:$W,23,0)+VLOOKUP(H69,[2]工作表1!$A:$W,23,0)+VLOOKUP(I69,[2]工作表1!$A:$W,23,0),0))+T68</f>
        <v>1550</v>
      </c>
      <c r="U69">
        <f t="shared" si="12"/>
        <v>63</v>
      </c>
      <c r="V69">
        <f t="shared" si="13"/>
        <v>63</v>
      </c>
      <c r="W69">
        <f t="shared" si="14"/>
        <v>35</v>
      </c>
      <c r="X69">
        <f t="shared" si="15"/>
        <v>35</v>
      </c>
      <c r="Y69">
        <f>S69+INDEX([1]界石!$AC$69:$AJ$224,MATCH(D69,[1]界石!$AJ$69:$AJ$224,0),1)+INDEX([1]界石!$AC$69:$AJ$224,MATCH(E69,[1]界石!$AJ$69:$AJ$224,0),1)+INDEX([1]界石!$AC$69:$AJ$224,MATCH(F69,[1]界石!$AJ$69:$AJ$224,0),1)+INDEX([1]界石!$AC$69:$AJ$224,MATCH(G69,[1]界石!$AJ$69:$AJ$224,0),1)+INDEX([1]界石!$AC$69:$AJ$224,MATCH(H69,[1]界石!$AJ$69:$AJ$224,0),1)+INDEX([1]界石!$AC$69:$AJ$224,MATCH(I69,[1]界石!$AJ$69:$AJ$224,0),1)+Y68</f>
        <v>10299</v>
      </c>
      <c r="Z69">
        <f>INDEX([1]界石!$AC$69:$AJ$224,MATCH(D69,[1]界石!$AJ$69:$AJ$224,0),2)+INDEX([1]界石!$AC$69:$AJ$224,MATCH(E69,[1]界石!$AJ$69:$AJ$224,0),2)+INDEX([1]界石!$AC$69:$AJ$224,MATCH(F69,[1]界石!$AJ$69:$AJ$224,0),2)+INDEX([1]界石!$AC$69:$AJ$224,MATCH(G69,[1]界石!$AJ$69:$AJ$224,0),2)+INDEX([1]界石!$AC$69:$AJ$224,MATCH(H69,[1]界石!$AJ$69:$AJ$224,0),2)+INDEX([1]界石!$AC$69:$AJ$224,MATCH(I69,[1]界石!$AJ$69:$AJ$224,0),2)+Z68</f>
        <v>144</v>
      </c>
      <c r="AA69">
        <f>INDEX([1]界石!$AC$69:$AJ$224,MATCH(D69,[1]界石!$AJ$69:$AJ$224,0),3)+INDEX([1]界石!$AC$69:$AJ$224,MATCH(E69,[1]界石!$AJ$69:$AJ$224,0),3)+INDEX([1]界石!$AC$69:$AJ$224,MATCH(F69,[1]界石!$AJ$69:$AJ$224,0),3)+INDEX([1]界石!$AC$69:$AJ$224,MATCH(G69,[1]界石!$AJ$69:$AJ$224,0),3)+INDEX([1]界石!$AC$69:$AJ$224,MATCH(H69,[1]界石!$AJ$69:$AJ$224,0),3)+INDEX([1]界石!$AC$69:$AJ$224,MATCH(I69,[1]界石!$AJ$69:$AJ$224,0),3)+AA68</f>
        <v>378</v>
      </c>
      <c r="AB69">
        <f>INDEX([1]界石!$AC$69:$AJ$224,MATCH(D69,[1]界石!$AJ$69:$AJ$224,0),4)+INDEX([1]界石!$AC$69:$AJ$224,MATCH(E69,[1]界石!$AJ$69:$AJ$224,0),4)+INDEX([1]界石!$AC$69:$AJ$224,MATCH(F69,[1]界石!$AJ$69:$AJ$224,0),4)+INDEX([1]界石!$AC$69:$AJ$224,MATCH(G69,[1]界石!$AJ$69:$AJ$224,0),4)+INDEX([1]界石!$AC$69:$AJ$224,MATCH(H69,[1]界石!$AJ$69:$AJ$224,0),4)+INDEX([1]界石!$AC$69:$AJ$224,MATCH(I69,[1]界石!$AJ$69:$AJ$224,0),4)+AB68</f>
        <v>121</v>
      </c>
      <c r="AC69">
        <f>INDEX([1]界石!$AC$69:$AJ$224,MATCH(D69,[1]界石!$AJ$69:$AJ$224,0),5)+INDEX([1]界石!$AC$69:$AJ$224,MATCH(E69,[1]界石!$AJ$69:$AJ$224,0),5)+INDEX([1]界石!$AC$69:$AJ$224,MATCH(F69,[1]界石!$AJ$69:$AJ$224,0),5)+INDEX([1]界石!$AC$69:$AJ$224,MATCH(G69,[1]界石!$AJ$69:$AJ$224,0),5)+INDEX([1]界石!$AC$69:$AJ$224,MATCH(H69,[1]界石!$AJ$69:$AJ$224,0),5)+INDEX([1]界石!$AC$69:$AJ$224,MATCH(I69,[1]界石!$AJ$69:$AJ$224,0),5)+AC68</f>
        <v>181</v>
      </c>
    </row>
    <row r="70" spans="1:29" x14ac:dyDescent="0.15">
      <c r="A70">
        <v>708</v>
      </c>
      <c r="B70">
        <v>7</v>
      </c>
      <c r="C70">
        <v>8</v>
      </c>
      <c r="D70" s="1">
        <v>132</v>
      </c>
      <c r="E70" s="1">
        <v>132</v>
      </c>
      <c r="F70" s="1">
        <v>142</v>
      </c>
      <c r="G70" s="1">
        <v>142</v>
      </c>
      <c r="H70" s="1">
        <v>156</v>
      </c>
      <c r="I70" s="1">
        <v>156</v>
      </c>
      <c r="J70">
        <v>4</v>
      </c>
      <c r="K70">
        <f>[1]界石!$AJ$17</f>
        <v>9</v>
      </c>
      <c r="L70">
        <v>5</v>
      </c>
      <c r="M70">
        <f>[1]界石!$AK$17</f>
        <v>9</v>
      </c>
      <c r="N70">
        <v>6</v>
      </c>
      <c r="O70">
        <f>[1]界石!$AL$17</f>
        <v>5</v>
      </c>
      <c r="P70">
        <v>7</v>
      </c>
      <c r="Q70">
        <f>[1]界石!$AM$17</f>
        <v>5</v>
      </c>
      <c r="R70">
        <v>1</v>
      </c>
      <c r="S70">
        <f>[1]界石!$AN$17</f>
        <v>255</v>
      </c>
      <c r="T70">
        <f>IF(D70="",0,ROUND(K70*VLOOKUP(J70,[1]期望属性!$E$23:$F$38,2,0)+M70*VLOOKUP(L70,[1]期望属性!$E$23:$F$38,2,0)+O70*VLOOKUP(N70,[1]期望属性!$E$23:$F$38,2,0)+Q70*VLOOKUP(P70,[1]期望属性!$E$23:$F$38,2,0)+S70*VLOOKUP(R70,[1]期望属性!$E$23:$F$38,2,0)+VLOOKUP(D70,[2]工作表1!$A:$W,23,0)+VLOOKUP(E70,[2]工作表1!$A:$W,23,0)+VLOOKUP(F70,[2]工作表1!$A:$W,23,0)+VLOOKUP(G70,[2]工作表1!$A:$W,23,0)+VLOOKUP(H70,[2]工作表1!$A:$W,23,0)+VLOOKUP(I70,[2]工作表1!$A:$W,23,0),0))+T69</f>
        <v>1835</v>
      </c>
      <c r="U70">
        <f t="shared" si="12"/>
        <v>72</v>
      </c>
      <c r="V70">
        <f t="shared" si="13"/>
        <v>72</v>
      </c>
      <c r="W70">
        <f t="shared" si="14"/>
        <v>40</v>
      </c>
      <c r="X70">
        <f t="shared" si="15"/>
        <v>40</v>
      </c>
      <c r="Y70">
        <f>S70+INDEX([1]界石!$AC$69:$AJ$224,MATCH(D70,[1]界石!$AJ$69:$AJ$224,0),1)+INDEX([1]界石!$AC$69:$AJ$224,MATCH(E70,[1]界石!$AJ$69:$AJ$224,0),1)+INDEX([1]界石!$AC$69:$AJ$224,MATCH(F70,[1]界石!$AJ$69:$AJ$224,0),1)+INDEX([1]界石!$AC$69:$AJ$224,MATCH(G70,[1]界石!$AJ$69:$AJ$224,0),1)+INDEX([1]界石!$AC$69:$AJ$224,MATCH(H70,[1]界石!$AJ$69:$AJ$224,0),1)+INDEX([1]界石!$AC$69:$AJ$224,MATCH(I70,[1]界石!$AJ$69:$AJ$224,0),1)+Y69</f>
        <v>13270</v>
      </c>
      <c r="Z70">
        <f>INDEX([1]界石!$AC$69:$AJ$224,MATCH(D70,[1]界石!$AJ$69:$AJ$224,0),2)+INDEX([1]界石!$AC$69:$AJ$224,MATCH(E70,[1]界石!$AJ$69:$AJ$224,0),2)+INDEX([1]界石!$AC$69:$AJ$224,MATCH(F70,[1]界石!$AJ$69:$AJ$224,0),2)+INDEX([1]界石!$AC$69:$AJ$224,MATCH(G70,[1]界石!$AJ$69:$AJ$224,0),2)+INDEX([1]界石!$AC$69:$AJ$224,MATCH(H70,[1]界石!$AJ$69:$AJ$224,0),2)+INDEX([1]界石!$AC$69:$AJ$224,MATCH(I70,[1]界石!$AJ$69:$AJ$224,0),2)+Z69</f>
        <v>144</v>
      </c>
      <c r="AA70">
        <f>INDEX([1]界石!$AC$69:$AJ$224,MATCH(D70,[1]界石!$AJ$69:$AJ$224,0),3)+INDEX([1]界石!$AC$69:$AJ$224,MATCH(E70,[1]界石!$AJ$69:$AJ$224,0),3)+INDEX([1]界石!$AC$69:$AJ$224,MATCH(F70,[1]界石!$AJ$69:$AJ$224,0),3)+INDEX([1]界石!$AC$69:$AJ$224,MATCH(G70,[1]界石!$AJ$69:$AJ$224,0),3)+INDEX([1]界石!$AC$69:$AJ$224,MATCH(H70,[1]界石!$AJ$69:$AJ$224,0),3)+INDEX([1]界石!$AC$69:$AJ$224,MATCH(I70,[1]界石!$AJ$69:$AJ$224,0),3)+AA69</f>
        <v>486</v>
      </c>
      <c r="AB70">
        <f>INDEX([1]界石!$AC$69:$AJ$224,MATCH(D70,[1]界石!$AJ$69:$AJ$224,0),4)+INDEX([1]界石!$AC$69:$AJ$224,MATCH(E70,[1]界石!$AJ$69:$AJ$224,0),4)+INDEX([1]界石!$AC$69:$AJ$224,MATCH(F70,[1]界石!$AJ$69:$AJ$224,0),4)+INDEX([1]界石!$AC$69:$AJ$224,MATCH(G70,[1]界石!$AJ$69:$AJ$224,0),4)+INDEX([1]界石!$AC$69:$AJ$224,MATCH(H70,[1]界石!$AJ$69:$AJ$224,0),4)+INDEX([1]界石!$AC$69:$AJ$224,MATCH(I70,[1]界石!$AJ$69:$AJ$224,0),4)+AB69</f>
        <v>181</v>
      </c>
      <c r="AC70">
        <f>INDEX([1]界石!$AC$69:$AJ$224,MATCH(D70,[1]界石!$AJ$69:$AJ$224,0),5)+INDEX([1]界石!$AC$69:$AJ$224,MATCH(E70,[1]界石!$AJ$69:$AJ$224,0),5)+INDEX([1]界石!$AC$69:$AJ$224,MATCH(F70,[1]界石!$AJ$69:$AJ$224,0),5)+INDEX([1]界石!$AC$69:$AJ$224,MATCH(G70,[1]界石!$AJ$69:$AJ$224,0),5)+INDEX([1]界石!$AC$69:$AJ$224,MATCH(H70,[1]界石!$AJ$69:$AJ$224,0),5)+INDEX([1]界石!$AC$69:$AJ$224,MATCH(I70,[1]界石!$AJ$69:$AJ$224,0),5)+AC69</f>
        <v>181</v>
      </c>
    </row>
    <row r="71" spans="1:29" x14ac:dyDescent="0.15">
      <c r="A71">
        <v>709</v>
      </c>
      <c r="B71">
        <v>7</v>
      </c>
      <c r="C71">
        <v>9</v>
      </c>
      <c r="D71" s="1">
        <v>133</v>
      </c>
      <c r="E71" s="1">
        <v>133</v>
      </c>
      <c r="F71" s="1">
        <v>141</v>
      </c>
      <c r="G71" s="1">
        <v>142</v>
      </c>
      <c r="H71" s="1">
        <v>151</v>
      </c>
      <c r="I71" s="1">
        <v>152</v>
      </c>
      <c r="J71">
        <v>4</v>
      </c>
      <c r="K71">
        <f>[1]界石!$AJ$17</f>
        <v>9</v>
      </c>
      <c r="L71">
        <v>5</v>
      </c>
      <c r="M71">
        <f>[1]界石!$AK$17</f>
        <v>9</v>
      </c>
      <c r="N71">
        <v>6</v>
      </c>
      <c r="O71">
        <f>[1]界石!$AL$17</f>
        <v>5</v>
      </c>
      <c r="P71">
        <v>7</v>
      </c>
      <c r="Q71">
        <f>[1]界石!$AM$17</f>
        <v>5</v>
      </c>
      <c r="R71">
        <v>1</v>
      </c>
      <c r="S71">
        <f>[1]界石!$AN$17</f>
        <v>255</v>
      </c>
      <c r="T71">
        <f>IF(D71="",0,ROUND(K71*VLOOKUP(J71,[1]期望属性!$E$23:$F$38,2,0)+M71*VLOOKUP(L71,[1]期望属性!$E$23:$F$38,2,0)+O71*VLOOKUP(N71,[1]期望属性!$E$23:$F$38,2,0)+Q71*VLOOKUP(P71,[1]期望属性!$E$23:$F$38,2,0)+S71*VLOOKUP(R71,[1]期望属性!$E$23:$F$38,2,0)+VLOOKUP(D71,[2]工作表1!$A:$W,23,0)+VLOOKUP(E71,[2]工作表1!$A:$W,23,0)+VLOOKUP(F71,[2]工作表1!$A:$W,23,0)+VLOOKUP(G71,[2]工作表1!$A:$W,23,0)+VLOOKUP(H71,[2]工作表1!$A:$W,23,0)+VLOOKUP(I71,[2]工作表1!$A:$W,23,0),0))+T70</f>
        <v>2145</v>
      </c>
      <c r="U71">
        <f t="shared" si="12"/>
        <v>81</v>
      </c>
      <c r="V71">
        <f t="shared" si="13"/>
        <v>81</v>
      </c>
      <c r="W71">
        <f t="shared" si="14"/>
        <v>45</v>
      </c>
      <c r="X71">
        <f t="shared" si="15"/>
        <v>45</v>
      </c>
      <c r="Y71">
        <f>S71+INDEX([1]界石!$AC$69:$AJ$224,MATCH(D71,[1]界石!$AJ$69:$AJ$224,0),1)+INDEX([1]界石!$AC$69:$AJ$224,MATCH(E71,[1]界石!$AJ$69:$AJ$224,0),1)+INDEX([1]界石!$AC$69:$AJ$224,MATCH(F71,[1]界石!$AJ$69:$AJ$224,0),1)+INDEX([1]界石!$AC$69:$AJ$224,MATCH(G71,[1]界石!$AJ$69:$AJ$224,0),1)+INDEX([1]界石!$AC$69:$AJ$224,MATCH(H71,[1]界石!$AJ$69:$AJ$224,0),1)+INDEX([1]界石!$AC$69:$AJ$224,MATCH(I71,[1]界石!$AJ$69:$AJ$224,0),1)+Y70</f>
        <v>15870</v>
      </c>
      <c r="Z71">
        <f>INDEX([1]界石!$AC$69:$AJ$224,MATCH(D71,[1]界石!$AJ$69:$AJ$224,0),2)+INDEX([1]界石!$AC$69:$AJ$224,MATCH(E71,[1]界石!$AJ$69:$AJ$224,0),2)+INDEX([1]界石!$AC$69:$AJ$224,MATCH(F71,[1]界石!$AJ$69:$AJ$224,0),2)+INDEX([1]界石!$AC$69:$AJ$224,MATCH(G71,[1]界石!$AJ$69:$AJ$224,0),2)+INDEX([1]界石!$AC$69:$AJ$224,MATCH(H71,[1]界石!$AJ$69:$AJ$224,0),2)+INDEX([1]界石!$AC$69:$AJ$224,MATCH(I71,[1]界石!$AJ$69:$AJ$224,0),2)+Z70</f>
        <v>210</v>
      </c>
      <c r="AA71">
        <f>INDEX([1]界石!$AC$69:$AJ$224,MATCH(D71,[1]界石!$AJ$69:$AJ$224,0),3)+INDEX([1]界石!$AC$69:$AJ$224,MATCH(E71,[1]界石!$AJ$69:$AJ$224,0),3)+INDEX([1]界石!$AC$69:$AJ$224,MATCH(F71,[1]界石!$AJ$69:$AJ$224,0),3)+INDEX([1]界石!$AC$69:$AJ$224,MATCH(G71,[1]界石!$AJ$69:$AJ$224,0),3)+INDEX([1]界石!$AC$69:$AJ$224,MATCH(H71,[1]界石!$AJ$69:$AJ$224,0),3)+INDEX([1]界石!$AC$69:$AJ$224,MATCH(I71,[1]界石!$AJ$69:$AJ$224,0),3)+AA70</f>
        <v>574</v>
      </c>
      <c r="AB71">
        <f>INDEX([1]界石!$AC$69:$AJ$224,MATCH(D71,[1]界石!$AJ$69:$AJ$224,0),4)+INDEX([1]界石!$AC$69:$AJ$224,MATCH(E71,[1]界石!$AJ$69:$AJ$224,0),4)+INDEX([1]界石!$AC$69:$AJ$224,MATCH(F71,[1]界石!$AJ$69:$AJ$224,0),4)+INDEX([1]界石!$AC$69:$AJ$224,MATCH(G71,[1]界石!$AJ$69:$AJ$224,0),4)+INDEX([1]界石!$AC$69:$AJ$224,MATCH(H71,[1]界石!$AJ$69:$AJ$224,0),4)+INDEX([1]界石!$AC$69:$AJ$224,MATCH(I71,[1]界石!$AJ$69:$AJ$224,0),4)+AB70</f>
        <v>203</v>
      </c>
      <c r="AC71">
        <f>INDEX([1]界石!$AC$69:$AJ$224,MATCH(D71,[1]界石!$AJ$69:$AJ$224,0),5)+INDEX([1]界石!$AC$69:$AJ$224,MATCH(E71,[1]界石!$AJ$69:$AJ$224,0),5)+INDEX([1]界石!$AC$69:$AJ$224,MATCH(F71,[1]界石!$AJ$69:$AJ$224,0),5)+INDEX([1]界石!$AC$69:$AJ$224,MATCH(G71,[1]界石!$AJ$69:$AJ$224,0),5)+INDEX([1]界石!$AC$69:$AJ$224,MATCH(H71,[1]界石!$AJ$69:$AJ$224,0),5)+INDEX([1]界石!$AC$69:$AJ$224,MATCH(I71,[1]界石!$AJ$69:$AJ$224,0),5)+AC70</f>
        <v>181</v>
      </c>
    </row>
    <row r="72" spans="1:29" x14ac:dyDescent="0.15">
      <c r="A72">
        <v>710</v>
      </c>
      <c r="B72">
        <v>7</v>
      </c>
      <c r="C72">
        <v>10</v>
      </c>
      <c r="J72">
        <v>4</v>
      </c>
      <c r="K72">
        <f>[1]界石!$AJ$17</f>
        <v>9</v>
      </c>
      <c r="L72">
        <v>5</v>
      </c>
      <c r="M72">
        <f>[1]界石!$AK$17</f>
        <v>9</v>
      </c>
      <c r="N72">
        <v>6</v>
      </c>
      <c r="O72">
        <f>[1]界石!$AL$17</f>
        <v>5</v>
      </c>
      <c r="P72">
        <v>7</v>
      </c>
      <c r="Q72">
        <f>[1]界石!$AM$17</f>
        <v>5</v>
      </c>
      <c r="R72">
        <v>1</v>
      </c>
      <c r="S72">
        <f>[1]界石!$AN$17</f>
        <v>255</v>
      </c>
      <c r="T72">
        <f>IF(D72="",0,ROUND(K72*VLOOKUP(J72,[1]期望属性!$E$23:$F$38,2,0)+M72*VLOOKUP(L72,[1]期望属性!$E$23:$F$38,2,0)+O72*VLOOKUP(N72,[1]期望属性!$E$23:$F$38,2,0)+Q72*VLOOKUP(P72,[1]期望属性!$E$23:$F$38,2,0)+S72*VLOOKUP(R72,[1]期望属性!$E$23:$F$38,2,0)+VLOOKUP(D72,[2]工作表1!$A:$W,23,0)+VLOOKUP(E72,[2]工作表1!$A:$W,23,0)+VLOOKUP(F72,[2]工作表1!$A:$W,23,0)+VLOOKUP(G72,[2]工作表1!$A:$W,23,0)+VLOOKUP(H72,[2]工作表1!$A:$W,23,0)+VLOOKUP(I72,[2]工作表1!$A:$W,23,0),0))+T71</f>
        <v>2145</v>
      </c>
    </row>
    <row r="73" spans="1:29" x14ac:dyDescent="0.15">
      <c r="A73">
        <v>801</v>
      </c>
      <c r="B73">
        <v>8</v>
      </c>
      <c r="C73">
        <v>1</v>
      </c>
      <c r="D73" s="1">
        <v>124</v>
      </c>
      <c r="E73" s="1">
        <v>124</v>
      </c>
      <c r="F73" s="1">
        <v>125</v>
      </c>
      <c r="G73" s="1">
        <v>126</v>
      </c>
      <c r="H73" s="1">
        <v>131</v>
      </c>
      <c r="I73" s="1">
        <v>141</v>
      </c>
      <c r="J73">
        <v>4</v>
      </c>
      <c r="K73">
        <f>[1]界石!$AJ$17</f>
        <v>9</v>
      </c>
      <c r="L73">
        <v>5</v>
      </c>
      <c r="M73">
        <f>[1]界石!$AK$17</f>
        <v>9</v>
      </c>
      <c r="N73">
        <v>6</v>
      </c>
      <c r="O73">
        <f>[1]界石!$AL$17</f>
        <v>5</v>
      </c>
      <c r="P73">
        <v>7</v>
      </c>
      <c r="Q73">
        <f>[1]界石!$AM$17</f>
        <v>5</v>
      </c>
      <c r="R73">
        <v>1</v>
      </c>
      <c r="S73">
        <f>[1]界石!$AN$17</f>
        <v>255</v>
      </c>
      <c r="T73">
        <f>IF(D73="",0,ROUND(K73*VLOOKUP(J73,[1]期望属性!$E$23:$F$38,2,0)+M73*VLOOKUP(L73,[1]期望属性!$E$23:$F$38,2,0)+O73*VLOOKUP(N73,[1]期望属性!$E$23:$F$38,2,0)+Q73*VLOOKUP(P73,[1]期望属性!$E$23:$F$38,2,0)+S73*VLOOKUP(R73,[1]期望属性!$E$23:$F$38,2,0)+VLOOKUP(D73,[2]工作表1!$A:$W,23,0)+VLOOKUP(E73,[2]工作表1!$A:$W,23,0)+VLOOKUP(F73,[2]工作表1!$A:$W,23,0)+VLOOKUP(G73,[2]工作表1!$A:$W,23,0)+VLOOKUP(H73,[2]工作表1!$A:$W,23,0)+VLOOKUP(I73,[2]工作表1!$A:$W,23,0),0))</f>
        <v>148</v>
      </c>
      <c r="U73">
        <f>K73</f>
        <v>9</v>
      </c>
      <c r="V73">
        <f>M73</f>
        <v>9</v>
      </c>
      <c r="W73">
        <f>O73</f>
        <v>5</v>
      </c>
      <c r="X73">
        <f>Q73</f>
        <v>5</v>
      </c>
      <c r="Y73">
        <f>S73+INDEX([1]界石!$AC$69:$AJ$224,MATCH(D73,[1]界石!$AJ$69:$AJ$224,0),1)+INDEX([1]界石!$AC$69:$AJ$224,MATCH(E73,[1]界石!$AJ$69:$AJ$224,0),1)+INDEX([1]界石!$AC$69:$AJ$224,MATCH(F73,[1]界石!$AJ$69:$AJ$224,0),1)+INDEX([1]界石!$AC$69:$AJ$224,MATCH(G73,[1]界石!$AJ$69:$AJ$224,0),1)+INDEX([1]界石!$AC$69:$AJ$224,MATCH(H73,[1]界石!$AJ$69:$AJ$224,0),1)+INDEX([1]界石!$AC$69:$AJ$224,MATCH(I73,[1]界石!$AJ$69:$AJ$224,0),1)</f>
        <v>1427</v>
      </c>
      <c r="Z73">
        <f>INDEX([1]界石!$AC$69:$AJ$224,MATCH(D73,[1]界石!$AJ$69:$AJ$224,0),2)+INDEX([1]界石!$AC$69:$AJ$224,MATCH(E73,[1]界石!$AJ$69:$AJ$224,0),2)+INDEX([1]界石!$AC$69:$AJ$224,MATCH(F73,[1]界石!$AJ$69:$AJ$224,0),2)+INDEX([1]界石!$AC$69:$AJ$224,MATCH(G73,[1]界石!$AJ$69:$AJ$224,0),2)+INDEX([1]界石!$AC$69:$AJ$224,MATCH(H73,[1]界石!$AJ$69:$AJ$224,0),2)+INDEX([1]界石!$AC$69:$AJ$224,MATCH(I73,[1]界石!$AJ$69:$AJ$224,0),2)</f>
        <v>12</v>
      </c>
      <c r="AA73">
        <f>INDEX([1]界石!$AC$69:$AJ$224,MATCH(D73,[1]界石!$AJ$69:$AJ$224,0),3)+INDEX([1]界石!$AC$69:$AJ$224,MATCH(E73,[1]界石!$AJ$69:$AJ$224,0),3)+INDEX([1]界石!$AC$69:$AJ$224,MATCH(F73,[1]界石!$AJ$69:$AJ$224,0),3)+INDEX([1]界石!$AC$69:$AJ$224,MATCH(G73,[1]界石!$AJ$69:$AJ$224,0),3)+INDEX([1]界石!$AC$69:$AJ$224,MATCH(H73,[1]界石!$AJ$69:$AJ$224,0),3)+INDEX([1]界石!$AC$69:$AJ$224,MATCH(I73,[1]界石!$AJ$69:$AJ$224,0),3)</f>
        <v>0</v>
      </c>
      <c r="AB73">
        <f>INDEX([1]界石!$AC$69:$AJ$224,MATCH(D73,[1]界石!$AJ$69:$AJ$224,0),4)+INDEX([1]界石!$AC$69:$AJ$224,MATCH(E73,[1]界石!$AJ$69:$AJ$224,0),4)+INDEX([1]界石!$AC$69:$AJ$224,MATCH(F73,[1]界石!$AJ$69:$AJ$224,0),4)+INDEX([1]界石!$AC$69:$AJ$224,MATCH(G73,[1]界石!$AJ$69:$AJ$224,0),4)+INDEX([1]界石!$AC$69:$AJ$224,MATCH(H73,[1]界石!$AJ$69:$AJ$224,0),4)+INDEX([1]界石!$AC$69:$AJ$224,MATCH(I73,[1]界石!$AJ$69:$AJ$224,0),4)</f>
        <v>10</v>
      </c>
      <c r="AC73">
        <f>INDEX([1]界石!$AC$69:$AJ$224,MATCH(D73,[1]界石!$AJ$69:$AJ$224,0),5)+INDEX([1]界石!$AC$69:$AJ$224,MATCH(E73,[1]界石!$AJ$69:$AJ$224,0),5)+INDEX([1]界石!$AC$69:$AJ$224,MATCH(F73,[1]界石!$AJ$69:$AJ$224,0),5)+INDEX([1]界石!$AC$69:$AJ$224,MATCH(G73,[1]界石!$AJ$69:$AJ$224,0),5)+INDEX([1]界石!$AC$69:$AJ$224,MATCH(H73,[1]界石!$AJ$69:$AJ$224,0),5)+INDEX([1]界石!$AC$69:$AJ$224,MATCH(I73,[1]界石!$AJ$69:$AJ$224,0),5)</f>
        <v>13</v>
      </c>
    </row>
    <row r="74" spans="1:29" x14ac:dyDescent="0.15">
      <c r="A74">
        <v>802</v>
      </c>
      <c r="B74">
        <v>8</v>
      </c>
      <c r="C74">
        <v>2</v>
      </c>
      <c r="D74" s="1">
        <v>121</v>
      </c>
      <c r="E74" s="1">
        <v>121</v>
      </c>
      <c r="F74" s="1">
        <v>122</v>
      </c>
      <c r="G74" s="1">
        <v>122</v>
      </c>
      <c r="H74" s="1">
        <v>142</v>
      </c>
      <c r="I74" s="1">
        <v>142</v>
      </c>
      <c r="J74">
        <v>4</v>
      </c>
      <c r="K74">
        <f>[1]界石!$AJ$17</f>
        <v>9</v>
      </c>
      <c r="L74">
        <v>5</v>
      </c>
      <c r="M74">
        <f>[1]界石!$AK$17</f>
        <v>9</v>
      </c>
      <c r="N74">
        <v>6</v>
      </c>
      <c r="O74">
        <f>[1]界石!$AL$17</f>
        <v>5</v>
      </c>
      <c r="P74">
        <v>7</v>
      </c>
      <c r="Q74">
        <f>[1]界石!$AM$17</f>
        <v>5</v>
      </c>
      <c r="R74">
        <v>1</v>
      </c>
      <c r="S74">
        <f>[1]界石!$AN$17</f>
        <v>255</v>
      </c>
      <c r="T74">
        <f>IF(D74="",0,ROUND(K74*VLOOKUP(J74,[1]期望属性!$E$23:$F$38,2,0)+M74*VLOOKUP(L74,[1]期望属性!$E$23:$F$38,2,0)+O74*VLOOKUP(N74,[1]期望属性!$E$23:$F$38,2,0)+Q74*VLOOKUP(P74,[1]期望属性!$E$23:$F$38,2,0)+S74*VLOOKUP(R74,[1]期望属性!$E$23:$F$38,2,0)+VLOOKUP(D74,[2]工作表1!$A:$W,23,0)+VLOOKUP(E74,[2]工作表1!$A:$W,23,0)+VLOOKUP(F74,[2]工作表1!$A:$W,23,0)+VLOOKUP(G74,[2]工作表1!$A:$W,23,0)+VLOOKUP(H74,[2]工作表1!$A:$W,23,0)+VLOOKUP(I74,[2]工作表1!$A:$W,23,0),0))+T73</f>
        <v>253</v>
      </c>
      <c r="U74">
        <f t="shared" ref="U74:U81" si="16">K74+U73</f>
        <v>18</v>
      </c>
      <c r="V74">
        <f t="shared" ref="V74:V81" si="17">M74+V73</f>
        <v>18</v>
      </c>
      <c r="W74">
        <f t="shared" ref="W74:W81" si="18">O74+W73</f>
        <v>10</v>
      </c>
      <c r="X74">
        <f t="shared" ref="X74:X81" si="19">Q74+X73</f>
        <v>10</v>
      </c>
      <c r="Y74">
        <f>S74+INDEX([1]界石!$AC$69:$AJ$224,MATCH(D74,[1]界石!$AJ$69:$AJ$224,0),1)+INDEX([1]界石!$AC$69:$AJ$224,MATCH(E74,[1]界石!$AJ$69:$AJ$224,0),1)+INDEX([1]界石!$AC$69:$AJ$224,MATCH(F74,[1]界石!$AJ$69:$AJ$224,0),1)+INDEX([1]界石!$AC$69:$AJ$224,MATCH(G74,[1]界石!$AJ$69:$AJ$224,0),1)+INDEX([1]界石!$AC$69:$AJ$224,MATCH(H74,[1]界石!$AJ$69:$AJ$224,0),1)+INDEX([1]界石!$AC$69:$AJ$224,MATCH(I74,[1]界石!$AJ$69:$AJ$224,0),1)+Y73</f>
        <v>2052</v>
      </c>
      <c r="Z74">
        <f>INDEX([1]界石!$AC$69:$AJ$224,MATCH(D74,[1]界石!$AJ$69:$AJ$224,0),2)+INDEX([1]界石!$AC$69:$AJ$224,MATCH(E74,[1]界石!$AJ$69:$AJ$224,0),2)+INDEX([1]界石!$AC$69:$AJ$224,MATCH(F74,[1]界石!$AJ$69:$AJ$224,0),2)+INDEX([1]界石!$AC$69:$AJ$224,MATCH(G74,[1]界石!$AJ$69:$AJ$224,0),2)+INDEX([1]界石!$AC$69:$AJ$224,MATCH(H74,[1]界石!$AJ$69:$AJ$224,0),2)+INDEX([1]界石!$AC$69:$AJ$224,MATCH(I74,[1]界石!$AJ$69:$AJ$224,0),2)+Z73</f>
        <v>24</v>
      </c>
      <c r="AA74">
        <f>INDEX([1]界石!$AC$69:$AJ$224,MATCH(D74,[1]界石!$AJ$69:$AJ$224,0),3)+INDEX([1]界石!$AC$69:$AJ$224,MATCH(E74,[1]界石!$AJ$69:$AJ$224,0),3)+INDEX([1]界石!$AC$69:$AJ$224,MATCH(F74,[1]界石!$AJ$69:$AJ$224,0),3)+INDEX([1]界石!$AC$69:$AJ$224,MATCH(G74,[1]界石!$AJ$69:$AJ$224,0),3)+INDEX([1]界石!$AC$69:$AJ$224,MATCH(H74,[1]界石!$AJ$69:$AJ$224,0),3)+INDEX([1]界石!$AC$69:$AJ$224,MATCH(I74,[1]界石!$AJ$69:$AJ$224,0),3)+AA73</f>
        <v>68</v>
      </c>
      <c r="AB74">
        <f>INDEX([1]界石!$AC$69:$AJ$224,MATCH(D74,[1]界石!$AJ$69:$AJ$224,0),4)+INDEX([1]界石!$AC$69:$AJ$224,MATCH(E74,[1]界石!$AJ$69:$AJ$224,0),4)+INDEX([1]界石!$AC$69:$AJ$224,MATCH(F74,[1]界石!$AJ$69:$AJ$224,0),4)+INDEX([1]界石!$AC$69:$AJ$224,MATCH(G74,[1]界石!$AJ$69:$AJ$224,0),4)+INDEX([1]界石!$AC$69:$AJ$224,MATCH(H74,[1]界石!$AJ$69:$AJ$224,0),4)+INDEX([1]界石!$AC$69:$AJ$224,MATCH(I74,[1]界石!$AJ$69:$AJ$224,0),4)+AB73</f>
        <v>10</v>
      </c>
      <c r="AC74">
        <f>INDEX([1]界石!$AC$69:$AJ$224,MATCH(D74,[1]界石!$AJ$69:$AJ$224,0),5)+INDEX([1]界石!$AC$69:$AJ$224,MATCH(E74,[1]界石!$AJ$69:$AJ$224,0),5)+INDEX([1]界石!$AC$69:$AJ$224,MATCH(F74,[1]界石!$AJ$69:$AJ$224,0),5)+INDEX([1]界石!$AC$69:$AJ$224,MATCH(G74,[1]界石!$AJ$69:$AJ$224,0),5)+INDEX([1]界石!$AC$69:$AJ$224,MATCH(H74,[1]界石!$AJ$69:$AJ$224,0),5)+INDEX([1]界石!$AC$69:$AJ$224,MATCH(I74,[1]界石!$AJ$69:$AJ$224,0),5)+AC73</f>
        <v>13</v>
      </c>
    </row>
    <row r="75" spans="1:29" x14ac:dyDescent="0.15">
      <c r="A75">
        <v>803</v>
      </c>
      <c r="B75">
        <v>8</v>
      </c>
      <c r="C75">
        <v>3</v>
      </c>
      <c r="D75" s="1">
        <v>123</v>
      </c>
      <c r="E75" s="1">
        <v>123</v>
      </c>
      <c r="F75" s="1">
        <v>131</v>
      </c>
      <c r="G75" s="1">
        <v>132</v>
      </c>
      <c r="H75" s="1">
        <v>133</v>
      </c>
      <c r="I75" s="1">
        <v>151</v>
      </c>
      <c r="J75">
        <v>4</v>
      </c>
      <c r="K75">
        <f>[1]界石!$AJ$17</f>
        <v>9</v>
      </c>
      <c r="L75">
        <v>5</v>
      </c>
      <c r="M75">
        <f>[1]界石!$AK$17</f>
        <v>9</v>
      </c>
      <c r="N75">
        <v>6</v>
      </c>
      <c r="O75">
        <f>[1]界石!$AL$17</f>
        <v>5</v>
      </c>
      <c r="P75">
        <v>7</v>
      </c>
      <c r="Q75">
        <f>[1]界石!$AM$17</f>
        <v>5</v>
      </c>
      <c r="R75">
        <v>1</v>
      </c>
      <c r="S75">
        <f>[1]界石!$AN$17</f>
        <v>255</v>
      </c>
      <c r="T75">
        <f>IF(D75="",0,ROUND(K75*VLOOKUP(J75,[1]期望属性!$E$23:$F$38,2,0)+M75*VLOOKUP(L75,[1]期望属性!$E$23:$F$38,2,0)+O75*VLOOKUP(N75,[1]期望属性!$E$23:$F$38,2,0)+Q75*VLOOKUP(P75,[1]期望属性!$E$23:$F$38,2,0)+S75*VLOOKUP(R75,[1]期望属性!$E$23:$F$38,2,0)+VLOOKUP(D75,[2]工作表1!$A:$W,23,0)+VLOOKUP(E75,[2]工作表1!$A:$W,23,0)+VLOOKUP(F75,[2]工作表1!$A:$W,23,0)+VLOOKUP(G75,[2]工作表1!$A:$W,23,0)+VLOOKUP(H75,[2]工作表1!$A:$W,23,0)+VLOOKUP(I75,[2]工作表1!$A:$W,23,0),0))+T74</f>
        <v>480</v>
      </c>
      <c r="U75">
        <f t="shared" si="16"/>
        <v>27</v>
      </c>
      <c r="V75">
        <f t="shared" si="17"/>
        <v>27</v>
      </c>
      <c r="W75">
        <f t="shared" si="18"/>
        <v>15</v>
      </c>
      <c r="X75">
        <f t="shared" si="19"/>
        <v>15</v>
      </c>
      <c r="Y75">
        <f>S75+INDEX([1]界石!$AC$69:$AJ$224,MATCH(D75,[1]界石!$AJ$69:$AJ$224,0),1)+INDEX([1]界石!$AC$69:$AJ$224,MATCH(E75,[1]界石!$AJ$69:$AJ$224,0),1)+INDEX([1]界石!$AC$69:$AJ$224,MATCH(F75,[1]界石!$AJ$69:$AJ$224,0),1)+INDEX([1]界石!$AC$69:$AJ$224,MATCH(G75,[1]界石!$AJ$69:$AJ$224,0),1)+INDEX([1]界石!$AC$69:$AJ$224,MATCH(H75,[1]界石!$AJ$69:$AJ$224,0),1)+INDEX([1]界石!$AC$69:$AJ$224,MATCH(I75,[1]界石!$AJ$69:$AJ$224,0),1)+Y74</f>
        <v>4405</v>
      </c>
      <c r="Z75">
        <f>INDEX([1]界石!$AC$69:$AJ$224,MATCH(D75,[1]界石!$AJ$69:$AJ$224,0),2)+INDEX([1]界石!$AC$69:$AJ$224,MATCH(E75,[1]界石!$AJ$69:$AJ$224,0),2)+INDEX([1]界石!$AC$69:$AJ$224,MATCH(F75,[1]界石!$AJ$69:$AJ$224,0),2)+INDEX([1]界石!$AC$69:$AJ$224,MATCH(G75,[1]界石!$AJ$69:$AJ$224,0),2)+INDEX([1]界石!$AC$69:$AJ$224,MATCH(H75,[1]界石!$AJ$69:$AJ$224,0),2)+INDEX([1]界石!$AC$69:$AJ$224,MATCH(I75,[1]界石!$AJ$69:$AJ$224,0),2)+Z74</f>
        <v>69</v>
      </c>
      <c r="AA75">
        <f>INDEX([1]界石!$AC$69:$AJ$224,MATCH(D75,[1]界石!$AJ$69:$AJ$224,0),3)+INDEX([1]界石!$AC$69:$AJ$224,MATCH(E75,[1]界石!$AJ$69:$AJ$224,0),3)+INDEX([1]界石!$AC$69:$AJ$224,MATCH(F75,[1]界石!$AJ$69:$AJ$224,0),3)+INDEX([1]界石!$AC$69:$AJ$224,MATCH(G75,[1]界石!$AJ$69:$AJ$224,0),3)+INDEX([1]界石!$AC$69:$AJ$224,MATCH(H75,[1]界石!$AJ$69:$AJ$224,0),3)+INDEX([1]界石!$AC$69:$AJ$224,MATCH(I75,[1]界石!$AJ$69:$AJ$224,0),3)+AA74</f>
        <v>108</v>
      </c>
      <c r="AB75">
        <f>INDEX([1]界石!$AC$69:$AJ$224,MATCH(D75,[1]界石!$AJ$69:$AJ$224,0),4)+INDEX([1]界石!$AC$69:$AJ$224,MATCH(E75,[1]界石!$AJ$69:$AJ$224,0),4)+INDEX([1]界石!$AC$69:$AJ$224,MATCH(F75,[1]界石!$AJ$69:$AJ$224,0),4)+INDEX([1]界石!$AC$69:$AJ$224,MATCH(G75,[1]界石!$AJ$69:$AJ$224,0),4)+INDEX([1]界石!$AC$69:$AJ$224,MATCH(H75,[1]界石!$AJ$69:$AJ$224,0),4)+INDEX([1]界石!$AC$69:$AJ$224,MATCH(I75,[1]界石!$AJ$69:$AJ$224,0),4)+AB74</f>
        <v>21</v>
      </c>
      <c r="AC75">
        <f>INDEX([1]界石!$AC$69:$AJ$224,MATCH(D75,[1]界石!$AJ$69:$AJ$224,0),5)+INDEX([1]界石!$AC$69:$AJ$224,MATCH(E75,[1]界石!$AJ$69:$AJ$224,0),5)+INDEX([1]界石!$AC$69:$AJ$224,MATCH(F75,[1]界石!$AJ$69:$AJ$224,0),5)+INDEX([1]界石!$AC$69:$AJ$224,MATCH(G75,[1]界石!$AJ$69:$AJ$224,0),5)+INDEX([1]界石!$AC$69:$AJ$224,MATCH(H75,[1]界石!$AJ$69:$AJ$224,0),5)+INDEX([1]界石!$AC$69:$AJ$224,MATCH(I75,[1]界石!$AJ$69:$AJ$224,0),5)+AC74</f>
        <v>13</v>
      </c>
    </row>
    <row r="76" spans="1:29" x14ac:dyDescent="0.15">
      <c r="A76">
        <v>804</v>
      </c>
      <c r="B76">
        <v>8</v>
      </c>
      <c r="C76">
        <v>4</v>
      </c>
      <c r="D76" s="1">
        <v>125</v>
      </c>
      <c r="E76" s="1">
        <v>126</v>
      </c>
      <c r="F76" s="1">
        <v>131</v>
      </c>
      <c r="G76" s="1">
        <v>132</v>
      </c>
      <c r="H76" s="1">
        <v>142</v>
      </c>
      <c r="I76" s="1">
        <v>152</v>
      </c>
      <c r="J76">
        <v>4</v>
      </c>
      <c r="K76">
        <f>[1]界石!$AJ$17</f>
        <v>9</v>
      </c>
      <c r="L76">
        <v>5</v>
      </c>
      <c r="M76">
        <f>[1]界石!$AK$17</f>
        <v>9</v>
      </c>
      <c r="N76">
        <v>6</v>
      </c>
      <c r="O76">
        <f>[1]界石!$AL$17</f>
        <v>5</v>
      </c>
      <c r="P76">
        <v>7</v>
      </c>
      <c r="Q76">
        <f>[1]界石!$AM$17</f>
        <v>5</v>
      </c>
      <c r="R76">
        <v>1</v>
      </c>
      <c r="S76">
        <f>[1]界石!$AN$17</f>
        <v>255</v>
      </c>
      <c r="T76">
        <f>IF(D76="",0,ROUND(K76*VLOOKUP(J76,[1]期望属性!$E$23:$F$38,2,0)+M76*VLOOKUP(L76,[1]期望属性!$E$23:$F$38,2,0)+O76*VLOOKUP(N76,[1]期望属性!$E$23:$F$38,2,0)+Q76*VLOOKUP(P76,[1]期望属性!$E$23:$F$38,2,0)+S76*VLOOKUP(R76,[1]期望属性!$E$23:$F$38,2,0)+VLOOKUP(D76,[2]工作表1!$A:$W,23,0)+VLOOKUP(E76,[2]工作表1!$A:$W,23,0)+VLOOKUP(F76,[2]工作表1!$A:$W,23,0)+VLOOKUP(G76,[2]工作表1!$A:$W,23,0)+VLOOKUP(H76,[2]工作表1!$A:$W,23,0)+VLOOKUP(I76,[2]工作表1!$A:$W,23,0),0))+T75</f>
        <v>711</v>
      </c>
      <c r="U76">
        <f t="shared" si="16"/>
        <v>36</v>
      </c>
      <c r="V76">
        <f t="shared" si="17"/>
        <v>36</v>
      </c>
      <c r="W76">
        <f t="shared" si="18"/>
        <v>20</v>
      </c>
      <c r="X76">
        <f t="shared" si="19"/>
        <v>20</v>
      </c>
      <c r="Y76">
        <f>S76+INDEX([1]界石!$AC$69:$AJ$224,MATCH(D76,[1]界石!$AJ$69:$AJ$224,0),1)+INDEX([1]界石!$AC$69:$AJ$224,MATCH(E76,[1]界石!$AJ$69:$AJ$224,0),1)+INDEX([1]界石!$AC$69:$AJ$224,MATCH(F76,[1]界石!$AJ$69:$AJ$224,0),1)+INDEX([1]界石!$AC$69:$AJ$224,MATCH(G76,[1]界石!$AJ$69:$AJ$224,0),1)+INDEX([1]界石!$AC$69:$AJ$224,MATCH(H76,[1]界石!$AJ$69:$AJ$224,0),1)+INDEX([1]界石!$AC$69:$AJ$224,MATCH(I76,[1]界石!$AJ$69:$AJ$224,0),1)+Y75</f>
        <v>5585</v>
      </c>
      <c r="Z76">
        <f>INDEX([1]界石!$AC$69:$AJ$224,MATCH(D76,[1]界石!$AJ$69:$AJ$224,0),2)+INDEX([1]界石!$AC$69:$AJ$224,MATCH(E76,[1]界石!$AJ$69:$AJ$224,0),2)+INDEX([1]界石!$AC$69:$AJ$224,MATCH(F76,[1]界石!$AJ$69:$AJ$224,0),2)+INDEX([1]界石!$AC$69:$AJ$224,MATCH(G76,[1]界石!$AJ$69:$AJ$224,0),2)+INDEX([1]界石!$AC$69:$AJ$224,MATCH(H76,[1]界石!$AJ$69:$AJ$224,0),2)+INDEX([1]界石!$AC$69:$AJ$224,MATCH(I76,[1]界石!$AJ$69:$AJ$224,0),2)+Z75</f>
        <v>114</v>
      </c>
      <c r="AA76">
        <f>INDEX([1]界石!$AC$69:$AJ$224,MATCH(D76,[1]界石!$AJ$69:$AJ$224,0),3)+INDEX([1]界石!$AC$69:$AJ$224,MATCH(E76,[1]界石!$AJ$69:$AJ$224,0),3)+INDEX([1]界石!$AC$69:$AJ$224,MATCH(F76,[1]界石!$AJ$69:$AJ$224,0),3)+INDEX([1]界石!$AC$69:$AJ$224,MATCH(G76,[1]界石!$AJ$69:$AJ$224,0),3)+INDEX([1]界石!$AC$69:$AJ$224,MATCH(H76,[1]界石!$AJ$69:$AJ$224,0),3)+INDEX([1]界石!$AC$69:$AJ$224,MATCH(I76,[1]界石!$AJ$69:$AJ$224,0),3)+AA75</f>
        <v>216</v>
      </c>
      <c r="AB76">
        <f>INDEX([1]界石!$AC$69:$AJ$224,MATCH(D76,[1]界石!$AJ$69:$AJ$224,0),4)+INDEX([1]界石!$AC$69:$AJ$224,MATCH(E76,[1]界石!$AJ$69:$AJ$224,0),4)+INDEX([1]界石!$AC$69:$AJ$224,MATCH(F76,[1]界石!$AJ$69:$AJ$224,0),4)+INDEX([1]界石!$AC$69:$AJ$224,MATCH(G76,[1]界石!$AJ$69:$AJ$224,0),4)+INDEX([1]界石!$AC$69:$AJ$224,MATCH(H76,[1]界石!$AJ$69:$AJ$224,0),4)+INDEX([1]界石!$AC$69:$AJ$224,MATCH(I76,[1]界石!$AJ$69:$AJ$224,0),4)+AB75</f>
        <v>21</v>
      </c>
      <c r="AC76">
        <f>INDEX([1]界石!$AC$69:$AJ$224,MATCH(D76,[1]界石!$AJ$69:$AJ$224,0),5)+INDEX([1]界石!$AC$69:$AJ$224,MATCH(E76,[1]界石!$AJ$69:$AJ$224,0),5)+INDEX([1]界石!$AC$69:$AJ$224,MATCH(F76,[1]界石!$AJ$69:$AJ$224,0),5)+INDEX([1]界石!$AC$69:$AJ$224,MATCH(G76,[1]界石!$AJ$69:$AJ$224,0),5)+INDEX([1]界石!$AC$69:$AJ$224,MATCH(H76,[1]界石!$AJ$69:$AJ$224,0),5)+INDEX([1]界石!$AC$69:$AJ$224,MATCH(I76,[1]界石!$AJ$69:$AJ$224,0),5)+AC75</f>
        <v>26</v>
      </c>
    </row>
    <row r="77" spans="1:29" x14ac:dyDescent="0.15">
      <c r="A77">
        <v>805</v>
      </c>
      <c r="B77">
        <v>8</v>
      </c>
      <c r="C77">
        <v>5</v>
      </c>
      <c r="D77" s="1">
        <v>121</v>
      </c>
      <c r="E77" s="1">
        <v>122</v>
      </c>
      <c r="F77" s="1">
        <v>133</v>
      </c>
      <c r="G77" s="1">
        <v>133</v>
      </c>
      <c r="H77" s="1">
        <v>141</v>
      </c>
      <c r="I77" s="1">
        <v>153</v>
      </c>
      <c r="J77">
        <v>4</v>
      </c>
      <c r="K77">
        <f>[1]界石!$AJ$17</f>
        <v>9</v>
      </c>
      <c r="L77">
        <v>5</v>
      </c>
      <c r="M77">
        <f>[1]界石!$AK$17</f>
        <v>9</v>
      </c>
      <c r="N77">
        <v>6</v>
      </c>
      <c r="O77">
        <f>[1]界石!$AL$17</f>
        <v>5</v>
      </c>
      <c r="P77">
        <v>7</v>
      </c>
      <c r="Q77">
        <f>[1]界石!$AM$17</f>
        <v>5</v>
      </c>
      <c r="R77">
        <v>1</v>
      </c>
      <c r="S77">
        <f>[1]界石!$AN$17</f>
        <v>255</v>
      </c>
      <c r="T77">
        <f>IF(D77="",0,ROUND(K77*VLOOKUP(J77,[1]期望属性!$E$23:$F$38,2,0)+M77*VLOOKUP(L77,[1]期望属性!$E$23:$F$38,2,0)+O77*VLOOKUP(N77,[1]期望属性!$E$23:$F$38,2,0)+Q77*VLOOKUP(P77,[1]期望属性!$E$23:$F$38,2,0)+S77*VLOOKUP(R77,[1]期望属性!$E$23:$F$38,2,0)+VLOOKUP(D77,[2]工作表1!$A:$W,23,0)+VLOOKUP(E77,[2]工作表1!$A:$W,23,0)+VLOOKUP(F77,[2]工作表1!$A:$W,23,0)+VLOOKUP(G77,[2]工作表1!$A:$W,23,0)+VLOOKUP(H77,[2]工作表1!$A:$W,23,0)+VLOOKUP(I77,[2]工作表1!$A:$W,23,0),0))+T76</f>
        <v>938</v>
      </c>
      <c r="U77">
        <f t="shared" si="16"/>
        <v>45</v>
      </c>
      <c r="V77">
        <f t="shared" si="17"/>
        <v>45</v>
      </c>
      <c r="W77">
        <f t="shared" si="18"/>
        <v>25</v>
      </c>
      <c r="X77">
        <f t="shared" si="19"/>
        <v>25</v>
      </c>
      <c r="Y77">
        <f>S77+INDEX([1]界石!$AC$69:$AJ$224,MATCH(D77,[1]界石!$AJ$69:$AJ$224,0),1)+INDEX([1]界石!$AC$69:$AJ$224,MATCH(E77,[1]界石!$AJ$69:$AJ$224,0),1)+INDEX([1]界石!$AC$69:$AJ$224,MATCH(F77,[1]界石!$AJ$69:$AJ$224,0),1)+INDEX([1]界石!$AC$69:$AJ$224,MATCH(G77,[1]界石!$AJ$69:$AJ$224,0),1)+INDEX([1]界石!$AC$69:$AJ$224,MATCH(H77,[1]界石!$AJ$69:$AJ$224,0),1)+INDEX([1]界石!$AC$69:$AJ$224,MATCH(I77,[1]界石!$AJ$69:$AJ$224,0),1)+Y76</f>
        <v>8370</v>
      </c>
      <c r="Z77">
        <f>INDEX([1]界石!$AC$69:$AJ$224,MATCH(D77,[1]界石!$AJ$69:$AJ$224,0),2)+INDEX([1]界石!$AC$69:$AJ$224,MATCH(E77,[1]界石!$AJ$69:$AJ$224,0),2)+INDEX([1]界石!$AC$69:$AJ$224,MATCH(F77,[1]界石!$AJ$69:$AJ$224,0),2)+INDEX([1]界石!$AC$69:$AJ$224,MATCH(G77,[1]界石!$AJ$69:$AJ$224,0),2)+INDEX([1]界石!$AC$69:$AJ$224,MATCH(H77,[1]界石!$AJ$69:$AJ$224,0),2)+INDEX([1]界石!$AC$69:$AJ$224,MATCH(I77,[1]界石!$AJ$69:$AJ$224,0),2)+Z76</f>
        <v>120</v>
      </c>
      <c r="AA77">
        <f>INDEX([1]界石!$AC$69:$AJ$224,MATCH(D77,[1]界石!$AJ$69:$AJ$224,0),3)+INDEX([1]界石!$AC$69:$AJ$224,MATCH(E77,[1]界石!$AJ$69:$AJ$224,0),3)+INDEX([1]界石!$AC$69:$AJ$224,MATCH(F77,[1]界石!$AJ$69:$AJ$224,0),3)+INDEX([1]界石!$AC$69:$AJ$224,MATCH(G77,[1]界石!$AJ$69:$AJ$224,0),3)+INDEX([1]界石!$AC$69:$AJ$224,MATCH(H77,[1]界石!$AJ$69:$AJ$224,0),3)+INDEX([1]界石!$AC$69:$AJ$224,MATCH(I77,[1]界石!$AJ$69:$AJ$224,0),3)+AA76</f>
        <v>270</v>
      </c>
      <c r="AB77">
        <f>INDEX([1]界石!$AC$69:$AJ$224,MATCH(D77,[1]界石!$AJ$69:$AJ$224,0),4)+INDEX([1]界石!$AC$69:$AJ$224,MATCH(E77,[1]界石!$AJ$69:$AJ$224,0),4)+INDEX([1]界石!$AC$69:$AJ$224,MATCH(F77,[1]界石!$AJ$69:$AJ$224,0),4)+INDEX([1]界石!$AC$69:$AJ$224,MATCH(G77,[1]界石!$AJ$69:$AJ$224,0),4)+INDEX([1]界石!$AC$69:$AJ$224,MATCH(H77,[1]界石!$AJ$69:$AJ$224,0),4)+INDEX([1]界石!$AC$69:$AJ$224,MATCH(I77,[1]界石!$AJ$69:$AJ$224,0),4)+AB76</f>
        <v>43</v>
      </c>
      <c r="AC77">
        <f>INDEX([1]界石!$AC$69:$AJ$224,MATCH(D77,[1]界石!$AJ$69:$AJ$224,0),5)+INDEX([1]界石!$AC$69:$AJ$224,MATCH(E77,[1]界石!$AJ$69:$AJ$224,0),5)+INDEX([1]界石!$AC$69:$AJ$224,MATCH(F77,[1]界石!$AJ$69:$AJ$224,0),5)+INDEX([1]界石!$AC$69:$AJ$224,MATCH(G77,[1]界石!$AJ$69:$AJ$224,0),5)+INDEX([1]界石!$AC$69:$AJ$224,MATCH(H77,[1]界石!$AJ$69:$AJ$224,0),5)+INDEX([1]界石!$AC$69:$AJ$224,MATCH(I77,[1]界石!$AJ$69:$AJ$224,0),5)+AC76</f>
        <v>26</v>
      </c>
    </row>
    <row r="78" spans="1:29" x14ac:dyDescent="0.15">
      <c r="A78">
        <v>806</v>
      </c>
      <c r="B78">
        <v>8</v>
      </c>
      <c r="C78">
        <v>6</v>
      </c>
      <c r="D78" s="1">
        <v>125</v>
      </c>
      <c r="E78" s="1">
        <v>126</v>
      </c>
      <c r="F78" s="1">
        <v>142</v>
      </c>
      <c r="G78" s="1">
        <v>142</v>
      </c>
      <c r="H78" s="1">
        <v>142</v>
      </c>
      <c r="I78" s="1">
        <v>154</v>
      </c>
      <c r="J78">
        <v>4</v>
      </c>
      <c r="K78">
        <f>[1]界石!$AJ$17</f>
        <v>9</v>
      </c>
      <c r="L78">
        <v>5</v>
      </c>
      <c r="M78">
        <f>[1]界石!$AK$17</f>
        <v>9</v>
      </c>
      <c r="N78">
        <v>6</v>
      </c>
      <c r="O78">
        <f>[1]界石!$AL$17</f>
        <v>5</v>
      </c>
      <c r="P78">
        <v>7</v>
      </c>
      <c r="Q78">
        <f>[1]界石!$AM$17</f>
        <v>5</v>
      </c>
      <c r="R78">
        <v>1</v>
      </c>
      <c r="S78">
        <f>[1]界石!$AN$17</f>
        <v>255</v>
      </c>
      <c r="T78">
        <f>IF(D78="",0,ROUND(K78*VLOOKUP(J78,[1]期望属性!$E$23:$F$38,2,0)+M78*VLOOKUP(L78,[1]期望属性!$E$23:$F$38,2,0)+O78*VLOOKUP(N78,[1]期望属性!$E$23:$F$38,2,0)+Q78*VLOOKUP(P78,[1]期望属性!$E$23:$F$38,2,0)+S78*VLOOKUP(R78,[1]期望属性!$E$23:$F$38,2,0)+VLOOKUP(D78,[2]工作表1!$A:$W,23,0)+VLOOKUP(E78,[2]工作表1!$A:$W,23,0)+VLOOKUP(F78,[2]工作表1!$A:$W,23,0)+VLOOKUP(G78,[2]工作表1!$A:$W,23,0)+VLOOKUP(H78,[2]工作表1!$A:$W,23,0)+VLOOKUP(I78,[2]工作表1!$A:$W,23,0),0))+T77</f>
        <v>1127</v>
      </c>
      <c r="U78">
        <f t="shared" si="16"/>
        <v>54</v>
      </c>
      <c r="V78">
        <f t="shared" si="17"/>
        <v>54</v>
      </c>
      <c r="W78">
        <f t="shared" si="18"/>
        <v>30</v>
      </c>
      <c r="X78">
        <f t="shared" si="19"/>
        <v>30</v>
      </c>
      <c r="Y78">
        <f>S78+INDEX([1]界石!$AC$69:$AJ$224,MATCH(D78,[1]界石!$AJ$69:$AJ$224,0),1)+INDEX([1]界石!$AC$69:$AJ$224,MATCH(E78,[1]界石!$AJ$69:$AJ$224,0),1)+INDEX([1]界石!$AC$69:$AJ$224,MATCH(F78,[1]界石!$AJ$69:$AJ$224,0),1)+INDEX([1]界石!$AC$69:$AJ$224,MATCH(G78,[1]界石!$AJ$69:$AJ$224,0),1)+INDEX([1]界石!$AC$69:$AJ$224,MATCH(H78,[1]界石!$AJ$69:$AJ$224,0),1)+INDEX([1]界石!$AC$69:$AJ$224,MATCH(I78,[1]界石!$AJ$69:$AJ$224,0),1)+Y77</f>
        <v>8810</v>
      </c>
      <c r="Z78">
        <f>INDEX([1]界石!$AC$69:$AJ$224,MATCH(D78,[1]界石!$AJ$69:$AJ$224,0),2)+INDEX([1]界石!$AC$69:$AJ$224,MATCH(E78,[1]界石!$AJ$69:$AJ$224,0),2)+INDEX([1]界石!$AC$69:$AJ$224,MATCH(F78,[1]界石!$AJ$69:$AJ$224,0),2)+INDEX([1]界石!$AC$69:$AJ$224,MATCH(G78,[1]界石!$AJ$69:$AJ$224,0),2)+INDEX([1]界石!$AC$69:$AJ$224,MATCH(H78,[1]界石!$AJ$69:$AJ$224,0),2)+INDEX([1]界石!$AC$69:$AJ$224,MATCH(I78,[1]界石!$AJ$69:$AJ$224,0),2)+Z77</f>
        <v>120</v>
      </c>
      <c r="AA78">
        <f>INDEX([1]界石!$AC$69:$AJ$224,MATCH(D78,[1]界石!$AJ$69:$AJ$224,0),3)+INDEX([1]界石!$AC$69:$AJ$224,MATCH(E78,[1]界石!$AJ$69:$AJ$224,0),3)+INDEX([1]界石!$AC$69:$AJ$224,MATCH(F78,[1]界石!$AJ$69:$AJ$224,0),3)+INDEX([1]界石!$AC$69:$AJ$224,MATCH(G78,[1]界石!$AJ$69:$AJ$224,0),3)+INDEX([1]界石!$AC$69:$AJ$224,MATCH(H78,[1]界石!$AJ$69:$AJ$224,0),3)+INDEX([1]界石!$AC$69:$AJ$224,MATCH(I78,[1]界石!$AJ$69:$AJ$224,0),3)+AA77</f>
        <v>426</v>
      </c>
      <c r="AB78">
        <f>INDEX([1]界石!$AC$69:$AJ$224,MATCH(D78,[1]界石!$AJ$69:$AJ$224,0),4)+INDEX([1]界石!$AC$69:$AJ$224,MATCH(E78,[1]界石!$AJ$69:$AJ$224,0),4)+INDEX([1]界石!$AC$69:$AJ$224,MATCH(F78,[1]界石!$AJ$69:$AJ$224,0),4)+INDEX([1]界石!$AC$69:$AJ$224,MATCH(G78,[1]界石!$AJ$69:$AJ$224,0),4)+INDEX([1]界石!$AC$69:$AJ$224,MATCH(H78,[1]界石!$AJ$69:$AJ$224,0),4)+INDEX([1]界石!$AC$69:$AJ$224,MATCH(I78,[1]界石!$AJ$69:$AJ$224,0),4)+AB77</f>
        <v>73</v>
      </c>
      <c r="AC78">
        <f>INDEX([1]界石!$AC$69:$AJ$224,MATCH(D78,[1]界石!$AJ$69:$AJ$224,0),5)+INDEX([1]界石!$AC$69:$AJ$224,MATCH(E78,[1]界石!$AJ$69:$AJ$224,0),5)+INDEX([1]界石!$AC$69:$AJ$224,MATCH(F78,[1]界石!$AJ$69:$AJ$224,0),5)+INDEX([1]界石!$AC$69:$AJ$224,MATCH(G78,[1]界石!$AJ$69:$AJ$224,0),5)+INDEX([1]界石!$AC$69:$AJ$224,MATCH(H78,[1]界石!$AJ$69:$AJ$224,0),5)+INDEX([1]界石!$AC$69:$AJ$224,MATCH(I78,[1]界石!$AJ$69:$AJ$224,0),5)+AC77</f>
        <v>39</v>
      </c>
    </row>
    <row r="79" spans="1:29" x14ac:dyDescent="0.15">
      <c r="A79">
        <v>807</v>
      </c>
      <c r="B79">
        <v>8</v>
      </c>
      <c r="C79">
        <v>7</v>
      </c>
      <c r="D79" s="1">
        <v>123</v>
      </c>
      <c r="E79" s="1">
        <v>124</v>
      </c>
      <c r="F79" s="1">
        <v>141</v>
      </c>
      <c r="G79" s="1">
        <v>141</v>
      </c>
      <c r="H79" s="1">
        <v>155</v>
      </c>
      <c r="I79" s="1">
        <v>155</v>
      </c>
      <c r="J79">
        <v>4</v>
      </c>
      <c r="K79">
        <f>[1]界石!$AJ$17</f>
        <v>9</v>
      </c>
      <c r="L79">
        <v>5</v>
      </c>
      <c r="M79">
        <f>[1]界石!$AK$17</f>
        <v>9</v>
      </c>
      <c r="N79">
        <v>6</v>
      </c>
      <c r="O79">
        <f>[1]界石!$AL$17</f>
        <v>5</v>
      </c>
      <c r="P79">
        <v>7</v>
      </c>
      <c r="Q79">
        <f>[1]界石!$AM$17</f>
        <v>5</v>
      </c>
      <c r="R79">
        <v>1</v>
      </c>
      <c r="S79">
        <f>[1]界石!$AN$17</f>
        <v>255</v>
      </c>
      <c r="T79">
        <f>IF(D79="",0,ROUND(K79*VLOOKUP(J79,[1]期望属性!$E$23:$F$38,2,0)+M79*VLOOKUP(L79,[1]期望属性!$E$23:$F$38,2,0)+O79*VLOOKUP(N79,[1]期望属性!$E$23:$F$38,2,0)+Q79*VLOOKUP(P79,[1]期望属性!$E$23:$F$38,2,0)+S79*VLOOKUP(R79,[1]期望属性!$E$23:$F$38,2,0)+VLOOKUP(D79,[2]工作表1!$A:$W,23,0)+VLOOKUP(E79,[2]工作表1!$A:$W,23,0)+VLOOKUP(F79,[2]工作表1!$A:$W,23,0)+VLOOKUP(G79,[2]工作表1!$A:$W,23,0)+VLOOKUP(H79,[2]工作表1!$A:$W,23,0)+VLOOKUP(I79,[2]工作表1!$A:$W,23,0),0))+T78</f>
        <v>1567</v>
      </c>
      <c r="U79">
        <f t="shared" si="16"/>
        <v>63</v>
      </c>
      <c r="V79">
        <f t="shared" si="17"/>
        <v>63</v>
      </c>
      <c r="W79">
        <f t="shared" si="18"/>
        <v>35</v>
      </c>
      <c r="X79">
        <f t="shared" si="19"/>
        <v>35</v>
      </c>
      <c r="Y79">
        <f>S79+INDEX([1]界石!$AC$69:$AJ$224,MATCH(D79,[1]界石!$AJ$69:$AJ$224,0),1)+INDEX([1]界石!$AC$69:$AJ$224,MATCH(E79,[1]界石!$AJ$69:$AJ$224,0),1)+INDEX([1]界石!$AC$69:$AJ$224,MATCH(F79,[1]界石!$AJ$69:$AJ$224,0),1)+INDEX([1]界石!$AC$69:$AJ$224,MATCH(G79,[1]界石!$AJ$69:$AJ$224,0),1)+INDEX([1]界石!$AC$69:$AJ$224,MATCH(H79,[1]界石!$AJ$69:$AJ$224,0),1)+INDEX([1]界石!$AC$69:$AJ$224,MATCH(I79,[1]界石!$AJ$69:$AJ$224,0),1)+Y78</f>
        <v>10299</v>
      </c>
      <c r="Z79">
        <f>INDEX([1]界石!$AC$69:$AJ$224,MATCH(D79,[1]界石!$AJ$69:$AJ$224,0),2)+INDEX([1]界石!$AC$69:$AJ$224,MATCH(E79,[1]界石!$AJ$69:$AJ$224,0),2)+INDEX([1]界石!$AC$69:$AJ$224,MATCH(F79,[1]界石!$AJ$69:$AJ$224,0),2)+INDEX([1]界石!$AC$69:$AJ$224,MATCH(G79,[1]界石!$AJ$69:$AJ$224,0),2)+INDEX([1]界石!$AC$69:$AJ$224,MATCH(H79,[1]界石!$AJ$69:$AJ$224,0),2)+INDEX([1]界石!$AC$69:$AJ$224,MATCH(I79,[1]界石!$AJ$69:$AJ$224,0),2)+Z78</f>
        <v>120</v>
      </c>
      <c r="AA79">
        <f>INDEX([1]界石!$AC$69:$AJ$224,MATCH(D79,[1]界石!$AJ$69:$AJ$224,0),3)+INDEX([1]界石!$AC$69:$AJ$224,MATCH(E79,[1]界石!$AJ$69:$AJ$224,0),3)+INDEX([1]界石!$AC$69:$AJ$224,MATCH(F79,[1]界石!$AJ$69:$AJ$224,0),3)+INDEX([1]界石!$AC$69:$AJ$224,MATCH(G79,[1]界石!$AJ$69:$AJ$224,0),3)+INDEX([1]界石!$AC$69:$AJ$224,MATCH(H79,[1]界石!$AJ$69:$AJ$224,0),3)+INDEX([1]界石!$AC$69:$AJ$224,MATCH(I79,[1]界石!$AJ$69:$AJ$224,0),3)+AA78</f>
        <v>436</v>
      </c>
      <c r="AB79">
        <f>INDEX([1]界石!$AC$69:$AJ$224,MATCH(D79,[1]界石!$AJ$69:$AJ$224,0),4)+INDEX([1]界石!$AC$69:$AJ$224,MATCH(E79,[1]界石!$AJ$69:$AJ$224,0),4)+INDEX([1]界石!$AC$69:$AJ$224,MATCH(F79,[1]界石!$AJ$69:$AJ$224,0),4)+INDEX([1]界石!$AC$69:$AJ$224,MATCH(G79,[1]界石!$AJ$69:$AJ$224,0),4)+INDEX([1]界石!$AC$69:$AJ$224,MATCH(H79,[1]界石!$AJ$69:$AJ$224,0),4)+INDEX([1]界石!$AC$69:$AJ$224,MATCH(I79,[1]界石!$AJ$69:$AJ$224,0),4)+AB78</f>
        <v>138</v>
      </c>
      <c r="AC79">
        <f>INDEX([1]界石!$AC$69:$AJ$224,MATCH(D79,[1]界石!$AJ$69:$AJ$224,0),5)+INDEX([1]界石!$AC$69:$AJ$224,MATCH(E79,[1]界石!$AJ$69:$AJ$224,0),5)+INDEX([1]界石!$AC$69:$AJ$224,MATCH(F79,[1]界石!$AJ$69:$AJ$224,0),5)+INDEX([1]界石!$AC$69:$AJ$224,MATCH(G79,[1]界石!$AJ$69:$AJ$224,0),5)+INDEX([1]界石!$AC$69:$AJ$224,MATCH(H79,[1]界石!$AJ$69:$AJ$224,0),5)+INDEX([1]界石!$AC$69:$AJ$224,MATCH(I79,[1]界石!$AJ$69:$AJ$224,0),5)+AC78</f>
        <v>181</v>
      </c>
    </row>
    <row r="80" spans="1:29" x14ac:dyDescent="0.15">
      <c r="A80">
        <v>808</v>
      </c>
      <c r="B80">
        <v>8</v>
      </c>
      <c r="C80">
        <v>8</v>
      </c>
      <c r="D80" s="1">
        <v>132</v>
      </c>
      <c r="E80" s="1">
        <v>132</v>
      </c>
      <c r="F80" s="1">
        <v>142</v>
      </c>
      <c r="G80" s="1">
        <v>154</v>
      </c>
      <c r="H80" s="1">
        <v>156</v>
      </c>
      <c r="I80" s="1">
        <v>156</v>
      </c>
      <c r="J80">
        <v>4</v>
      </c>
      <c r="K80">
        <f>[1]界石!$AJ$17</f>
        <v>9</v>
      </c>
      <c r="L80">
        <v>5</v>
      </c>
      <c r="M80">
        <f>[1]界石!$AK$17</f>
        <v>9</v>
      </c>
      <c r="N80">
        <v>6</v>
      </c>
      <c r="O80">
        <f>[1]界石!$AL$17</f>
        <v>5</v>
      </c>
      <c r="P80">
        <v>7</v>
      </c>
      <c r="Q80">
        <f>[1]界石!$AM$17</f>
        <v>5</v>
      </c>
      <c r="R80">
        <v>1</v>
      </c>
      <c r="S80">
        <f>[1]界石!$AN$17</f>
        <v>255</v>
      </c>
      <c r="T80">
        <f>IF(D80="",0,ROUND(K80*VLOOKUP(J80,[1]期望属性!$E$23:$F$38,2,0)+M80*VLOOKUP(L80,[1]期望属性!$E$23:$F$38,2,0)+O80*VLOOKUP(N80,[1]期望属性!$E$23:$F$38,2,0)+Q80*VLOOKUP(P80,[1]期望属性!$E$23:$F$38,2,0)+S80*VLOOKUP(R80,[1]期望属性!$E$23:$F$38,2,0)+VLOOKUP(D80,[2]工作表1!$A:$W,23,0)+VLOOKUP(E80,[2]工作表1!$A:$W,23,0)+VLOOKUP(F80,[2]工作表1!$A:$W,23,0)+VLOOKUP(G80,[2]工作表1!$A:$W,23,0)+VLOOKUP(H80,[2]工作表1!$A:$W,23,0)+VLOOKUP(I80,[2]工作表1!$A:$W,23,0),0))+T79</f>
        <v>1898</v>
      </c>
      <c r="U80">
        <f t="shared" si="16"/>
        <v>72</v>
      </c>
      <c r="V80">
        <f t="shared" si="17"/>
        <v>72</v>
      </c>
      <c r="W80">
        <f t="shared" si="18"/>
        <v>40</v>
      </c>
      <c r="X80">
        <f t="shared" si="19"/>
        <v>40</v>
      </c>
      <c r="Y80">
        <f>S80+INDEX([1]界石!$AC$69:$AJ$224,MATCH(D80,[1]界石!$AJ$69:$AJ$224,0),1)+INDEX([1]界石!$AC$69:$AJ$224,MATCH(E80,[1]界石!$AJ$69:$AJ$224,0),1)+INDEX([1]界石!$AC$69:$AJ$224,MATCH(F80,[1]界石!$AJ$69:$AJ$224,0),1)+INDEX([1]界石!$AC$69:$AJ$224,MATCH(G80,[1]界石!$AJ$69:$AJ$224,0),1)+INDEX([1]界石!$AC$69:$AJ$224,MATCH(H80,[1]界石!$AJ$69:$AJ$224,0),1)+INDEX([1]界石!$AC$69:$AJ$224,MATCH(I80,[1]界石!$AJ$69:$AJ$224,0),1)+Y79</f>
        <v>13270</v>
      </c>
      <c r="Z80">
        <f>INDEX([1]界石!$AC$69:$AJ$224,MATCH(D80,[1]界石!$AJ$69:$AJ$224,0),2)+INDEX([1]界石!$AC$69:$AJ$224,MATCH(E80,[1]界石!$AJ$69:$AJ$224,0),2)+INDEX([1]界石!$AC$69:$AJ$224,MATCH(F80,[1]界石!$AJ$69:$AJ$224,0),2)+INDEX([1]界石!$AC$69:$AJ$224,MATCH(G80,[1]界石!$AJ$69:$AJ$224,0),2)+INDEX([1]界石!$AC$69:$AJ$224,MATCH(H80,[1]界石!$AJ$69:$AJ$224,0),2)+INDEX([1]界石!$AC$69:$AJ$224,MATCH(I80,[1]界石!$AJ$69:$AJ$224,0),2)+Z79</f>
        <v>120</v>
      </c>
      <c r="AA80">
        <f>INDEX([1]界石!$AC$69:$AJ$224,MATCH(D80,[1]界石!$AJ$69:$AJ$224,0),3)+INDEX([1]界石!$AC$69:$AJ$224,MATCH(E80,[1]界石!$AJ$69:$AJ$224,0),3)+INDEX([1]界石!$AC$69:$AJ$224,MATCH(F80,[1]界石!$AJ$69:$AJ$224,0),3)+INDEX([1]界石!$AC$69:$AJ$224,MATCH(G80,[1]界石!$AJ$69:$AJ$224,0),3)+INDEX([1]界石!$AC$69:$AJ$224,MATCH(H80,[1]界石!$AJ$69:$AJ$224,0),3)+INDEX([1]界石!$AC$69:$AJ$224,MATCH(I80,[1]界石!$AJ$69:$AJ$224,0),3)+AA79</f>
        <v>564</v>
      </c>
      <c r="AB80">
        <f>INDEX([1]界石!$AC$69:$AJ$224,MATCH(D80,[1]界石!$AJ$69:$AJ$224,0),4)+INDEX([1]界石!$AC$69:$AJ$224,MATCH(E80,[1]界石!$AJ$69:$AJ$224,0),4)+INDEX([1]界石!$AC$69:$AJ$224,MATCH(F80,[1]界石!$AJ$69:$AJ$224,0),4)+INDEX([1]界石!$AC$69:$AJ$224,MATCH(G80,[1]界石!$AJ$69:$AJ$224,0),4)+INDEX([1]界石!$AC$69:$AJ$224,MATCH(H80,[1]界石!$AJ$69:$AJ$224,0),4)+INDEX([1]界石!$AC$69:$AJ$224,MATCH(I80,[1]界石!$AJ$69:$AJ$224,0),4)+AB79</f>
        <v>228</v>
      </c>
      <c r="AC80">
        <f>INDEX([1]界石!$AC$69:$AJ$224,MATCH(D80,[1]界石!$AJ$69:$AJ$224,0),5)+INDEX([1]界石!$AC$69:$AJ$224,MATCH(E80,[1]界石!$AJ$69:$AJ$224,0),5)+INDEX([1]界石!$AC$69:$AJ$224,MATCH(F80,[1]界石!$AJ$69:$AJ$224,0),5)+INDEX([1]界石!$AC$69:$AJ$224,MATCH(G80,[1]界石!$AJ$69:$AJ$224,0),5)+INDEX([1]界石!$AC$69:$AJ$224,MATCH(H80,[1]界石!$AJ$69:$AJ$224,0),5)+INDEX([1]界石!$AC$69:$AJ$224,MATCH(I80,[1]界石!$AJ$69:$AJ$224,0),5)+AC79</f>
        <v>181</v>
      </c>
    </row>
    <row r="81" spans="1:29" x14ac:dyDescent="0.15">
      <c r="A81">
        <v>809</v>
      </c>
      <c r="B81">
        <v>8</v>
      </c>
      <c r="C81">
        <v>9</v>
      </c>
      <c r="D81" s="1">
        <v>133</v>
      </c>
      <c r="E81" s="1">
        <v>133</v>
      </c>
      <c r="F81" s="1">
        <v>141</v>
      </c>
      <c r="G81" s="1">
        <v>153</v>
      </c>
      <c r="H81" s="1">
        <v>151</v>
      </c>
      <c r="I81" s="1">
        <v>152</v>
      </c>
      <c r="J81">
        <v>4</v>
      </c>
      <c r="K81">
        <f>[1]界石!$AJ$17</f>
        <v>9</v>
      </c>
      <c r="L81">
        <v>5</v>
      </c>
      <c r="M81">
        <f>[1]界石!$AK$17</f>
        <v>9</v>
      </c>
      <c r="N81">
        <v>6</v>
      </c>
      <c r="O81">
        <f>[1]界石!$AL$17</f>
        <v>5</v>
      </c>
      <c r="P81">
        <v>7</v>
      </c>
      <c r="Q81">
        <f>[1]界石!$AM$17</f>
        <v>5</v>
      </c>
      <c r="R81">
        <v>1</v>
      </c>
      <c r="S81">
        <f>[1]界石!$AN$17</f>
        <v>255</v>
      </c>
      <c r="T81">
        <f>IF(D81="",0,ROUND(K81*VLOOKUP(J81,[1]期望属性!$E$23:$F$38,2,0)+M81*VLOOKUP(L81,[1]期望属性!$E$23:$F$38,2,0)+O81*VLOOKUP(N81,[1]期望属性!$E$23:$F$38,2,0)+Q81*VLOOKUP(P81,[1]期望属性!$E$23:$F$38,2,0)+S81*VLOOKUP(R81,[1]期望属性!$E$23:$F$38,2,0)+VLOOKUP(D81,[2]工作表1!$A:$W,23,0)+VLOOKUP(E81,[2]工作表1!$A:$W,23,0)+VLOOKUP(F81,[2]工作表1!$A:$W,23,0)+VLOOKUP(G81,[2]工作表1!$A:$W,23,0)+VLOOKUP(H81,[2]工作表1!$A:$W,23,0)+VLOOKUP(I81,[2]工作表1!$A:$W,23,0),0))+T80</f>
        <v>2274</v>
      </c>
      <c r="U81">
        <f t="shared" si="16"/>
        <v>81</v>
      </c>
      <c r="V81">
        <f t="shared" si="17"/>
        <v>81</v>
      </c>
      <c r="W81">
        <f t="shared" si="18"/>
        <v>45</v>
      </c>
      <c r="X81">
        <f t="shared" si="19"/>
        <v>45</v>
      </c>
      <c r="Y81">
        <f>S81+INDEX([1]界石!$AC$69:$AJ$224,MATCH(D81,[1]界石!$AJ$69:$AJ$224,0),1)+INDEX([1]界石!$AC$69:$AJ$224,MATCH(E81,[1]界石!$AJ$69:$AJ$224,0),1)+INDEX([1]界石!$AC$69:$AJ$224,MATCH(F81,[1]界石!$AJ$69:$AJ$224,0),1)+INDEX([1]界石!$AC$69:$AJ$224,MATCH(G81,[1]界石!$AJ$69:$AJ$224,0),1)+INDEX([1]界石!$AC$69:$AJ$224,MATCH(H81,[1]界石!$AJ$69:$AJ$224,0),1)+INDEX([1]界石!$AC$69:$AJ$224,MATCH(I81,[1]界石!$AJ$69:$AJ$224,0),1)+Y80</f>
        <v>16858</v>
      </c>
      <c r="Z81">
        <f>INDEX([1]界石!$AC$69:$AJ$224,MATCH(D81,[1]界石!$AJ$69:$AJ$224,0),2)+INDEX([1]界石!$AC$69:$AJ$224,MATCH(E81,[1]界石!$AJ$69:$AJ$224,0),2)+INDEX([1]界石!$AC$69:$AJ$224,MATCH(F81,[1]界石!$AJ$69:$AJ$224,0),2)+INDEX([1]界石!$AC$69:$AJ$224,MATCH(G81,[1]界石!$AJ$69:$AJ$224,0),2)+INDEX([1]界石!$AC$69:$AJ$224,MATCH(H81,[1]界石!$AJ$69:$AJ$224,0),2)+INDEX([1]界石!$AC$69:$AJ$224,MATCH(I81,[1]界石!$AJ$69:$AJ$224,0),2)+Z80</f>
        <v>186</v>
      </c>
      <c r="AA81">
        <f>INDEX([1]界石!$AC$69:$AJ$224,MATCH(D81,[1]界石!$AJ$69:$AJ$224,0),3)+INDEX([1]界石!$AC$69:$AJ$224,MATCH(E81,[1]界石!$AJ$69:$AJ$224,0),3)+INDEX([1]界石!$AC$69:$AJ$224,MATCH(F81,[1]界石!$AJ$69:$AJ$224,0),3)+INDEX([1]界石!$AC$69:$AJ$224,MATCH(G81,[1]界石!$AJ$69:$AJ$224,0),3)+INDEX([1]界石!$AC$69:$AJ$224,MATCH(H81,[1]界石!$AJ$69:$AJ$224,0),3)+INDEX([1]界石!$AC$69:$AJ$224,MATCH(I81,[1]界石!$AJ$69:$AJ$224,0),3)+AA80</f>
        <v>672</v>
      </c>
      <c r="AB81">
        <f>INDEX([1]界石!$AC$69:$AJ$224,MATCH(D81,[1]界石!$AJ$69:$AJ$224,0),4)+INDEX([1]界石!$AC$69:$AJ$224,MATCH(E81,[1]界石!$AJ$69:$AJ$224,0),4)+INDEX([1]界石!$AC$69:$AJ$224,MATCH(F81,[1]界石!$AJ$69:$AJ$224,0),4)+INDEX([1]界石!$AC$69:$AJ$224,MATCH(G81,[1]界石!$AJ$69:$AJ$224,0),4)+INDEX([1]界石!$AC$69:$AJ$224,MATCH(H81,[1]界石!$AJ$69:$AJ$224,0),4)+INDEX([1]界石!$AC$69:$AJ$224,MATCH(I81,[1]界石!$AJ$69:$AJ$224,0),4)+AB80</f>
        <v>250</v>
      </c>
      <c r="AC81">
        <f>INDEX([1]界石!$AC$69:$AJ$224,MATCH(D81,[1]界石!$AJ$69:$AJ$224,0),5)+INDEX([1]界石!$AC$69:$AJ$224,MATCH(E81,[1]界石!$AJ$69:$AJ$224,0),5)+INDEX([1]界石!$AC$69:$AJ$224,MATCH(F81,[1]界石!$AJ$69:$AJ$224,0),5)+INDEX([1]界石!$AC$69:$AJ$224,MATCH(G81,[1]界石!$AJ$69:$AJ$224,0),5)+INDEX([1]界石!$AC$69:$AJ$224,MATCH(H81,[1]界石!$AJ$69:$AJ$224,0),5)+INDEX([1]界石!$AC$69:$AJ$224,MATCH(I81,[1]界石!$AJ$69:$AJ$224,0),5)+AC80</f>
        <v>181</v>
      </c>
    </row>
    <row r="82" spans="1:29" x14ac:dyDescent="0.15">
      <c r="A82">
        <v>810</v>
      </c>
      <c r="B82">
        <v>8</v>
      </c>
      <c r="C82">
        <v>10</v>
      </c>
      <c r="J82">
        <v>4</v>
      </c>
      <c r="K82">
        <f>[1]界石!$AJ$17</f>
        <v>9</v>
      </c>
      <c r="L82">
        <v>5</v>
      </c>
      <c r="M82">
        <f>[1]界石!$AK$17</f>
        <v>9</v>
      </c>
      <c r="N82">
        <v>6</v>
      </c>
      <c r="O82">
        <f>[1]界石!$AL$17</f>
        <v>5</v>
      </c>
      <c r="P82">
        <v>7</v>
      </c>
      <c r="Q82">
        <f>[1]界石!$AM$17</f>
        <v>5</v>
      </c>
      <c r="R82">
        <v>1</v>
      </c>
      <c r="S82">
        <f>[1]界石!$AN$17</f>
        <v>255</v>
      </c>
      <c r="T82">
        <f>IF(D82="",0,ROUND(K82*VLOOKUP(J82,[1]期望属性!$E$23:$F$38,2,0)+M82*VLOOKUP(L82,[1]期望属性!$E$23:$F$38,2,0)+O82*VLOOKUP(N82,[1]期望属性!$E$23:$F$38,2,0)+Q82*VLOOKUP(P82,[1]期望属性!$E$23:$F$38,2,0)+S82*VLOOKUP(R82,[1]期望属性!$E$23:$F$38,2,0)+VLOOKUP(D82,[2]工作表1!$A:$W,23,0)+VLOOKUP(E82,[2]工作表1!$A:$W,23,0)+VLOOKUP(F82,[2]工作表1!$A:$W,23,0)+VLOOKUP(G82,[2]工作表1!$A:$W,23,0)+VLOOKUP(H82,[2]工作表1!$A:$W,23,0)+VLOOKUP(I82,[2]工作表1!$A:$W,23,0),0))+T81</f>
        <v>2274</v>
      </c>
    </row>
    <row r="83" spans="1:29" x14ac:dyDescent="0.15">
      <c r="A83">
        <v>901</v>
      </c>
      <c r="B83">
        <v>9</v>
      </c>
      <c r="C83">
        <v>1</v>
      </c>
      <c r="D83" s="1">
        <v>123</v>
      </c>
      <c r="E83" s="1">
        <v>124</v>
      </c>
      <c r="F83" s="1">
        <v>125</v>
      </c>
      <c r="G83" s="1">
        <v>126</v>
      </c>
      <c r="H83" s="1">
        <v>131</v>
      </c>
      <c r="I83" s="1">
        <v>141</v>
      </c>
      <c r="J83">
        <v>4</v>
      </c>
      <c r="K83">
        <f>[1]界石!$AJ$17</f>
        <v>9</v>
      </c>
      <c r="L83">
        <v>5</v>
      </c>
      <c r="M83">
        <f>[1]界石!$AK$17</f>
        <v>9</v>
      </c>
      <c r="N83">
        <v>6</v>
      </c>
      <c r="O83">
        <f>[1]界石!$AL$17</f>
        <v>5</v>
      </c>
      <c r="P83">
        <v>7</v>
      </c>
      <c r="Q83">
        <f>[1]界石!$AM$17</f>
        <v>5</v>
      </c>
      <c r="R83">
        <v>1</v>
      </c>
      <c r="S83">
        <f>[1]界石!$AN$17</f>
        <v>255</v>
      </c>
      <c r="T83">
        <f>IF(D83="",0,ROUND(K83*VLOOKUP(J83,[1]期望属性!$E$23:$F$38,2,0)+M83*VLOOKUP(L83,[1]期望属性!$E$23:$F$38,2,0)+O83*VLOOKUP(N83,[1]期望属性!$E$23:$F$38,2,0)+Q83*VLOOKUP(P83,[1]期望属性!$E$23:$F$38,2,0)+S83*VLOOKUP(R83,[1]期望属性!$E$23:$F$38,2,0)+VLOOKUP(D83,[2]工作表1!$A:$W,23,0)+VLOOKUP(E83,[2]工作表1!$A:$W,23,0)+VLOOKUP(F83,[2]工作表1!$A:$W,23,0)+VLOOKUP(G83,[2]工作表1!$A:$W,23,0)+VLOOKUP(H83,[2]工作表1!$A:$W,23,0)+VLOOKUP(I83,[2]工作表1!$A:$W,23,0),0))</f>
        <v>149</v>
      </c>
      <c r="U83">
        <f>K83</f>
        <v>9</v>
      </c>
      <c r="V83">
        <f>M83</f>
        <v>9</v>
      </c>
      <c r="W83">
        <f>O83</f>
        <v>5</v>
      </c>
      <c r="X83">
        <f>Q83</f>
        <v>5</v>
      </c>
      <c r="Y83">
        <f>S83+INDEX([1]界石!$AC$69:$AJ$224,MATCH(D83,[1]界石!$AJ$69:$AJ$224,0),1)+INDEX([1]界石!$AC$69:$AJ$224,MATCH(E83,[1]界石!$AJ$69:$AJ$224,0),1)+INDEX([1]界石!$AC$69:$AJ$224,MATCH(F83,[1]界石!$AJ$69:$AJ$224,0),1)+INDEX([1]界石!$AC$69:$AJ$224,MATCH(G83,[1]界石!$AJ$69:$AJ$224,0),1)+INDEX([1]界石!$AC$69:$AJ$224,MATCH(H83,[1]界石!$AJ$69:$AJ$224,0),1)+INDEX([1]界石!$AC$69:$AJ$224,MATCH(I83,[1]界石!$AJ$69:$AJ$224,0),1)</f>
        <v>1427</v>
      </c>
      <c r="Z83">
        <f>INDEX([1]界石!$AC$69:$AJ$224,MATCH(D83,[1]界石!$AJ$69:$AJ$224,0),2)+INDEX([1]界石!$AC$69:$AJ$224,MATCH(E83,[1]界石!$AJ$69:$AJ$224,0),2)+INDEX([1]界石!$AC$69:$AJ$224,MATCH(F83,[1]界石!$AJ$69:$AJ$224,0),2)+INDEX([1]界石!$AC$69:$AJ$224,MATCH(G83,[1]界石!$AJ$69:$AJ$224,0),2)+INDEX([1]界石!$AC$69:$AJ$224,MATCH(H83,[1]界石!$AJ$69:$AJ$224,0),2)+INDEX([1]界石!$AC$69:$AJ$224,MATCH(I83,[1]界石!$AJ$69:$AJ$224,0),2)</f>
        <v>12</v>
      </c>
      <c r="AA83">
        <f>INDEX([1]界石!$AC$69:$AJ$224,MATCH(D83,[1]界石!$AJ$69:$AJ$224,0),3)+INDEX([1]界石!$AC$69:$AJ$224,MATCH(E83,[1]界石!$AJ$69:$AJ$224,0),3)+INDEX([1]界石!$AC$69:$AJ$224,MATCH(F83,[1]界石!$AJ$69:$AJ$224,0),3)+INDEX([1]界石!$AC$69:$AJ$224,MATCH(G83,[1]界石!$AJ$69:$AJ$224,0),3)+INDEX([1]界石!$AC$69:$AJ$224,MATCH(H83,[1]界石!$AJ$69:$AJ$224,0),3)+INDEX([1]界石!$AC$69:$AJ$224,MATCH(I83,[1]界石!$AJ$69:$AJ$224,0),3)</f>
        <v>10</v>
      </c>
      <c r="AB83">
        <f>INDEX([1]界石!$AC$69:$AJ$224,MATCH(D83,[1]界石!$AJ$69:$AJ$224,0),4)+INDEX([1]界石!$AC$69:$AJ$224,MATCH(E83,[1]界石!$AJ$69:$AJ$224,0),4)+INDEX([1]界石!$AC$69:$AJ$224,MATCH(F83,[1]界石!$AJ$69:$AJ$224,0),4)+INDEX([1]界石!$AC$69:$AJ$224,MATCH(G83,[1]界石!$AJ$69:$AJ$224,0),4)+INDEX([1]界石!$AC$69:$AJ$224,MATCH(H83,[1]界石!$AJ$69:$AJ$224,0),4)+INDEX([1]界石!$AC$69:$AJ$224,MATCH(I83,[1]界石!$AJ$69:$AJ$224,0),4)</f>
        <v>5</v>
      </c>
      <c r="AC83">
        <f>INDEX([1]界石!$AC$69:$AJ$224,MATCH(D83,[1]界石!$AJ$69:$AJ$224,0),5)+INDEX([1]界石!$AC$69:$AJ$224,MATCH(E83,[1]界石!$AJ$69:$AJ$224,0),5)+INDEX([1]界石!$AC$69:$AJ$224,MATCH(F83,[1]界石!$AJ$69:$AJ$224,0),5)+INDEX([1]界石!$AC$69:$AJ$224,MATCH(G83,[1]界石!$AJ$69:$AJ$224,0),5)+INDEX([1]界石!$AC$69:$AJ$224,MATCH(H83,[1]界石!$AJ$69:$AJ$224,0),5)+INDEX([1]界石!$AC$69:$AJ$224,MATCH(I83,[1]界石!$AJ$69:$AJ$224,0),5)</f>
        <v>13</v>
      </c>
    </row>
    <row r="84" spans="1:29" x14ac:dyDescent="0.15">
      <c r="A84">
        <v>902</v>
      </c>
      <c r="B84">
        <v>9</v>
      </c>
      <c r="C84">
        <v>2</v>
      </c>
      <c r="D84" s="1">
        <v>121</v>
      </c>
      <c r="E84" s="1">
        <v>121</v>
      </c>
      <c r="F84" s="1">
        <v>122</v>
      </c>
      <c r="G84" s="1">
        <v>122</v>
      </c>
      <c r="H84" s="1">
        <v>142</v>
      </c>
      <c r="I84" s="1">
        <v>141</v>
      </c>
      <c r="J84">
        <v>4</v>
      </c>
      <c r="K84">
        <f>[1]界石!$AJ$17</f>
        <v>9</v>
      </c>
      <c r="L84">
        <v>5</v>
      </c>
      <c r="M84">
        <f>[1]界石!$AK$17</f>
        <v>9</v>
      </c>
      <c r="N84">
        <v>6</v>
      </c>
      <c r="O84">
        <f>[1]界石!$AL$17</f>
        <v>5</v>
      </c>
      <c r="P84">
        <v>7</v>
      </c>
      <c r="Q84">
        <f>[1]界石!$AM$17</f>
        <v>5</v>
      </c>
      <c r="R84">
        <v>1</v>
      </c>
      <c r="S84">
        <f>[1]界石!$AN$17</f>
        <v>255</v>
      </c>
      <c r="T84">
        <f>IF(D84="",0,ROUND(K84*VLOOKUP(J84,[1]期望属性!$E$23:$F$38,2,0)+M84*VLOOKUP(L84,[1]期望属性!$E$23:$F$38,2,0)+O84*VLOOKUP(N84,[1]期望属性!$E$23:$F$38,2,0)+Q84*VLOOKUP(P84,[1]期望属性!$E$23:$F$38,2,0)+S84*VLOOKUP(R84,[1]期望属性!$E$23:$F$38,2,0)+VLOOKUP(D84,[2]工作表1!$A:$W,23,0)+VLOOKUP(E84,[2]工作表1!$A:$W,23,0)+VLOOKUP(F84,[2]工作表1!$A:$W,23,0)+VLOOKUP(G84,[2]工作表1!$A:$W,23,0)+VLOOKUP(H84,[2]工作表1!$A:$W,23,0)+VLOOKUP(I84,[2]工作表1!$A:$W,23,0),0))+T83</f>
        <v>270</v>
      </c>
      <c r="U84">
        <f t="shared" ref="U84:U91" si="20">K84+U83</f>
        <v>18</v>
      </c>
      <c r="V84">
        <f t="shared" ref="V84:V91" si="21">M84+V83</f>
        <v>18</v>
      </c>
      <c r="W84">
        <f t="shared" ref="W84:W91" si="22">O84+W83</f>
        <v>10</v>
      </c>
      <c r="X84">
        <f t="shared" ref="X84:X91" si="23">Q84+X83</f>
        <v>10</v>
      </c>
      <c r="Y84">
        <f>S84+INDEX([1]界石!$AC$69:$AJ$224,MATCH(D84,[1]界石!$AJ$69:$AJ$224,0),1)+INDEX([1]界石!$AC$69:$AJ$224,MATCH(E84,[1]界石!$AJ$69:$AJ$224,0),1)+INDEX([1]界石!$AC$69:$AJ$224,MATCH(F84,[1]界石!$AJ$69:$AJ$224,0),1)+INDEX([1]界石!$AC$69:$AJ$224,MATCH(G84,[1]界石!$AJ$69:$AJ$224,0),1)+INDEX([1]界石!$AC$69:$AJ$224,MATCH(H84,[1]界石!$AJ$69:$AJ$224,0),1)+INDEX([1]界石!$AC$69:$AJ$224,MATCH(I84,[1]界石!$AJ$69:$AJ$224,0),1)+Y83</f>
        <v>2669</v>
      </c>
      <c r="Z84">
        <f>INDEX([1]界石!$AC$69:$AJ$224,MATCH(D84,[1]界石!$AJ$69:$AJ$224,0),2)+INDEX([1]界石!$AC$69:$AJ$224,MATCH(E84,[1]界石!$AJ$69:$AJ$224,0),2)+INDEX([1]界石!$AC$69:$AJ$224,MATCH(F84,[1]界石!$AJ$69:$AJ$224,0),2)+INDEX([1]界石!$AC$69:$AJ$224,MATCH(G84,[1]界石!$AJ$69:$AJ$224,0),2)+INDEX([1]界石!$AC$69:$AJ$224,MATCH(H84,[1]界石!$AJ$69:$AJ$224,0),2)+INDEX([1]界石!$AC$69:$AJ$224,MATCH(I84,[1]界石!$AJ$69:$AJ$224,0),2)+Z83</f>
        <v>24</v>
      </c>
      <c r="AA84">
        <f>INDEX([1]界石!$AC$69:$AJ$224,MATCH(D84,[1]界石!$AJ$69:$AJ$224,0),3)+INDEX([1]界石!$AC$69:$AJ$224,MATCH(E84,[1]界石!$AJ$69:$AJ$224,0),3)+INDEX([1]界石!$AC$69:$AJ$224,MATCH(F84,[1]界石!$AJ$69:$AJ$224,0),3)+INDEX([1]界石!$AC$69:$AJ$224,MATCH(G84,[1]界石!$AJ$69:$AJ$224,0),3)+INDEX([1]界石!$AC$69:$AJ$224,MATCH(H84,[1]界石!$AJ$69:$AJ$224,0),3)+INDEX([1]界石!$AC$69:$AJ$224,MATCH(I84,[1]界石!$AJ$69:$AJ$224,0),3)+AA83</f>
        <v>44</v>
      </c>
      <c r="AB84">
        <f>INDEX([1]界石!$AC$69:$AJ$224,MATCH(D84,[1]界石!$AJ$69:$AJ$224,0),4)+INDEX([1]界石!$AC$69:$AJ$224,MATCH(E84,[1]界石!$AJ$69:$AJ$224,0),4)+INDEX([1]界石!$AC$69:$AJ$224,MATCH(F84,[1]界石!$AJ$69:$AJ$224,0),4)+INDEX([1]界石!$AC$69:$AJ$224,MATCH(G84,[1]界石!$AJ$69:$AJ$224,0),4)+INDEX([1]界石!$AC$69:$AJ$224,MATCH(H84,[1]界石!$AJ$69:$AJ$224,0),4)+INDEX([1]界石!$AC$69:$AJ$224,MATCH(I84,[1]界石!$AJ$69:$AJ$224,0),4)+AB83</f>
        <v>5</v>
      </c>
      <c r="AC84">
        <f>INDEX([1]界石!$AC$69:$AJ$224,MATCH(D84,[1]界石!$AJ$69:$AJ$224,0),5)+INDEX([1]界石!$AC$69:$AJ$224,MATCH(E84,[1]界石!$AJ$69:$AJ$224,0),5)+INDEX([1]界石!$AC$69:$AJ$224,MATCH(F84,[1]界石!$AJ$69:$AJ$224,0),5)+INDEX([1]界石!$AC$69:$AJ$224,MATCH(G84,[1]界石!$AJ$69:$AJ$224,0),5)+INDEX([1]界石!$AC$69:$AJ$224,MATCH(H84,[1]界石!$AJ$69:$AJ$224,0),5)+INDEX([1]界石!$AC$69:$AJ$224,MATCH(I84,[1]界石!$AJ$69:$AJ$224,0),5)+AC83</f>
        <v>13</v>
      </c>
    </row>
    <row r="85" spans="1:29" x14ac:dyDescent="0.15">
      <c r="A85">
        <v>903</v>
      </c>
      <c r="B85">
        <v>9</v>
      </c>
      <c r="C85">
        <v>3</v>
      </c>
      <c r="D85" s="1">
        <v>124</v>
      </c>
      <c r="E85" s="1">
        <v>124</v>
      </c>
      <c r="F85" s="1">
        <v>131</v>
      </c>
      <c r="G85" s="1">
        <v>132</v>
      </c>
      <c r="H85" s="1">
        <v>133</v>
      </c>
      <c r="I85" s="1">
        <v>151</v>
      </c>
      <c r="J85">
        <v>4</v>
      </c>
      <c r="K85">
        <f>[1]界石!$AJ$17</f>
        <v>9</v>
      </c>
      <c r="L85">
        <v>5</v>
      </c>
      <c r="M85">
        <f>[1]界石!$AK$17</f>
        <v>9</v>
      </c>
      <c r="N85">
        <v>6</v>
      </c>
      <c r="O85">
        <f>[1]界石!$AL$17</f>
        <v>5</v>
      </c>
      <c r="P85">
        <v>7</v>
      </c>
      <c r="Q85">
        <f>[1]界石!$AM$17</f>
        <v>5</v>
      </c>
      <c r="R85">
        <v>1</v>
      </c>
      <c r="S85">
        <f>[1]界石!$AN$17</f>
        <v>255</v>
      </c>
      <c r="T85">
        <f>IF(D85="",0,ROUND(K85*VLOOKUP(J85,[1]期望属性!$E$23:$F$38,2,0)+M85*VLOOKUP(L85,[1]期望属性!$E$23:$F$38,2,0)+O85*VLOOKUP(N85,[1]期望属性!$E$23:$F$38,2,0)+Q85*VLOOKUP(P85,[1]期望属性!$E$23:$F$38,2,0)+S85*VLOOKUP(R85,[1]期望属性!$E$23:$F$38,2,0)+VLOOKUP(D85,[2]工作表1!$A:$W,23,0)+VLOOKUP(E85,[2]工作表1!$A:$W,23,0)+VLOOKUP(F85,[2]工作表1!$A:$W,23,0)+VLOOKUP(G85,[2]工作表1!$A:$W,23,0)+VLOOKUP(H85,[2]工作表1!$A:$W,23,0)+VLOOKUP(I85,[2]工作表1!$A:$W,23,0),0))+T84</f>
        <v>495</v>
      </c>
      <c r="U85">
        <f t="shared" si="20"/>
        <v>27</v>
      </c>
      <c r="V85">
        <f t="shared" si="21"/>
        <v>27</v>
      </c>
      <c r="W85">
        <f t="shared" si="22"/>
        <v>15</v>
      </c>
      <c r="X85">
        <f t="shared" si="23"/>
        <v>15</v>
      </c>
      <c r="Y85">
        <f>S85+INDEX([1]界石!$AC$69:$AJ$224,MATCH(D85,[1]界石!$AJ$69:$AJ$224,0),1)+INDEX([1]界石!$AC$69:$AJ$224,MATCH(E85,[1]界石!$AJ$69:$AJ$224,0),1)+INDEX([1]界石!$AC$69:$AJ$224,MATCH(F85,[1]界石!$AJ$69:$AJ$224,0),1)+INDEX([1]界石!$AC$69:$AJ$224,MATCH(G85,[1]界石!$AJ$69:$AJ$224,0),1)+INDEX([1]界石!$AC$69:$AJ$224,MATCH(H85,[1]界石!$AJ$69:$AJ$224,0),1)+INDEX([1]界石!$AC$69:$AJ$224,MATCH(I85,[1]界石!$AJ$69:$AJ$224,0),1)+Y84</f>
        <v>5022</v>
      </c>
      <c r="Z85">
        <f>INDEX([1]界石!$AC$69:$AJ$224,MATCH(D85,[1]界石!$AJ$69:$AJ$224,0),2)+INDEX([1]界石!$AC$69:$AJ$224,MATCH(E85,[1]界石!$AJ$69:$AJ$224,0),2)+INDEX([1]界石!$AC$69:$AJ$224,MATCH(F85,[1]界石!$AJ$69:$AJ$224,0),2)+INDEX([1]界石!$AC$69:$AJ$224,MATCH(G85,[1]界石!$AJ$69:$AJ$224,0),2)+INDEX([1]界石!$AC$69:$AJ$224,MATCH(H85,[1]界石!$AJ$69:$AJ$224,0),2)+INDEX([1]界石!$AC$69:$AJ$224,MATCH(I85,[1]界石!$AJ$69:$AJ$224,0),2)+Z84</f>
        <v>69</v>
      </c>
      <c r="AA85">
        <f>INDEX([1]界石!$AC$69:$AJ$224,MATCH(D85,[1]界石!$AJ$69:$AJ$224,0),3)+INDEX([1]界石!$AC$69:$AJ$224,MATCH(E85,[1]界石!$AJ$69:$AJ$224,0),3)+INDEX([1]界石!$AC$69:$AJ$224,MATCH(F85,[1]界石!$AJ$69:$AJ$224,0),3)+INDEX([1]界石!$AC$69:$AJ$224,MATCH(G85,[1]界石!$AJ$69:$AJ$224,0),3)+INDEX([1]界石!$AC$69:$AJ$224,MATCH(H85,[1]界石!$AJ$69:$AJ$224,0),3)+INDEX([1]界石!$AC$69:$AJ$224,MATCH(I85,[1]界石!$AJ$69:$AJ$224,0),3)+AA84</f>
        <v>64</v>
      </c>
      <c r="AB85">
        <f>INDEX([1]界石!$AC$69:$AJ$224,MATCH(D85,[1]界石!$AJ$69:$AJ$224,0),4)+INDEX([1]界石!$AC$69:$AJ$224,MATCH(E85,[1]界石!$AJ$69:$AJ$224,0),4)+INDEX([1]界石!$AC$69:$AJ$224,MATCH(F85,[1]界石!$AJ$69:$AJ$224,0),4)+INDEX([1]界石!$AC$69:$AJ$224,MATCH(G85,[1]界石!$AJ$69:$AJ$224,0),4)+INDEX([1]界石!$AC$69:$AJ$224,MATCH(H85,[1]界石!$AJ$69:$AJ$224,0),4)+INDEX([1]界石!$AC$69:$AJ$224,MATCH(I85,[1]界石!$AJ$69:$AJ$224,0),4)+AB84</f>
        <v>26</v>
      </c>
      <c r="AC85">
        <f>INDEX([1]界石!$AC$69:$AJ$224,MATCH(D85,[1]界石!$AJ$69:$AJ$224,0),5)+INDEX([1]界石!$AC$69:$AJ$224,MATCH(E85,[1]界石!$AJ$69:$AJ$224,0),5)+INDEX([1]界石!$AC$69:$AJ$224,MATCH(F85,[1]界石!$AJ$69:$AJ$224,0),5)+INDEX([1]界石!$AC$69:$AJ$224,MATCH(G85,[1]界石!$AJ$69:$AJ$224,0),5)+INDEX([1]界石!$AC$69:$AJ$224,MATCH(H85,[1]界石!$AJ$69:$AJ$224,0),5)+INDEX([1]界石!$AC$69:$AJ$224,MATCH(I85,[1]界石!$AJ$69:$AJ$224,0),5)+AC84</f>
        <v>13</v>
      </c>
    </row>
    <row r="86" spans="1:29" x14ac:dyDescent="0.15">
      <c r="A86">
        <v>904</v>
      </c>
      <c r="B86">
        <v>9</v>
      </c>
      <c r="C86">
        <v>4</v>
      </c>
      <c r="D86" s="1">
        <v>125</v>
      </c>
      <c r="E86" s="1">
        <v>125</v>
      </c>
      <c r="F86" s="1">
        <v>131</v>
      </c>
      <c r="G86" s="1">
        <v>131</v>
      </c>
      <c r="H86" s="1">
        <v>141</v>
      </c>
      <c r="I86" s="1">
        <v>152</v>
      </c>
      <c r="J86">
        <v>4</v>
      </c>
      <c r="K86">
        <f>[1]界石!$AJ$17</f>
        <v>9</v>
      </c>
      <c r="L86">
        <v>5</v>
      </c>
      <c r="M86">
        <f>[1]界石!$AK$17</f>
        <v>9</v>
      </c>
      <c r="N86">
        <v>6</v>
      </c>
      <c r="O86">
        <f>[1]界石!$AL$17</f>
        <v>5</v>
      </c>
      <c r="P86">
        <v>7</v>
      </c>
      <c r="Q86">
        <f>[1]界石!$AM$17</f>
        <v>5</v>
      </c>
      <c r="R86">
        <v>1</v>
      </c>
      <c r="S86">
        <f>[1]界石!$AN$17</f>
        <v>255</v>
      </c>
      <c r="T86">
        <f>IF(D86="",0,ROUND(K86*VLOOKUP(J86,[1]期望属性!$E$23:$F$38,2,0)+M86*VLOOKUP(L86,[1]期望属性!$E$23:$F$38,2,0)+O86*VLOOKUP(N86,[1]期望属性!$E$23:$F$38,2,0)+Q86*VLOOKUP(P86,[1]期望属性!$E$23:$F$38,2,0)+S86*VLOOKUP(R86,[1]期望属性!$E$23:$F$38,2,0)+VLOOKUP(D86,[2]工作表1!$A:$W,23,0)+VLOOKUP(E86,[2]工作表1!$A:$W,23,0)+VLOOKUP(F86,[2]工作表1!$A:$W,23,0)+VLOOKUP(G86,[2]工作表1!$A:$W,23,0)+VLOOKUP(H86,[2]工作表1!$A:$W,23,0)+VLOOKUP(I86,[2]工作表1!$A:$W,23,0),0))+T85</f>
        <v>760</v>
      </c>
      <c r="U86">
        <f t="shared" si="20"/>
        <v>36</v>
      </c>
      <c r="V86">
        <f t="shared" si="21"/>
        <v>36</v>
      </c>
      <c r="W86">
        <f t="shared" si="22"/>
        <v>20</v>
      </c>
      <c r="X86">
        <f t="shared" si="23"/>
        <v>20</v>
      </c>
      <c r="Y86">
        <f>S86+INDEX([1]界石!$AC$69:$AJ$224,MATCH(D86,[1]界石!$AJ$69:$AJ$224,0),1)+INDEX([1]界石!$AC$69:$AJ$224,MATCH(E86,[1]界石!$AJ$69:$AJ$224,0),1)+INDEX([1]界石!$AC$69:$AJ$224,MATCH(F86,[1]界石!$AJ$69:$AJ$224,0),1)+INDEX([1]界石!$AC$69:$AJ$224,MATCH(G86,[1]界石!$AJ$69:$AJ$224,0),1)+INDEX([1]界石!$AC$69:$AJ$224,MATCH(H86,[1]界石!$AJ$69:$AJ$224,0),1)+INDEX([1]界石!$AC$69:$AJ$224,MATCH(I86,[1]界石!$AJ$69:$AJ$224,0),1)+Y85</f>
        <v>6634</v>
      </c>
      <c r="Z86">
        <f>INDEX([1]界石!$AC$69:$AJ$224,MATCH(D86,[1]界石!$AJ$69:$AJ$224,0),2)+INDEX([1]界石!$AC$69:$AJ$224,MATCH(E86,[1]界石!$AJ$69:$AJ$224,0),2)+INDEX([1]界石!$AC$69:$AJ$224,MATCH(F86,[1]界石!$AJ$69:$AJ$224,0),2)+INDEX([1]界石!$AC$69:$AJ$224,MATCH(G86,[1]界石!$AJ$69:$AJ$224,0),2)+INDEX([1]界石!$AC$69:$AJ$224,MATCH(H86,[1]界石!$AJ$69:$AJ$224,0),2)+INDEX([1]界石!$AC$69:$AJ$224,MATCH(I86,[1]界石!$AJ$69:$AJ$224,0),2)+Z85</f>
        <v>126</v>
      </c>
      <c r="AA86">
        <f>INDEX([1]界石!$AC$69:$AJ$224,MATCH(D86,[1]界石!$AJ$69:$AJ$224,0),3)+INDEX([1]界石!$AC$69:$AJ$224,MATCH(E86,[1]界石!$AJ$69:$AJ$224,0),3)+INDEX([1]界石!$AC$69:$AJ$224,MATCH(F86,[1]界石!$AJ$69:$AJ$224,0),3)+INDEX([1]界石!$AC$69:$AJ$224,MATCH(G86,[1]界石!$AJ$69:$AJ$224,0),3)+INDEX([1]界石!$AC$69:$AJ$224,MATCH(H86,[1]界石!$AJ$69:$AJ$224,0),3)+INDEX([1]界石!$AC$69:$AJ$224,MATCH(I86,[1]界石!$AJ$69:$AJ$224,0),3)+AA85</f>
        <v>118</v>
      </c>
      <c r="AB86">
        <f>INDEX([1]界石!$AC$69:$AJ$224,MATCH(D86,[1]界石!$AJ$69:$AJ$224,0),4)+INDEX([1]界石!$AC$69:$AJ$224,MATCH(E86,[1]界石!$AJ$69:$AJ$224,0),4)+INDEX([1]界石!$AC$69:$AJ$224,MATCH(F86,[1]界石!$AJ$69:$AJ$224,0),4)+INDEX([1]界石!$AC$69:$AJ$224,MATCH(G86,[1]界石!$AJ$69:$AJ$224,0),4)+INDEX([1]界石!$AC$69:$AJ$224,MATCH(H86,[1]界石!$AJ$69:$AJ$224,0),4)+INDEX([1]界石!$AC$69:$AJ$224,MATCH(I86,[1]界石!$AJ$69:$AJ$224,0),4)+AB85</f>
        <v>26</v>
      </c>
      <c r="AC86">
        <f>INDEX([1]界石!$AC$69:$AJ$224,MATCH(D86,[1]界石!$AJ$69:$AJ$224,0),5)+INDEX([1]界石!$AC$69:$AJ$224,MATCH(E86,[1]界石!$AJ$69:$AJ$224,0),5)+INDEX([1]界石!$AC$69:$AJ$224,MATCH(F86,[1]界石!$AJ$69:$AJ$224,0),5)+INDEX([1]界石!$AC$69:$AJ$224,MATCH(G86,[1]界石!$AJ$69:$AJ$224,0),5)+INDEX([1]界石!$AC$69:$AJ$224,MATCH(H86,[1]界石!$AJ$69:$AJ$224,0),5)+INDEX([1]界石!$AC$69:$AJ$224,MATCH(I86,[1]界石!$AJ$69:$AJ$224,0),5)+AC85</f>
        <v>39</v>
      </c>
    </row>
    <row r="87" spans="1:29" x14ac:dyDescent="0.15">
      <c r="A87">
        <v>905</v>
      </c>
      <c r="B87">
        <v>9</v>
      </c>
      <c r="C87">
        <v>5</v>
      </c>
      <c r="D87" s="1">
        <v>126</v>
      </c>
      <c r="E87" s="1">
        <v>123</v>
      </c>
      <c r="F87" s="1">
        <v>132</v>
      </c>
      <c r="G87" s="1">
        <v>133</v>
      </c>
      <c r="H87" s="1">
        <v>155</v>
      </c>
      <c r="I87" s="1">
        <v>153</v>
      </c>
      <c r="J87">
        <v>4</v>
      </c>
      <c r="K87">
        <f>[1]界石!$AJ$17</f>
        <v>9</v>
      </c>
      <c r="L87">
        <v>5</v>
      </c>
      <c r="M87">
        <f>[1]界石!$AK$17</f>
        <v>9</v>
      </c>
      <c r="N87">
        <v>6</v>
      </c>
      <c r="O87">
        <f>[1]界石!$AL$17</f>
        <v>5</v>
      </c>
      <c r="P87">
        <v>7</v>
      </c>
      <c r="Q87">
        <f>[1]界石!$AM$17</f>
        <v>5</v>
      </c>
      <c r="R87">
        <v>1</v>
      </c>
      <c r="S87">
        <f>[1]界石!$AN$17</f>
        <v>255</v>
      </c>
      <c r="T87">
        <f>IF(D87="",0,ROUND(K87*VLOOKUP(J87,[1]期望属性!$E$23:$F$38,2,0)+M87*VLOOKUP(L87,[1]期望属性!$E$23:$F$38,2,0)+O87*VLOOKUP(N87,[1]期望属性!$E$23:$F$38,2,0)+Q87*VLOOKUP(P87,[1]期望属性!$E$23:$F$38,2,0)+S87*VLOOKUP(R87,[1]期望属性!$E$23:$F$38,2,0)+VLOOKUP(D87,[2]工作表1!$A:$W,23,0)+VLOOKUP(E87,[2]工作表1!$A:$W,23,0)+VLOOKUP(F87,[2]工作表1!$A:$W,23,0)+VLOOKUP(G87,[2]工作表1!$A:$W,23,0)+VLOOKUP(H87,[2]工作表1!$A:$W,23,0)+VLOOKUP(I87,[2]工作表1!$A:$W,23,0),0))+T86</f>
        <v>1118</v>
      </c>
      <c r="U87">
        <f t="shared" si="20"/>
        <v>45</v>
      </c>
      <c r="V87">
        <f t="shared" si="21"/>
        <v>45</v>
      </c>
      <c r="W87">
        <f t="shared" si="22"/>
        <v>25</v>
      </c>
      <c r="X87">
        <f t="shared" si="23"/>
        <v>25</v>
      </c>
      <c r="Y87">
        <f>S87+INDEX([1]界石!$AC$69:$AJ$224,MATCH(D87,[1]界石!$AJ$69:$AJ$224,0),1)+INDEX([1]界石!$AC$69:$AJ$224,MATCH(E87,[1]界石!$AJ$69:$AJ$224,0),1)+INDEX([1]界石!$AC$69:$AJ$224,MATCH(F87,[1]界石!$AJ$69:$AJ$224,0),1)+INDEX([1]界石!$AC$69:$AJ$224,MATCH(G87,[1]界石!$AJ$69:$AJ$224,0),1)+INDEX([1]界石!$AC$69:$AJ$224,MATCH(H87,[1]界石!$AJ$69:$AJ$224,0),1)+INDEX([1]界石!$AC$69:$AJ$224,MATCH(I87,[1]界石!$AJ$69:$AJ$224,0),1)+Y86</f>
        <v>8802</v>
      </c>
      <c r="Z87">
        <f>INDEX([1]界石!$AC$69:$AJ$224,MATCH(D87,[1]界石!$AJ$69:$AJ$224,0),2)+INDEX([1]界石!$AC$69:$AJ$224,MATCH(E87,[1]界石!$AJ$69:$AJ$224,0),2)+INDEX([1]界石!$AC$69:$AJ$224,MATCH(F87,[1]界石!$AJ$69:$AJ$224,0),2)+INDEX([1]界石!$AC$69:$AJ$224,MATCH(G87,[1]界石!$AJ$69:$AJ$224,0),2)+INDEX([1]界石!$AC$69:$AJ$224,MATCH(H87,[1]界石!$AJ$69:$AJ$224,0),2)+INDEX([1]界石!$AC$69:$AJ$224,MATCH(I87,[1]界石!$AJ$69:$AJ$224,0),2)+Z86</f>
        <v>126</v>
      </c>
      <c r="AA87">
        <f>INDEX([1]界石!$AC$69:$AJ$224,MATCH(D87,[1]界石!$AJ$69:$AJ$224,0),3)+INDEX([1]界石!$AC$69:$AJ$224,MATCH(E87,[1]界石!$AJ$69:$AJ$224,0),3)+INDEX([1]界石!$AC$69:$AJ$224,MATCH(F87,[1]界石!$AJ$69:$AJ$224,0),3)+INDEX([1]界石!$AC$69:$AJ$224,MATCH(G87,[1]界石!$AJ$69:$AJ$224,0),3)+INDEX([1]界石!$AC$69:$AJ$224,MATCH(H87,[1]界石!$AJ$69:$AJ$224,0),3)+INDEX([1]界石!$AC$69:$AJ$224,MATCH(I87,[1]界石!$AJ$69:$AJ$224,0),3)+AA86</f>
        <v>202</v>
      </c>
      <c r="AB87">
        <f>INDEX([1]界石!$AC$69:$AJ$224,MATCH(D87,[1]界石!$AJ$69:$AJ$224,0),4)+INDEX([1]界石!$AC$69:$AJ$224,MATCH(E87,[1]界石!$AJ$69:$AJ$224,0),4)+INDEX([1]界石!$AC$69:$AJ$224,MATCH(F87,[1]界石!$AJ$69:$AJ$224,0),4)+INDEX([1]界石!$AC$69:$AJ$224,MATCH(G87,[1]界石!$AJ$69:$AJ$224,0),4)+INDEX([1]界石!$AC$69:$AJ$224,MATCH(H87,[1]界石!$AJ$69:$AJ$224,0),4)+INDEX([1]界石!$AC$69:$AJ$224,MATCH(I87,[1]界石!$AJ$69:$AJ$224,0),4)+AB86</f>
        <v>67</v>
      </c>
      <c r="AC87">
        <f>INDEX([1]界石!$AC$69:$AJ$224,MATCH(D87,[1]界石!$AJ$69:$AJ$224,0),5)+INDEX([1]界石!$AC$69:$AJ$224,MATCH(E87,[1]界石!$AJ$69:$AJ$224,0),5)+INDEX([1]界石!$AC$69:$AJ$224,MATCH(F87,[1]界石!$AJ$69:$AJ$224,0),5)+INDEX([1]界石!$AC$69:$AJ$224,MATCH(G87,[1]界石!$AJ$69:$AJ$224,0),5)+INDEX([1]界石!$AC$69:$AJ$224,MATCH(H87,[1]界石!$AJ$69:$AJ$224,0),5)+INDEX([1]界石!$AC$69:$AJ$224,MATCH(I87,[1]界石!$AJ$69:$AJ$224,0),5)+AC86</f>
        <v>110</v>
      </c>
    </row>
    <row r="88" spans="1:29" x14ac:dyDescent="0.15">
      <c r="A88">
        <v>906</v>
      </c>
      <c r="B88">
        <v>9</v>
      </c>
      <c r="C88">
        <v>6</v>
      </c>
      <c r="D88" s="1">
        <v>131</v>
      </c>
      <c r="E88" s="1">
        <v>133</v>
      </c>
      <c r="F88" s="1">
        <v>141</v>
      </c>
      <c r="G88" s="1">
        <v>142</v>
      </c>
      <c r="H88" s="1">
        <v>156</v>
      </c>
      <c r="I88" s="1">
        <v>154</v>
      </c>
      <c r="J88">
        <v>4</v>
      </c>
      <c r="K88">
        <f>[1]界石!$AJ$17</f>
        <v>9</v>
      </c>
      <c r="L88">
        <v>5</v>
      </c>
      <c r="M88">
        <f>[1]界石!$AK$17</f>
        <v>9</v>
      </c>
      <c r="N88">
        <v>6</v>
      </c>
      <c r="O88">
        <f>[1]界石!$AL$17</f>
        <v>5</v>
      </c>
      <c r="P88">
        <v>7</v>
      </c>
      <c r="Q88">
        <f>[1]界石!$AM$17</f>
        <v>5</v>
      </c>
      <c r="R88">
        <v>1</v>
      </c>
      <c r="S88">
        <f>[1]界石!$AN$17</f>
        <v>255</v>
      </c>
      <c r="T88">
        <f>IF(D88="",0,ROUND(K88*VLOOKUP(J88,[1]期望属性!$E$23:$F$38,2,0)+M88*VLOOKUP(L88,[1]期望属性!$E$23:$F$38,2,0)+O88*VLOOKUP(N88,[1]期望属性!$E$23:$F$38,2,0)+Q88*VLOOKUP(P88,[1]期望属性!$E$23:$F$38,2,0)+S88*VLOOKUP(R88,[1]期望属性!$E$23:$F$38,2,0)+VLOOKUP(D88,[2]工作表1!$A:$W,23,0)+VLOOKUP(E88,[2]工作表1!$A:$W,23,0)+VLOOKUP(F88,[2]工作表1!$A:$W,23,0)+VLOOKUP(G88,[2]工作表1!$A:$W,23,0)+VLOOKUP(H88,[2]工作表1!$A:$W,23,0)+VLOOKUP(I88,[2]工作表1!$A:$W,23,0),0))+T87</f>
        <v>1406</v>
      </c>
      <c r="U88">
        <f t="shared" si="20"/>
        <v>54</v>
      </c>
      <c r="V88">
        <f t="shared" si="21"/>
        <v>54</v>
      </c>
      <c r="W88">
        <f t="shared" si="22"/>
        <v>30</v>
      </c>
      <c r="X88">
        <f t="shared" si="23"/>
        <v>30</v>
      </c>
      <c r="Y88">
        <f>S88+INDEX([1]界石!$AC$69:$AJ$224,MATCH(D88,[1]界石!$AJ$69:$AJ$224,0),1)+INDEX([1]界石!$AC$69:$AJ$224,MATCH(E88,[1]界石!$AJ$69:$AJ$224,0),1)+INDEX([1]界石!$AC$69:$AJ$224,MATCH(F88,[1]界石!$AJ$69:$AJ$224,0),1)+INDEX([1]界石!$AC$69:$AJ$224,MATCH(G88,[1]界石!$AJ$69:$AJ$224,0),1)+INDEX([1]界石!$AC$69:$AJ$224,MATCH(H88,[1]界石!$AJ$69:$AJ$224,0),1)+INDEX([1]界石!$AC$69:$AJ$224,MATCH(I88,[1]界石!$AJ$69:$AJ$224,0),1)+Y87</f>
        <v>11402</v>
      </c>
      <c r="Z88">
        <f>INDEX([1]界石!$AC$69:$AJ$224,MATCH(D88,[1]界石!$AJ$69:$AJ$224,0),2)+INDEX([1]界石!$AC$69:$AJ$224,MATCH(E88,[1]界石!$AJ$69:$AJ$224,0),2)+INDEX([1]界石!$AC$69:$AJ$224,MATCH(F88,[1]界石!$AJ$69:$AJ$224,0),2)+INDEX([1]界石!$AC$69:$AJ$224,MATCH(G88,[1]界石!$AJ$69:$AJ$224,0),2)+INDEX([1]界石!$AC$69:$AJ$224,MATCH(H88,[1]界石!$AJ$69:$AJ$224,0),2)+INDEX([1]界石!$AC$69:$AJ$224,MATCH(I88,[1]界石!$AJ$69:$AJ$224,0),2)+Z87</f>
        <v>138</v>
      </c>
      <c r="AA88">
        <f>INDEX([1]界石!$AC$69:$AJ$224,MATCH(D88,[1]界石!$AJ$69:$AJ$224,0),3)+INDEX([1]界石!$AC$69:$AJ$224,MATCH(E88,[1]界石!$AJ$69:$AJ$224,0),3)+INDEX([1]界石!$AC$69:$AJ$224,MATCH(F88,[1]界石!$AJ$69:$AJ$224,0),3)+INDEX([1]界石!$AC$69:$AJ$224,MATCH(G88,[1]界石!$AJ$69:$AJ$224,0),3)+INDEX([1]界石!$AC$69:$AJ$224,MATCH(H88,[1]界石!$AJ$69:$AJ$224,0),3)+INDEX([1]界石!$AC$69:$AJ$224,MATCH(I88,[1]界石!$AJ$69:$AJ$224,0),3)+AA87</f>
        <v>290</v>
      </c>
      <c r="AB88">
        <f>INDEX([1]界石!$AC$69:$AJ$224,MATCH(D88,[1]界石!$AJ$69:$AJ$224,0),4)+INDEX([1]界石!$AC$69:$AJ$224,MATCH(E88,[1]界石!$AJ$69:$AJ$224,0),4)+INDEX([1]界石!$AC$69:$AJ$224,MATCH(F88,[1]界石!$AJ$69:$AJ$224,0),4)+INDEX([1]界石!$AC$69:$AJ$224,MATCH(G88,[1]界石!$AJ$69:$AJ$224,0),4)+INDEX([1]界石!$AC$69:$AJ$224,MATCH(H88,[1]界石!$AJ$69:$AJ$224,0),4)+INDEX([1]界石!$AC$69:$AJ$224,MATCH(I88,[1]界石!$AJ$69:$AJ$224,0),4)+AB87</f>
        <v>138</v>
      </c>
      <c r="AC88">
        <f>INDEX([1]界石!$AC$69:$AJ$224,MATCH(D88,[1]界石!$AJ$69:$AJ$224,0),5)+INDEX([1]界石!$AC$69:$AJ$224,MATCH(E88,[1]界石!$AJ$69:$AJ$224,0),5)+INDEX([1]界石!$AC$69:$AJ$224,MATCH(F88,[1]界石!$AJ$69:$AJ$224,0),5)+INDEX([1]界石!$AC$69:$AJ$224,MATCH(G88,[1]界石!$AJ$69:$AJ$224,0),5)+INDEX([1]界石!$AC$69:$AJ$224,MATCH(H88,[1]界石!$AJ$69:$AJ$224,0),5)+INDEX([1]界石!$AC$69:$AJ$224,MATCH(I88,[1]界石!$AJ$69:$AJ$224,0),5)+AC87</f>
        <v>110</v>
      </c>
    </row>
    <row r="89" spans="1:29" x14ac:dyDescent="0.15">
      <c r="A89">
        <v>907</v>
      </c>
      <c r="B89">
        <v>9</v>
      </c>
      <c r="C89">
        <v>7</v>
      </c>
      <c r="D89" s="1">
        <v>131</v>
      </c>
      <c r="E89" s="1">
        <v>132</v>
      </c>
      <c r="F89" s="1">
        <v>141</v>
      </c>
      <c r="G89" s="1">
        <v>142</v>
      </c>
      <c r="H89" s="1">
        <v>151</v>
      </c>
      <c r="I89" s="1">
        <v>155</v>
      </c>
      <c r="J89">
        <v>4</v>
      </c>
      <c r="K89">
        <f>[1]界石!$AJ$17</f>
        <v>9</v>
      </c>
      <c r="L89">
        <v>5</v>
      </c>
      <c r="M89">
        <f>[1]界石!$AK$17</f>
        <v>9</v>
      </c>
      <c r="N89">
        <v>6</v>
      </c>
      <c r="O89">
        <f>[1]界石!$AL$17</f>
        <v>5</v>
      </c>
      <c r="P89">
        <v>7</v>
      </c>
      <c r="Q89">
        <f>[1]界石!$AM$17</f>
        <v>5</v>
      </c>
      <c r="R89">
        <v>1</v>
      </c>
      <c r="S89">
        <f>[1]界石!$AN$17</f>
        <v>255</v>
      </c>
      <c r="T89">
        <f>IF(D89="",0,ROUND(K89*VLOOKUP(J89,[1]期望属性!$E$23:$F$38,2,0)+M89*VLOOKUP(L89,[1]期望属性!$E$23:$F$38,2,0)+O89*VLOOKUP(N89,[1]期望属性!$E$23:$F$38,2,0)+Q89*VLOOKUP(P89,[1]期望属性!$E$23:$F$38,2,0)+S89*VLOOKUP(R89,[1]期望属性!$E$23:$F$38,2,0)+VLOOKUP(D89,[2]工作表1!$A:$W,23,0)+VLOOKUP(E89,[2]工作表1!$A:$W,23,0)+VLOOKUP(F89,[2]工作表1!$A:$W,23,0)+VLOOKUP(G89,[2]工作表1!$A:$W,23,0)+VLOOKUP(H89,[2]工作表1!$A:$W,23,0)+VLOOKUP(I89,[2]工作表1!$A:$W,23,0),0))+T88</f>
        <v>1808</v>
      </c>
      <c r="U89">
        <f t="shared" si="20"/>
        <v>63</v>
      </c>
      <c r="V89">
        <f t="shared" si="21"/>
        <v>63</v>
      </c>
      <c r="W89">
        <f t="shared" si="22"/>
        <v>35</v>
      </c>
      <c r="X89">
        <f t="shared" si="23"/>
        <v>35</v>
      </c>
      <c r="Y89">
        <f>S89+INDEX([1]界石!$AC$69:$AJ$224,MATCH(D89,[1]界石!$AJ$69:$AJ$224,0),1)+INDEX([1]界石!$AC$69:$AJ$224,MATCH(E89,[1]界石!$AJ$69:$AJ$224,0),1)+INDEX([1]界石!$AC$69:$AJ$224,MATCH(F89,[1]界石!$AJ$69:$AJ$224,0),1)+INDEX([1]界石!$AC$69:$AJ$224,MATCH(G89,[1]界石!$AJ$69:$AJ$224,0),1)+INDEX([1]界石!$AC$69:$AJ$224,MATCH(H89,[1]界石!$AJ$69:$AJ$224,0),1)+INDEX([1]界石!$AC$69:$AJ$224,MATCH(I89,[1]界石!$AJ$69:$AJ$224,0),1)+Y88</f>
        <v>14002</v>
      </c>
      <c r="Z89">
        <f>INDEX([1]界石!$AC$69:$AJ$224,MATCH(D89,[1]界石!$AJ$69:$AJ$224,0),2)+INDEX([1]界石!$AC$69:$AJ$224,MATCH(E89,[1]界石!$AJ$69:$AJ$224,0),2)+INDEX([1]界石!$AC$69:$AJ$224,MATCH(F89,[1]界石!$AJ$69:$AJ$224,0),2)+INDEX([1]界石!$AC$69:$AJ$224,MATCH(G89,[1]界石!$AJ$69:$AJ$224,0),2)+INDEX([1]界石!$AC$69:$AJ$224,MATCH(H89,[1]界石!$AJ$69:$AJ$224,0),2)+INDEX([1]界石!$AC$69:$AJ$224,MATCH(I89,[1]界石!$AJ$69:$AJ$224,0),2)+Z88</f>
        <v>183</v>
      </c>
      <c r="AA89">
        <f>INDEX([1]界石!$AC$69:$AJ$224,MATCH(D89,[1]界石!$AJ$69:$AJ$224,0),3)+INDEX([1]界石!$AC$69:$AJ$224,MATCH(E89,[1]界石!$AJ$69:$AJ$224,0),3)+INDEX([1]界石!$AC$69:$AJ$224,MATCH(F89,[1]界石!$AJ$69:$AJ$224,0),3)+INDEX([1]界石!$AC$69:$AJ$224,MATCH(G89,[1]界石!$AJ$69:$AJ$224,0),3)+INDEX([1]界石!$AC$69:$AJ$224,MATCH(H89,[1]界石!$AJ$69:$AJ$224,0),3)+INDEX([1]界石!$AC$69:$AJ$224,MATCH(I89,[1]界石!$AJ$69:$AJ$224,0),3)+AA88</f>
        <v>344</v>
      </c>
      <c r="AB89">
        <f>INDEX([1]界石!$AC$69:$AJ$224,MATCH(D89,[1]界石!$AJ$69:$AJ$224,0),4)+INDEX([1]界石!$AC$69:$AJ$224,MATCH(E89,[1]界石!$AJ$69:$AJ$224,0),4)+INDEX([1]界石!$AC$69:$AJ$224,MATCH(F89,[1]界石!$AJ$69:$AJ$224,0),4)+INDEX([1]界石!$AC$69:$AJ$224,MATCH(G89,[1]界石!$AJ$69:$AJ$224,0),4)+INDEX([1]界石!$AC$69:$AJ$224,MATCH(H89,[1]界石!$AJ$69:$AJ$224,0),4)+INDEX([1]界石!$AC$69:$AJ$224,MATCH(I89,[1]界石!$AJ$69:$AJ$224,0),4)+AB88</f>
        <v>168</v>
      </c>
      <c r="AC89">
        <f>INDEX([1]界石!$AC$69:$AJ$224,MATCH(D89,[1]界石!$AJ$69:$AJ$224,0),5)+INDEX([1]界石!$AC$69:$AJ$224,MATCH(E89,[1]界石!$AJ$69:$AJ$224,0),5)+INDEX([1]界石!$AC$69:$AJ$224,MATCH(F89,[1]界石!$AJ$69:$AJ$224,0),5)+INDEX([1]界石!$AC$69:$AJ$224,MATCH(G89,[1]界石!$AJ$69:$AJ$224,0),5)+INDEX([1]界石!$AC$69:$AJ$224,MATCH(H89,[1]界石!$AJ$69:$AJ$224,0),5)+INDEX([1]界石!$AC$69:$AJ$224,MATCH(I89,[1]界石!$AJ$69:$AJ$224,0),5)+AC88</f>
        <v>181</v>
      </c>
    </row>
    <row r="90" spans="1:29" x14ac:dyDescent="0.15">
      <c r="A90">
        <v>908</v>
      </c>
      <c r="B90">
        <v>9</v>
      </c>
      <c r="C90">
        <v>8</v>
      </c>
      <c r="D90" s="1">
        <v>141</v>
      </c>
      <c r="E90" s="1">
        <v>142</v>
      </c>
      <c r="F90" s="1">
        <v>151</v>
      </c>
      <c r="G90" s="1">
        <v>152</v>
      </c>
      <c r="H90" s="1">
        <v>153</v>
      </c>
      <c r="I90" s="1">
        <v>156</v>
      </c>
      <c r="J90">
        <v>4</v>
      </c>
      <c r="K90">
        <f>[1]界石!$AJ$17</f>
        <v>9</v>
      </c>
      <c r="L90">
        <v>5</v>
      </c>
      <c r="M90">
        <f>[1]界石!$AK$17</f>
        <v>9</v>
      </c>
      <c r="N90">
        <v>6</v>
      </c>
      <c r="O90">
        <f>[1]界石!$AL$17</f>
        <v>5</v>
      </c>
      <c r="P90">
        <v>7</v>
      </c>
      <c r="Q90">
        <f>[1]界石!$AM$17</f>
        <v>5</v>
      </c>
      <c r="R90">
        <v>1</v>
      </c>
      <c r="S90">
        <f>[1]界石!$AN$17</f>
        <v>255</v>
      </c>
      <c r="T90">
        <f>IF(D90="",0,ROUND(K90*VLOOKUP(J90,[1]期望属性!$E$23:$F$38,2,0)+M90*VLOOKUP(L90,[1]期望属性!$E$23:$F$38,2,0)+O90*VLOOKUP(N90,[1]期望属性!$E$23:$F$38,2,0)+Q90*VLOOKUP(P90,[1]期望属性!$E$23:$F$38,2,0)+S90*VLOOKUP(R90,[1]期望属性!$E$23:$F$38,2,0)+VLOOKUP(D90,[2]工作表1!$A:$W,23,0)+VLOOKUP(E90,[2]工作表1!$A:$W,23,0)+VLOOKUP(F90,[2]工作表1!$A:$W,23,0)+VLOOKUP(G90,[2]工作表1!$A:$W,23,0)+VLOOKUP(H90,[2]工作表1!$A:$W,23,0)+VLOOKUP(I90,[2]工作表1!$A:$W,23,0),0))+T89</f>
        <v>2221</v>
      </c>
      <c r="U90">
        <f t="shared" si="20"/>
        <v>72</v>
      </c>
      <c r="V90">
        <f t="shared" si="21"/>
        <v>72</v>
      </c>
      <c r="W90">
        <f t="shared" si="22"/>
        <v>40</v>
      </c>
      <c r="X90">
        <f t="shared" si="23"/>
        <v>40</v>
      </c>
      <c r="Y90">
        <f>S90+INDEX([1]界石!$AC$69:$AJ$224,MATCH(D90,[1]界石!$AJ$69:$AJ$224,0),1)+INDEX([1]界石!$AC$69:$AJ$224,MATCH(E90,[1]界石!$AJ$69:$AJ$224,0),1)+INDEX([1]界石!$AC$69:$AJ$224,MATCH(F90,[1]界石!$AJ$69:$AJ$224,0),1)+INDEX([1]界石!$AC$69:$AJ$224,MATCH(G90,[1]界石!$AJ$69:$AJ$224,0),1)+INDEX([1]界石!$AC$69:$AJ$224,MATCH(H90,[1]界石!$AJ$69:$AJ$224,0),1)+INDEX([1]界石!$AC$69:$AJ$224,MATCH(I90,[1]界石!$AJ$69:$AJ$224,0),1)+Y89</f>
        <v>17838</v>
      </c>
      <c r="Z90">
        <f>INDEX([1]界石!$AC$69:$AJ$224,MATCH(D90,[1]界石!$AJ$69:$AJ$224,0),2)+INDEX([1]界石!$AC$69:$AJ$224,MATCH(E90,[1]界石!$AJ$69:$AJ$224,0),2)+INDEX([1]界石!$AC$69:$AJ$224,MATCH(F90,[1]界石!$AJ$69:$AJ$224,0),2)+INDEX([1]界石!$AC$69:$AJ$224,MATCH(G90,[1]界石!$AJ$69:$AJ$224,0),2)+INDEX([1]界石!$AC$69:$AJ$224,MATCH(H90,[1]界石!$AJ$69:$AJ$224,0),2)+INDEX([1]界石!$AC$69:$AJ$224,MATCH(I90,[1]界石!$AJ$69:$AJ$224,0),2)+Z89</f>
        <v>249</v>
      </c>
      <c r="AA90">
        <f>INDEX([1]界石!$AC$69:$AJ$224,MATCH(D90,[1]界石!$AJ$69:$AJ$224,0),3)+INDEX([1]界石!$AC$69:$AJ$224,MATCH(E90,[1]界石!$AJ$69:$AJ$224,0),3)+INDEX([1]界石!$AC$69:$AJ$224,MATCH(F90,[1]界石!$AJ$69:$AJ$224,0),3)+INDEX([1]界石!$AC$69:$AJ$224,MATCH(G90,[1]界石!$AJ$69:$AJ$224,0),3)+INDEX([1]界石!$AC$69:$AJ$224,MATCH(H90,[1]界石!$AJ$69:$AJ$224,0),3)+INDEX([1]界石!$AC$69:$AJ$224,MATCH(I90,[1]界石!$AJ$69:$AJ$224,0),3)+AA89</f>
        <v>486</v>
      </c>
      <c r="AB90">
        <f>INDEX([1]界石!$AC$69:$AJ$224,MATCH(D90,[1]界石!$AJ$69:$AJ$224,0),4)+INDEX([1]界石!$AC$69:$AJ$224,MATCH(E90,[1]界石!$AJ$69:$AJ$224,0),4)+INDEX([1]界石!$AC$69:$AJ$224,MATCH(F90,[1]界石!$AJ$69:$AJ$224,0),4)+INDEX([1]界石!$AC$69:$AJ$224,MATCH(G90,[1]界石!$AJ$69:$AJ$224,0),4)+INDEX([1]界石!$AC$69:$AJ$224,MATCH(H90,[1]界石!$AJ$69:$AJ$224,0),4)+INDEX([1]界石!$AC$69:$AJ$224,MATCH(I90,[1]界石!$AJ$69:$AJ$224,0),4)+AB89</f>
        <v>198</v>
      </c>
      <c r="AC90">
        <f>INDEX([1]界石!$AC$69:$AJ$224,MATCH(D90,[1]界石!$AJ$69:$AJ$224,0),5)+INDEX([1]界石!$AC$69:$AJ$224,MATCH(E90,[1]界石!$AJ$69:$AJ$224,0),5)+INDEX([1]界石!$AC$69:$AJ$224,MATCH(F90,[1]界石!$AJ$69:$AJ$224,0),5)+INDEX([1]界石!$AC$69:$AJ$224,MATCH(G90,[1]界石!$AJ$69:$AJ$224,0),5)+INDEX([1]界石!$AC$69:$AJ$224,MATCH(H90,[1]界石!$AJ$69:$AJ$224,0),5)+INDEX([1]界石!$AC$69:$AJ$224,MATCH(I90,[1]界石!$AJ$69:$AJ$224,0),5)+AC89</f>
        <v>181</v>
      </c>
    </row>
    <row r="91" spans="1:29" x14ac:dyDescent="0.15">
      <c r="A91">
        <v>909</v>
      </c>
      <c r="B91">
        <v>9</v>
      </c>
      <c r="C91">
        <v>9</v>
      </c>
      <c r="D91" s="1">
        <v>141</v>
      </c>
      <c r="E91" s="1">
        <v>142</v>
      </c>
      <c r="F91" s="1">
        <v>154</v>
      </c>
      <c r="G91" s="1">
        <v>155</v>
      </c>
      <c r="H91" s="1">
        <v>156</v>
      </c>
      <c r="I91" s="1">
        <v>151</v>
      </c>
      <c r="J91">
        <v>4</v>
      </c>
      <c r="K91">
        <f>[1]界石!$AJ$17</f>
        <v>9</v>
      </c>
      <c r="L91">
        <v>5</v>
      </c>
      <c r="M91">
        <f>[1]界石!$AK$17</f>
        <v>9</v>
      </c>
      <c r="N91">
        <v>6</v>
      </c>
      <c r="O91">
        <f>[1]界石!$AL$17</f>
        <v>5</v>
      </c>
      <c r="P91">
        <v>7</v>
      </c>
      <c r="Q91">
        <f>[1]界石!$AM$17</f>
        <v>5</v>
      </c>
      <c r="R91">
        <v>1</v>
      </c>
      <c r="S91">
        <f>[1]界石!$AN$17</f>
        <v>255</v>
      </c>
      <c r="T91">
        <f>IF(D91="",0,ROUND(K91*VLOOKUP(J91,[1]期望属性!$E$23:$F$38,2,0)+M91*VLOOKUP(L91,[1]期望属性!$E$23:$F$38,2,0)+O91*VLOOKUP(N91,[1]期望属性!$E$23:$F$38,2,0)+Q91*VLOOKUP(P91,[1]期望属性!$E$23:$F$38,2,0)+S91*VLOOKUP(R91,[1]期望属性!$E$23:$F$38,2,0)+VLOOKUP(D91,[2]工作表1!$A:$W,23,0)+VLOOKUP(E91,[2]工作表1!$A:$W,23,0)+VLOOKUP(F91,[2]工作表1!$A:$W,23,0)+VLOOKUP(G91,[2]工作表1!$A:$W,23,0)+VLOOKUP(H91,[2]工作表1!$A:$W,23,0)+VLOOKUP(I91,[2]工作表1!$A:$W,23,0),0))+T90</f>
        <v>2700</v>
      </c>
      <c r="U91">
        <f t="shared" si="20"/>
        <v>81</v>
      </c>
      <c r="V91">
        <f t="shared" si="21"/>
        <v>81</v>
      </c>
      <c r="W91">
        <f t="shared" si="22"/>
        <v>45</v>
      </c>
      <c r="X91">
        <f t="shared" si="23"/>
        <v>45</v>
      </c>
      <c r="Y91">
        <f>S91+INDEX([1]界石!$AC$69:$AJ$224,MATCH(D91,[1]界石!$AJ$69:$AJ$224,0),1)+INDEX([1]界石!$AC$69:$AJ$224,MATCH(E91,[1]界石!$AJ$69:$AJ$224,0),1)+INDEX([1]界石!$AC$69:$AJ$224,MATCH(F91,[1]界石!$AJ$69:$AJ$224,0),1)+INDEX([1]界石!$AC$69:$AJ$224,MATCH(G91,[1]界石!$AJ$69:$AJ$224,0),1)+INDEX([1]界石!$AC$69:$AJ$224,MATCH(H91,[1]界石!$AJ$69:$AJ$224,0),1)+INDEX([1]界石!$AC$69:$AJ$224,MATCH(I91,[1]界石!$AJ$69:$AJ$224,0),1)+Y90</f>
        <v>20686</v>
      </c>
      <c r="Z91">
        <f>INDEX([1]界石!$AC$69:$AJ$224,MATCH(D91,[1]界石!$AJ$69:$AJ$224,0),2)+INDEX([1]界石!$AC$69:$AJ$224,MATCH(E91,[1]界石!$AJ$69:$AJ$224,0),2)+INDEX([1]界石!$AC$69:$AJ$224,MATCH(F91,[1]界石!$AJ$69:$AJ$224,0),2)+INDEX([1]界石!$AC$69:$AJ$224,MATCH(G91,[1]界石!$AJ$69:$AJ$224,0),2)+INDEX([1]界石!$AC$69:$AJ$224,MATCH(H91,[1]界石!$AJ$69:$AJ$224,0),2)+INDEX([1]界石!$AC$69:$AJ$224,MATCH(I91,[1]界石!$AJ$69:$AJ$224,0),2)+Z90</f>
        <v>282</v>
      </c>
      <c r="AA91">
        <f>INDEX([1]界石!$AC$69:$AJ$224,MATCH(D91,[1]界石!$AJ$69:$AJ$224,0),3)+INDEX([1]界石!$AC$69:$AJ$224,MATCH(E91,[1]界石!$AJ$69:$AJ$224,0),3)+INDEX([1]界石!$AC$69:$AJ$224,MATCH(F91,[1]界石!$AJ$69:$AJ$224,0),3)+INDEX([1]界石!$AC$69:$AJ$224,MATCH(G91,[1]界石!$AJ$69:$AJ$224,0),3)+INDEX([1]界石!$AC$69:$AJ$224,MATCH(H91,[1]界石!$AJ$69:$AJ$224,0),3)+INDEX([1]界石!$AC$69:$AJ$224,MATCH(I91,[1]界石!$AJ$69:$AJ$224,0),3)+AA90</f>
        <v>574</v>
      </c>
      <c r="AB91">
        <f>INDEX([1]界石!$AC$69:$AJ$224,MATCH(D91,[1]界石!$AJ$69:$AJ$224,0),4)+INDEX([1]界石!$AC$69:$AJ$224,MATCH(E91,[1]界石!$AJ$69:$AJ$224,0),4)+INDEX([1]界石!$AC$69:$AJ$224,MATCH(F91,[1]界石!$AJ$69:$AJ$224,0),4)+INDEX([1]界石!$AC$69:$AJ$224,MATCH(G91,[1]界石!$AJ$69:$AJ$224,0),4)+INDEX([1]界石!$AC$69:$AJ$224,MATCH(H91,[1]界石!$AJ$69:$AJ$224,0),4)+INDEX([1]界石!$AC$69:$AJ$224,MATCH(I91,[1]界石!$AJ$69:$AJ$224,0),4)+AB90</f>
        <v>288</v>
      </c>
      <c r="AC91">
        <f>INDEX([1]界石!$AC$69:$AJ$224,MATCH(D91,[1]界石!$AJ$69:$AJ$224,0),5)+INDEX([1]界石!$AC$69:$AJ$224,MATCH(E91,[1]界石!$AJ$69:$AJ$224,0),5)+INDEX([1]界石!$AC$69:$AJ$224,MATCH(F91,[1]界石!$AJ$69:$AJ$224,0),5)+INDEX([1]界石!$AC$69:$AJ$224,MATCH(G91,[1]界石!$AJ$69:$AJ$224,0),5)+INDEX([1]界石!$AC$69:$AJ$224,MATCH(H91,[1]界石!$AJ$69:$AJ$224,0),5)+INDEX([1]界石!$AC$69:$AJ$224,MATCH(I91,[1]界石!$AJ$69:$AJ$224,0),5)+AC90</f>
        <v>252</v>
      </c>
    </row>
    <row r="92" spans="1:29" x14ac:dyDescent="0.15">
      <c r="A92">
        <v>910</v>
      </c>
      <c r="B92">
        <v>9</v>
      </c>
      <c r="C92">
        <v>10</v>
      </c>
      <c r="J92">
        <v>4</v>
      </c>
      <c r="K92">
        <f>[1]界石!$AJ$17</f>
        <v>9</v>
      </c>
      <c r="L92">
        <v>5</v>
      </c>
      <c r="M92">
        <f>[1]界石!$AK$17</f>
        <v>9</v>
      </c>
      <c r="N92">
        <v>6</v>
      </c>
      <c r="O92">
        <f>[1]界石!$AL$17</f>
        <v>5</v>
      </c>
      <c r="P92">
        <v>7</v>
      </c>
      <c r="Q92">
        <f>[1]界石!$AM$17</f>
        <v>5</v>
      </c>
      <c r="R92">
        <v>1</v>
      </c>
      <c r="S92">
        <f>[1]界石!$AN$17</f>
        <v>255</v>
      </c>
      <c r="T92">
        <f>IF(D92="",0,ROUND(K92*VLOOKUP(J92,[1]期望属性!$E$23:$F$38,2,0)+M92*VLOOKUP(L92,[1]期望属性!$E$23:$F$38,2,0)+O92*VLOOKUP(N92,[1]期望属性!$E$23:$F$38,2,0)+Q92*VLOOKUP(P92,[1]期望属性!$E$23:$F$38,2,0)+S92*VLOOKUP(R92,[1]期望属性!$E$23:$F$38,2,0)+VLOOKUP(D92,[2]工作表1!$A:$W,23,0)+VLOOKUP(E92,[2]工作表1!$A:$W,23,0)+VLOOKUP(F92,[2]工作表1!$A:$W,23,0)+VLOOKUP(G92,[2]工作表1!$A:$W,23,0)+VLOOKUP(H92,[2]工作表1!$A:$W,23,0)+VLOOKUP(I92,[2]工作表1!$A:$W,23,0),0))+T91</f>
        <v>2700</v>
      </c>
    </row>
    <row r="93" spans="1:29" x14ac:dyDescent="0.15">
      <c r="A93">
        <v>1001</v>
      </c>
      <c r="B93">
        <v>10</v>
      </c>
      <c r="C93">
        <v>1</v>
      </c>
      <c r="D93" s="1">
        <v>123</v>
      </c>
      <c r="E93" s="1">
        <v>124</v>
      </c>
      <c r="F93" s="1">
        <v>132</v>
      </c>
      <c r="G93" s="1">
        <v>133</v>
      </c>
      <c r="H93" s="1">
        <v>131</v>
      </c>
      <c r="I93" s="1">
        <v>141</v>
      </c>
      <c r="J93">
        <v>4</v>
      </c>
      <c r="K93">
        <f>[1]界石!$AJ$17</f>
        <v>9</v>
      </c>
      <c r="L93">
        <v>5</v>
      </c>
      <c r="M93">
        <f>[1]界石!$AK$17</f>
        <v>9</v>
      </c>
      <c r="N93">
        <v>6</v>
      </c>
      <c r="O93">
        <f>[1]界石!$AL$17</f>
        <v>5</v>
      </c>
      <c r="P93">
        <v>7</v>
      </c>
      <c r="Q93">
        <f>[1]界石!$AM$17</f>
        <v>5</v>
      </c>
      <c r="R93">
        <v>1</v>
      </c>
      <c r="S93">
        <f>[1]界石!$AN$17</f>
        <v>255</v>
      </c>
      <c r="T93">
        <f>IF(D93="",0,ROUND(K93*VLOOKUP(J93,[1]期望属性!$E$23:$F$38,2,0)+M93*VLOOKUP(L93,[1]期望属性!$E$23:$F$38,2,0)+O93*VLOOKUP(N93,[1]期望属性!$E$23:$F$38,2,0)+Q93*VLOOKUP(P93,[1]期望属性!$E$23:$F$38,2,0)+S93*VLOOKUP(R93,[1]期望属性!$E$23:$F$38,2,0)+VLOOKUP(D93,[2]工作表1!$A:$W,23,0)+VLOOKUP(E93,[2]工作表1!$A:$W,23,0)+VLOOKUP(F93,[2]工作表1!$A:$W,23,0)+VLOOKUP(G93,[2]工作表1!$A:$W,23,0)+VLOOKUP(H93,[2]工作表1!$A:$W,23,0)+VLOOKUP(I93,[2]工作表1!$A:$W,23,0),0))</f>
        <v>171</v>
      </c>
      <c r="U93">
        <f>K93</f>
        <v>9</v>
      </c>
      <c r="V93">
        <f>M93</f>
        <v>9</v>
      </c>
      <c r="W93">
        <f>O93</f>
        <v>5</v>
      </c>
      <c r="X93">
        <f>Q93</f>
        <v>5</v>
      </c>
      <c r="Y93">
        <f>S93+INDEX([1]界石!$AC$69:$AJ$224,MATCH(D93,[1]界石!$AJ$69:$AJ$224,0),1)+INDEX([1]界石!$AC$69:$AJ$224,MATCH(E93,[1]界石!$AJ$69:$AJ$224,0),1)+INDEX([1]界石!$AC$69:$AJ$224,MATCH(F93,[1]界石!$AJ$69:$AJ$224,0),1)+INDEX([1]界石!$AC$69:$AJ$224,MATCH(G93,[1]界石!$AJ$69:$AJ$224,0),1)+INDEX([1]界石!$AC$69:$AJ$224,MATCH(H93,[1]界石!$AJ$69:$AJ$224,0),1)+INDEX([1]界石!$AC$69:$AJ$224,MATCH(I93,[1]界石!$AJ$69:$AJ$224,0),1)</f>
        <v>1982</v>
      </c>
      <c r="Z93">
        <f>INDEX([1]界石!$AC$69:$AJ$224,MATCH(D93,[1]界石!$AJ$69:$AJ$224,0),2)+INDEX([1]界石!$AC$69:$AJ$224,MATCH(E93,[1]界石!$AJ$69:$AJ$224,0),2)+INDEX([1]界石!$AC$69:$AJ$224,MATCH(F93,[1]界石!$AJ$69:$AJ$224,0),2)+INDEX([1]界石!$AC$69:$AJ$224,MATCH(G93,[1]界石!$AJ$69:$AJ$224,0),2)+INDEX([1]界石!$AC$69:$AJ$224,MATCH(H93,[1]界石!$AJ$69:$AJ$224,0),2)+INDEX([1]界石!$AC$69:$AJ$224,MATCH(I93,[1]界石!$AJ$69:$AJ$224,0),2)</f>
        <v>12</v>
      </c>
      <c r="AA93">
        <f>INDEX([1]界石!$AC$69:$AJ$224,MATCH(D93,[1]界石!$AJ$69:$AJ$224,0),3)+INDEX([1]界石!$AC$69:$AJ$224,MATCH(E93,[1]界石!$AJ$69:$AJ$224,0),3)+INDEX([1]界石!$AC$69:$AJ$224,MATCH(F93,[1]界石!$AJ$69:$AJ$224,0),3)+INDEX([1]界石!$AC$69:$AJ$224,MATCH(G93,[1]界石!$AJ$69:$AJ$224,0),3)+INDEX([1]界石!$AC$69:$AJ$224,MATCH(H93,[1]界石!$AJ$69:$AJ$224,0),3)+INDEX([1]界石!$AC$69:$AJ$224,MATCH(I93,[1]界石!$AJ$69:$AJ$224,0),3)</f>
        <v>30</v>
      </c>
      <c r="AB93">
        <f>INDEX([1]界石!$AC$69:$AJ$224,MATCH(D93,[1]界石!$AJ$69:$AJ$224,0),4)+INDEX([1]界石!$AC$69:$AJ$224,MATCH(E93,[1]界石!$AJ$69:$AJ$224,0),4)+INDEX([1]界石!$AC$69:$AJ$224,MATCH(F93,[1]界石!$AJ$69:$AJ$224,0),4)+INDEX([1]界石!$AC$69:$AJ$224,MATCH(G93,[1]界石!$AJ$69:$AJ$224,0),4)+INDEX([1]界石!$AC$69:$AJ$224,MATCH(H93,[1]界石!$AJ$69:$AJ$224,0),4)+INDEX([1]界石!$AC$69:$AJ$224,MATCH(I93,[1]界石!$AJ$69:$AJ$224,0),4)</f>
        <v>16</v>
      </c>
      <c r="AC93">
        <f>INDEX([1]界石!$AC$69:$AJ$224,MATCH(D93,[1]界石!$AJ$69:$AJ$224,0),5)+INDEX([1]界石!$AC$69:$AJ$224,MATCH(E93,[1]界石!$AJ$69:$AJ$224,0),5)+INDEX([1]界石!$AC$69:$AJ$224,MATCH(F93,[1]界石!$AJ$69:$AJ$224,0),5)+INDEX([1]界石!$AC$69:$AJ$224,MATCH(G93,[1]界石!$AJ$69:$AJ$224,0),5)+INDEX([1]界石!$AC$69:$AJ$224,MATCH(H93,[1]界石!$AJ$69:$AJ$224,0),5)+INDEX([1]界石!$AC$69:$AJ$224,MATCH(I93,[1]界石!$AJ$69:$AJ$224,0),5)</f>
        <v>0</v>
      </c>
    </row>
    <row r="94" spans="1:29" x14ac:dyDescent="0.15">
      <c r="A94">
        <v>1002</v>
      </c>
      <c r="B94">
        <v>10</v>
      </c>
      <c r="C94">
        <v>2</v>
      </c>
      <c r="D94" s="1">
        <v>121</v>
      </c>
      <c r="E94" s="1">
        <v>122</v>
      </c>
      <c r="F94" s="1">
        <v>131</v>
      </c>
      <c r="G94" s="1">
        <v>132</v>
      </c>
      <c r="H94" s="1">
        <v>142</v>
      </c>
      <c r="I94" s="1">
        <v>141</v>
      </c>
      <c r="J94">
        <v>4</v>
      </c>
      <c r="K94">
        <f>[1]界石!$AJ$17</f>
        <v>9</v>
      </c>
      <c r="L94">
        <v>5</v>
      </c>
      <c r="M94">
        <f>[1]界石!$AK$17</f>
        <v>9</v>
      </c>
      <c r="N94">
        <v>6</v>
      </c>
      <c r="O94">
        <f>[1]界石!$AL$17</f>
        <v>5</v>
      </c>
      <c r="P94">
        <v>7</v>
      </c>
      <c r="Q94">
        <f>[1]界石!$AM$17</f>
        <v>5</v>
      </c>
      <c r="R94">
        <v>1</v>
      </c>
      <c r="S94">
        <f>[1]界石!$AN$17</f>
        <v>255</v>
      </c>
      <c r="T94">
        <f>IF(D94="",0,ROUND(K94*VLOOKUP(J94,[1]期望属性!$E$23:$F$38,2,0)+M94*VLOOKUP(L94,[1]期望属性!$E$23:$F$38,2,0)+O94*VLOOKUP(N94,[1]期望属性!$E$23:$F$38,2,0)+Q94*VLOOKUP(P94,[1]期望属性!$E$23:$F$38,2,0)+S94*VLOOKUP(R94,[1]期望属性!$E$23:$F$38,2,0)+VLOOKUP(D94,[2]工作表1!$A:$W,23,0)+VLOOKUP(E94,[2]工作表1!$A:$W,23,0)+VLOOKUP(F94,[2]工作表1!$A:$W,23,0)+VLOOKUP(G94,[2]工作表1!$A:$W,23,0)+VLOOKUP(H94,[2]工作表1!$A:$W,23,0)+VLOOKUP(I94,[2]工作表1!$A:$W,23,0),0))+T93</f>
        <v>338</v>
      </c>
      <c r="U94">
        <f t="shared" ref="U94:U101" si="24">K94+U93</f>
        <v>18</v>
      </c>
      <c r="V94">
        <f t="shared" ref="V94:V101" si="25">M94+V93</f>
        <v>18</v>
      </c>
      <c r="W94">
        <f t="shared" ref="W94:W101" si="26">O94+W93</f>
        <v>10</v>
      </c>
      <c r="X94">
        <f t="shared" ref="X94:X101" si="27">Q94+X93</f>
        <v>10</v>
      </c>
      <c r="Y94">
        <f>S94+INDEX([1]界石!$AC$69:$AJ$224,MATCH(D94,[1]界石!$AJ$69:$AJ$224,0),1)+INDEX([1]界石!$AC$69:$AJ$224,MATCH(E94,[1]界石!$AJ$69:$AJ$224,0),1)+INDEX([1]界石!$AC$69:$AJ$224,MATCH(F94,[1]界石!$AJ$69:$AJ$224,0),1)+INDEX([1]界石!$AC$69:$AJ$224,MATCH(G94,[1]界石!$AJ$69:$AJ$224,0),1)+INDEX([1]界石!$AC$69:$AJ$224,MATCH(H94,[1]界石!$AJ$69:$AJ$224,0),1)+INDEX([1]界石!$AC$69:$AJ$224,MATCH(I94,[1]界石!$AJ$69:$AJ$224,0),1)+Y93</f>
        <v>3779</v>
      </c>
      <c r="Z94">
        <f>INDEX([1]界石!$AC$69:$AJ$224,MATCH(D94,[1]界石!$AJ$69:$AJ$224,0),2)+INDEX([1]界石!$AC$69:$AJ$224,MATCH(E94,[1]界石!$AJ$69:$AJ$224,0),2)+INDEX([1]界石!$AC$69:$AJ$224,MATCH(F94,[1]界石!$AJ$69:$AJ$224,0),2)+INDEX([1]界石!$AC$69:$AJ$224,MATCH(G94,[1]界石!$AJ$69:$AJ$224,0),2)+INDEX([1]界石!$AC$69:$AJ$224,MATCH(H94,[1]界石!$AJ$69:$AJ$224,0),2)+INDEX([1]界石!$AC$69:$AJ$224,MATCH(I94,[1]界石!$AJ$69:$AJ$224,0),2)+Z93</f>
        <v>30</v>
      </c>
      <c r="AA94">
        <f>INDEX([1]界石!$AC$69:$AJ$224,MATCH(D94,[1]界石!$AJ$69:$AJ$224,0),3)+INDEX([1]界石!$AC$69:$AJ$224,MATCH(E94,[1]界石!$AJ$69:$AJ$224,0),3)+INDEX([1]界石!$AC$69:$AJ$224,MATCH(F94,[1]界石!$AJ$69:$AJ$224,0),3)+INDEX([1]界石!$AC$69:$AJ$224,MATCH(G94,[1]界石!$AJ$69:$AJ$224,0),3)+INDEX([1]界石!$AC$69:$AJ$224,MATCH(H94,[1]界石!$AJ$69:$AJ$224,0),3)+INDEX([1]界石!$AC$69:$AJ$224,MATCH(I94,[1]界石!$AJ$69:$AJ$224,0),3)+AA93</f>
        <v>84</v>
      </c>
      <c r="AB94">
        <f>INDEX([1]界石!$AC$69:$AJ$224,MATCH(D94,[1]界石!$AJ$69:$AJ$224,0),4)+INDEX([1]界石!$AC$69:$AJ$224,MATCH(E94,[1]界石!$AJ$69:$AJ$224,0),4)+INDEX([1]界石!$AC$69:$AJ$224,MATCH(F94,[1]界石!$AJ$69:$AJ$224,0),4)+INDEX([1]界石!$AC$69:$AJ$224,MATCH(G94,[1]界石!$AJ$69:$AJ$224,0),4)+INDEX([1]界石!$AC$69:$AJ$224,MATCH(H94,[1]界石!$AJ$69:$AJ$224,0),4)+INDEX([1]界石!$AC$69:$AJ$224,MATCH(I94,[1]界石!$AJ$69:$AJ$224,0),4)+AB93</f>
        <v>16</v>
      </c>
      <c r="AC94">
        <f>INDEX([1]界石!$AC$69:$AJ$224,MATCH(D94,[1]界石!$AJ$69:$AJ$224,0),5)+INDEX([1]界石!$AC$69:$AJ$224,MATCH(E94,[1]界石!$AJ$69:$AJ$224,0),5)+INDEX([1]界石!$AC$69:$AJ$224,MATCH(F94,[1]界石!$AJ$69:$AJ$224,0),5)+INDEX([1]界石!$AC$69:$AJ$224,MATCH(G94,[1]界石!$AJ$69:$AJ$224,0),5)+INDEX([1]界石!$AC$69:$AJ$224,MATCH(H94,[1]界石!$AJ$69:$AJ$224,0),5)+INDEX([1]界石!$AC$69:$AJ$224,MATCH(I94,[1]界石!$AJ$69:$AJ$224,0),5)+AC93</f>
        <v>0</v>
      </c>
    </row>
    <row r="95" spans="1:29" x14ac:dyDescent="0.15">
      <c r="A95">
        <v>1003</v>
      </c>
      <c r="B95">
        <v>10</v>
      </c>
      <c r="C95">
        <v>3</v>
      </c>
      <c r="D95" s="1">
        <v>123</v>
      </c>
      <c r="E95" s="1">
        <v>123</v>
      </c>
      <c r="F95" s="1">
        <v>131</v>
      </c>
      <c r="G95" s="1">
        <v>142</v>
      </c>
      <c r="H95" s="1">
        <v>141</v>
      </c>
      <c r="I95" s="1">
        <v>151</v>
      </c>
      <c r="J95">
        <v>4</v>
      </c>
      <c r="K95">
        <f>[1]界石!$AJ$17</f>
        <v>9</v>
      </c>
      <c r="L95">
        <v>5</v>
      </c>
      <c r="M95">
        <f>[1]界石!$AK$17</f>
        <v>9</v>
      </c>
      <c r="N95">
        <v>6</v>
      </c>
      <c r="O95">
        <f>[1]界石!$AL$17</f>
        <v>5</v>
      </c>
      <c r="P95">
        <v>7</v>
      </c>
      <c r="Q95">
        <f>[1]界石!$AM$17</f>
        <v>5</v>
      </c>
      <c r="R95">
        <v>1</v>
      </c>
      <c r="S95">
        <f>[1]界石!$AN$17</f>
        <v>255</v>
      </c>
      <c r="T95">
        <f>IF(D95="",0,ROUND(K95*VLOOKUP(J95,[1]期望属性!$E$23:$F$38,2,0)+M95*VLOOKUP(L95,[1]期望属性!$E$23:$F$38,2,0)+O95*VLOOKUP(N95,[1]期望属性!$E$23:$F$38,2,0)+Q95*VLOOKUP(P95,[1]期望属性!$E$23:$F$38,2,0)+S95*VLOOKUP(R95,[1]期望属性!$E$23:$F$38,2,0)+VLOOKUP(D95,[2]工作表1!$A:$W,23,0)+VLOOKUP(E95,[2]工作表1!$A:$W,23,0)+VLOOKUP(F95,[2]工作表1!$A:$W,23,0)+VLOOKUP(G95,[2]工作表1!$A:$W,23,0)+VLOOKUP(H95,[2]工作表1!$A:$W,23,0)+VLOOKUP(I95,[2]工作表1!$A:$W,23,0),0))+T94</f>
        <v>557</v>
      </c>
      <c r="U95">
        <f t="shared" si="24"/>
        <v>27</v>
      </c>
      <c r="V95">
        <f t="shared" si="25"/>
        <v>27</v>
      </c>
      <c r="W95">
        <f t="shared" si="26"/>
        <v>15</v>
      </c>
      <c r="X95">
        <f t="shared" si="27"/>
        <v>15</v>
      </c>
      <c r="Y95">
        <f>S95+INDEX([1]界石!$AC$69:$AJ$224,MATCH(D95,[1]界石!$AJ$69:$AJ$224,0),1)+INDEX([1]界石!$AC$69:$AJ$224,MATCH(E95,[1]界石!$AJ$69:$AJ$224,0),1)+INDEX([1]界石!$AC$69:$AJ$224,MATCH(F95,[1]界石!$AJ$69:$AJ$224,0),1)+INDEX([1]界石!$AC$69:$AJ$224,MATCH(G95,[1]界石!$AJ$69:$AJ$224,0),1)+INDEX([1]界石!$AC$69:$AJ$224,MATCH(H95,[1]界石!$AJ$69:$AJ$224,0),1)+INDEX([1]界石!$AC$69:$AJ$224,MATCH(I95,[1]界石!$AJ$69:$AJ$224,0),1)+Y94</f>
        <v>6009</v>
      </c>
      <c r="Z95">
        <f>INDEX([1]界石!$AC$69:$AJ$224,MATCH(D95,[1]界石!$AJ$69:$AJ$224,0),2)+INDEX([1]界石!$AC$69:$AJ$224,MATCH(E95,[1]界石!$AJ$69:$AJ$224,0),2)+INDEX([1]界石!$AC$69:$AJ$224,MATCH(F95,[1]界石!$AJ$69:$AJ$224,0),2)+INDEX([1]界石!$AC$69:$AJ$224,MATCH(G95,[1]界石!$AJ$69:$AJ$224,0),2)+INDEX([1]界石!$AC$69:$AJ$224,MATCH(H95,[1]界石!$AJ$69:$AJ$224,0),2)+INDEX([1]界石!$AC$69:$AJ$224,MATCH(I95,[1]界石!$AJ$69:$AJ$224,0),2)+Z94</f>
        <v>75</v>
      </c>
      <c r="AA95">
        <f>INDEX([1]界石!$AC$69:$AJ$224,MATCH(D95,[1]界石!$AJ$69:$AJ$224,0),3)+INDEX([1]界石!$AC$69:$AJ$224,MATCH(E95,[1]界石!$AJ$69:$AJ$224,0),3)+INDEX([1]界石!$AC$69:$AJ$224,MATCH(F95,[1]界石!$AJ$69:$AJ$224,0),3)+INDEX([1]界石!$AC$69:$AJ$224,MATCH(G95,[1]界石!$AJ$69:$AJ$224,0),3)+INDEX([1]界石!$AC$69:$AJ$224,MATCH(H95,[1]界石!$AJ$69:$AJ$224,0),3)+INDEX([1]界石!$AC$69:$AJ$224,MATCH(I95,[1]界石!$AJ$69:$AJ$224,0),3)+AA94</f>
        <v>138</v>
      </c>
      <c r="AB95">
        <f>INDEX([1]界石!$AC$69:$AJ$224,MATCH(D95,[1]界石!$AJ$69:$AJ$224,0),4)+INDEX([1]界石!$AC$69:$AJ$224,MATCH(E95,[1]界石!$AJ$69:$AJ$224,0),4)+INDEX([1]界石!$AC$69:$AJ$224,MATCH(F95,[1]界石!$AJ$69:$AJ$224,0),4)+INDEX([1]界石!$AC$69:$AJ$224,MATCH(G95,[1]界石!$AJ$69:$AJ$224,0),4)+INDEX([1]界石!$AC$69:$AJ$224,MATCH(H95,[1]界石!$AJ$69:$AJ$224,0),4)+INDEX([1]界石!$AC$69:$AJ$224,MATCH(I95,[1]界石!$AJ$69:$AJ$224,0),4)+AB94</f>
        <v>16</v>
      </c>
      <c r="AC95">
        <f>INDEX([1]界石!$AC$69:$AJ$224,MATCH(D95,[1]界石!$AJ$69:$AJ$224,0),5)+INDEX([1]界石!$AC$69:$AJ$224,MATCH(E95,[1]界石!$AJ$69:$AJ$224,0),5)+INDEX([1]界石!$AC$69:$AJ$224,MATCH(F95,[1]界石!$AJ$69:$AJ$224,0),5)+INDEX([1]界石!$AC$69:$AJ$224,MATCH(G95,[1]界石!$AJ$69:$AJ$224,0),5)+INDEX([1]界石!$AC$69:$AJ$224,MATCH(H95,[1]界石!$AJ$69:$AJ$224,0),5)+INDEX([1]界石!$AC$69:$AJ$224,MATCH(I95,[1]界石!$AJ$69:$AJ$224,0),5)+AC94</f>
        <v>0</v>
      </c>
    </row>
    <row r="96" spans="1:29" x14ac:dyDescent="0.15">
      <c r="A96">
        <v>1004</v>
      </c>
      <c r="B96">
        <v>10</v>
      </c>
      <c r="C96">
        <v>4</v>
      </c>
      <c r="D96" s="1">
        <v>125</v>
      </c>
      <c r="E96" s="1">
        <v>126</v>
      </c>
      <c r="F96" s="1">
        <v>133</v>
      </c>
      <c r="G96" s="1">
        <v>141</v>
      </c>
      <c r="H96" s="1">
        <v>151</v>
      </c>
      <c r="I96" s="1">
        <v>152</v>
      </c>
      <c r="J96">
        <v>4</v>
      </c>
      <c r="K96">
        <f>[1]界石!$AJ$17</f>
        <v>9</v>
      </c>
      <c r="L96">
        <v>5</v>
      </c>
      <c r="M96">
        <f>[1]界石!$AK$17</f>
        <v>9</v>
      </c>
      <c r="N96">
        <v>6</v>
      </c>
      <c r="O96">
        <f>[1]界石!$AL$17</f>
        <v>5</v>
      </c>
      <c r="P96">
        <v>7</v>
      </c>
      <c r="Q96">
        <f>[1]界石!$AM$17</f>
        <v>5</v>
      </c>
      <c r="R96">
        <v>1</v>
      </c>
      <c r="S96">
        <f>[1]界石!$AN$17</f>
        <v>255</v>
      </c>
      <c r="T96">
        <f>IF(D96="",0,ROUND(K96*VLOOKUP(J96,[1]期望属性!$E$23:$F$38,2,0)+M96*VLOOKUP(L96,[1]期望属性!$E$23:$F$38,2,0)+O96*VLOOKUP(N96,[1]期望属性!$E$23:$F$38,2,0)+Q96*VLOOKUP(P96,[1]期望属性!$E$23:$F$38,2,0)+S96*VLOOKUP(R96,[1]期望属性!$E$23:$F$38,2,0)+VLOOKUP(D96,[2]工作表1!$A:$W,23,0)+VLOOKUP(E96,[2]工作表1!$A:$W,23,0)+VLOOKUP(F96,[2]工作表1!$A:$W,23,0)+VLOOKUP(G96,[2]工作表1!$A:$W,23,0)+VLOOKUP(H96,[2]工作表1!$A:$W,23,0)+VLOOKUP(I96,[2]工作表1!$A:$W,23,0),0))+T95</f>
        <v>858</v>
      </c>
      <c r="U96">
        <f t="shared" si="24"/>
        <v>36</v>
      </c>
      <c r="V96">
        <f t="shared" si="25"/>
        <v>36</v>
      </c>
      <c r="W96">
        <f t="shared" si="26"/>
        <v>20</v>
      </c>
      <c r="X96">
        <f t="shared" si="27"/>
        <v>20</v>
      </c>
      <c r="Y96">
        <f>S96+INDEX([1]界石!$AC$69:$AJ$224,MATCH(D96,[1]界石!$AJ$69:$AJ$224,0),1)+INDEX([1]界石!$AC$69:$AJ$224,MATCH(E96,[1]界石!$AJ$69:$AJ$224,0),1)+INDEX([1]界石!$AC$69:$AJ$224,MATCH(F96,[1]界石!$AJ$69:$AJ$224,0),1)+INDEX([1]界石!$AC$69:$AJ$224,MATCH(G96,[1]界石!$AJ$69:$AJ$224,0),1)+INDEX([1]界石!$AC$69:$AJ$224,MATCH(H96,[1]界石!$AJ$69:$AJ$224,0),1)+INDEX([1]界石!$AC$69:$AJ$224,MATCH(I96,[1]界石!$AJ$69:$AJ$224,0),1)+Y95</f>
        <v>8424</v>
      </c>
      <c r="Z96">
        <f>INDEX([1]界石!$AC$69:$AJ$224,MATCH(D96,[1]界石!$AJ$69:$AJ$224,0),2)+INDEX([1]界石!$AC$69:$AJ$224,MATCH(E96,[1]界石!$AJ$69:$AJ$224,0),2)+INDEX([1]界石!$AC$69:$AJ$224,MATCH(F96,[1]界石!$AJ$69:$AJ$224,0),2)+INDEX([1]界石!$AC$69:$AJ$224,MATCH(G96,[1]界石!$AJ$69:$AJ$224,0),2)+INDEX([1]界石!$AC$69:$AJ$224,MATCH(H96,[1]界石!$AJ$69:$AJ$224,0),2)+INDEX([1]界石!$AC$69:$AJ$224,MATCH(I96,[1]界石!$AJ$69:$AJ$224,0),2)+Z95</f>
        <v>141</v>
      </c>
      <c r="AA96">
        <f>INDEX([1]界石!$AC$69:$AJ$224,MATCH(D96,[1]界石!$AJ$69:$AJ$224,0),3)+INDEX([1]界石!$AC$69:$AJ$224,MATCH(E96,[1]界石!$AJ$69:$AJ$224,0),3)+INDEX([1]界石!$AC$69:$AJ$224,MATCH(F96,[1]界石!$AJ$69:$AJ$224,0),3)+INDEX([1]界石!$AC$69:$AJ$224,MATCH(G96,[1]界石!$AJ$69:$AJ$224,0),3)+INDEX([1]界石!$AC$69:$AJ$224,MATCH(H96,[1]界石!$AJ$69:$AJ$224,0),3)+INDEX([1]界石!$AC$69:$AJ$224,MATCH(I96,[1]界石!$AJ$69:$AJ$224,0),3)+AA95</f>
        <v>192</v>
      </c>
      <c r="AB96">
        <f>INDEX([1]界石!$AC$69:$AJ$224,MATCH(D96,[1]界石!$AJ$69:$AJ$224,0),4)+INDEX([1]界石!$AC$69:$AJ$224,MATCH(E96,[1]界石!$AJ$69:$AJ$224,0),4)+INDEX([1]界石!$AC$69:$AJ$224,MATCH(F96,[1]界石!$AJ$69:$AJ$224,0),4)+INDEX([1]界石!$AC$69:$AJ$224,MATCH(G96,[1]界石!$AJ$69:$AJ$224,0),4)+INDEX([1]界石!$AC$69:$AJ$224,MATCH(H96,[1]界石!$AJ$69:$AJ$224,0),4)+INDEX([1]界石!$AC$69:$AJ$224,MATCH(I96,[1]界石!$AJ$69:$AJ$224,0),4)+AB95</f>
        <v>27</v>
      </c>
      <c r="AC96">
        <f>INDEX([1]界石!$AC$69:$AJ$224,MATCH(D96,[1]界石!$AJ$69:$AJ$224,0),5)+INDEX([1]界石!$AC$69:$AJ$224,MATCH(E96,[1]界石!$AJ$69:$AJ$224,0),5)+INDEX([1]界石!$AC$69:$AJ$224,MATCH(F96,[1]界石!$AJ$69:$AJ$224,0),5)+INDEX([1]界石!$AC$69:$AJ$224,MATCH(G96,[1]界石!$AJ$69:$AJ$224,0),5)+INDEX([1]界石!$AC$69:$AJ$224,MATCH(H96,[1]界石!$AJ$69:$AJ$224,0),5)+INDEX([1]界石!$AC$69:$AJ$224,MATCH(I96,[1]界石!$AJ$69:$AJ$224,0),5)+AC95</f>
        <v>13</v>
      </c>
    </row>
    <row r="97" spans="1:29" x14ac:dyDescent="0.15">
      <c r="A97">
        <v>1005</v>
      </c>
      <c r="B97">
        <v>10</v>
      </c>
      <c r="C97">
        <v>5</v>
      </c>
      <c r="D97" s="1">
        <v>121</v>
      </c>
      <c r="E97" s="1">
        <v>122</v>
      </c>
      <c r="F97" s="1">
        <v>132</v>
      </c>
      <c r="G97" s="1">
        <v>142</v>
      </c>
      <c r="H97" s="1">
        <v>155</v>
      </c>
      <c r="I97" s="1">
        <v>153</v>
      </c>
      <c r="J97">
        <v>4</v>
      </c>
      <c r="K97">
        <f>[1]界石!$AJ$17</f>
        <v>9</v>
      </c>
      <c r="L97">
        <v>5</v>
      </c>
      <c r="M97">
        <f>[1]界石!$AK$17</f>
        <v>9</v>
      </c>
      <c r="N97">
        <v>6</v>
      </c>
      <c r="O97">
        <f>[1]界石!$AL$17</f>
        <v>5</v>
      </c>
      <c r="P97">
        <v>7</v>
      </c>
      <c r="Q97">
        <f>[1]界石!$AM$17</f>
        <v>5</v>
      </c>
      <c r="R97">
        <v>1</v>
      </c>
      <c r="S97">
        <f>[1]界石!$AN$17</f>
        <v>255</v>
      </c>
      <c r="T97">
        <f>IF(D97="",0,ROUND(K97*VLOOKUP(J97,[1]期望属性!$E$23:$F$38,2,0)+M97*VLOOKUP(L97,[1]期望属性!$E$23:$F$38,2,0)+O97*VLOOKUP(N97,[1]期望属性!$E$23:$F$38,2,0)+Q97*VLOOKUP(P97,[1]期望属性!$E$23:$F$38,2,0)+S97*VLOOKUP(R97,[1]期望属性!$E$23:$F$38,2,0)+VLOOKUP(D97,[2]工作表1!$A:$W,23,0)+VLOOKUP(E97,[2]工作表1!$A:$W,23,0)+VLOOKUP(F97,[2]工作表1!$A:$W,23,0)+VLOOKUP(G97,[2]工作表1!$A:$W,23,0)+VLOOKUP(H97,[2]工作表1!$A:$W,23,0)+VLOOKUP(I97,[2]工作表1!$A:$W,23,0),0))+T96</f>
        <v>1206</v>
      </c>
      <c r="U97">
        <f t="shared" si="24"/>
        <v>45</v>
      </c>
      <c r="V97">
        <f t="shared" si="25"/>
        <v>45</v>
      </c>
      <c r="W97">
        <f t="shared" si="26"/>
        <v>25</v>
      </c>
      <c r="X97">
        <f t="shared" si="27"/>
        <v>25</v>
      </c>
      <c r="Y97">
        <f>S97+INDEX([1]界石!$AC$69:$AJ$224,MATCH(D97,[1]界石!$AJ$69:$AJ$224,0),1)+INDEX([1]界石!$AC$69:$AJ$224,MATCH(E97,[1]界石!$AJ$69:$AJ$224,0),1)+INDEX([1]界石!$AC$69:$AJ$224,MATCH(F97,[1]界石!$AJ$69:$AJ$224,0),1)+INDEX([1]界石!$AC$69:$AJ$224,MATCH(G97,[1]界石!$AJ$69:$AJ$224,0),1)+INDEX([1]界石!$AC$69:$AJ$224,MATCH(H97,[1]界石!$AJ$69:$AJ$224,0),1)+INDEX([1]界石!$AC$69:$AJ$224,MATCH(I97,[1]界石!$AJ$69:$AJ$224,0),1)+Y96</f>
        <v>10222</v>
      </c>
      <c r="Z97">
        <f>INDEX([1]界石!$AC$69:$AJ$224,MATCH(D97,[1]界石!$AJ$69:$AJ$224,0),2)+INDEX([1]界石!$AC$69:$AJ$224,MATCH(E97,[1]界石!$AJ$69:$AJ$224,0),2)+INDEX([1]界石!$AC$69:$AJ$224,MATCH(F97,[1]界石!$AJ$69:$AJ$224,0),2)+INDEX([1]界石!$AC$69:$AJ$224,MATCH(G97,[1]界石!$AJ$69:$AJ$224,0),2)+INDEX([1]界石!$AC$69:$AJ$224,MATCH(H97,[1]界石!$AJ$69:$AJ$224,0),2)+INDEX([1]界石!$AC$69:$AJ$224,MATCH(I97,[1]界石!$AJ$69:$AJ$224,0),2)+Z96</f>
        <v>147</v>
      </c>
      <c r="AA97">
        <f>INDEX([1]界石!$AC$69:$AJ$224,MATCH(D97,[1]界石!$AJ$69:$AJ$224,0),3)+INDEX([1]界石!$AC$69:$AJ$224,MATCH(E97,[1]界石!$AJ$69:$AJ$224,0),3)+INDEX([1]界石!$AC$69:$AJ$224,MATCH(F97,[1]界石!$AJ$69:$AJ$224,0),3)+INDEX([1]界石!$AC$69:$AJ$224,MATCH(G97,[1]界石!$AJ$69:$AJ$224,0),3)+INDEX([1]界石!$AC$69:$AJ$224,MATCH(H97,[1]界石!$AJ$69:$AJ$224,0),3)+INDEX([1]界石!$AC$69:$AJ$224,MATCH(I97,[1]界石!$AJ$69:$AJ$224,0),3)+AA96</f>
        <v>300</v>
      </c>
      <c r="AB97">
        <f>INDEX([1]界石!$AC$69:$AJ$224,MATCH(D97,[1]界石!$AJ$69:$AJ$224,0),4)+INDEX([1]界石!$AC$69:$AJ$224,MATCH(E97,[1]界石!$AJ$69:$AJ$224,0),4)+INDEX([1]界石!$AC$69:$AJ$224,MATCH(F97,[1]界石!$AJ$69:$AJ$224,0),4)+INDEX([1]界石!$AC$69:$AJ$224,MATCH(G97,[1]界石!$AJ$69:$AJ$224,0),4)+INDEX([1]界石!$AC$69:$AJ$224,MATCH(H97,[1]界石!$AJ$69:$AJ$224,0),4)+INDEX([1]界石!$AC$69:$AJ$224,MATCH(I97,[1]界石!$AJ$69:$AJ$224,0),4)+AB96</f>
        <v>57</v>
      </c>
      <c r="AC97">
        <f>INDEX([1]界石!$AC$69:$AJ$224,MATCH(D97,[1]界石!$AJ$69:$AJ$224,0),5)+INDEX([1]界石!$AC$69:$AJ$224,MATCH(E97,[1]界石!$AJ$69:$AJ$224,0),5)+INDEX([1]界石!$AC$69:$AJ$224,MATCH(F97,[1]界石!$AJ$69:$AJ$224,0),5)+INDEX([1]界石!$AC$69:$AJ$224,MATCH(G97,[1]界石!$AJ$69:$AJ$224,0),5)+INDEX([1]界石!$AC$69:$AJ$224,MATCH(H97,[1]界石!$AJ$69:$AJ$224,0),5)+INDEX([1]界石!$AC$69:$AJ$224,MATCH(I97,[1]界石!$AJ$69:$AJ$224,0),5)+AC96</f>
        <v>84</v>
      </c>
    </row>
    <row r="98" spans="1:29" x14ac:dyDescent="0.15">
      <c r="A98">
        <v>1006</v>
      </c>
      <c r="B98">
        <v>10</v>
      </c>
      <c r="C98">
        <v>6</v>
      </c>
      <c r="D98" s="1">
        <v>131</v>
      </c>
      <c r="E98" s="1">
        <v>133</v>
      </c>
      <c r="F98" s="1">
        <v>141</v>
      </c>
      <c r="G98" s="1">
        <v>152</v>
      </c>
      <c r="H98" s="1">
        <v>156</v>
      </c>
      <c r="I98" s="1">
        <v>154</v>
      </c>
      <c r="J98">
        <v>4</v>
      </c>
      <c r="K98">
        <f>[1]界石!$AJ$17</f>
        <v>9</v>
      </c>
      <c r="L98">
        <v>5</v>
      </c>
      <c r="M98">
        <f>[1]界石!$AK$17</f>
        <v>9</v>
      </c>
      <c r="N98">
        <v>6</v>
      </c>
      <c r="O98">
        <f>[1]界石!$AL$17</f>
        <v>5</v>
      </c>
      <c r="P98">
        <v>7</v>
      </c>
      <c r="Q98">
        <f>[1]界石!$AM$17</f>
        <v>5</v>
      </c>
      <c r="R98">
        <v>1</v>
      </c>
      <c r="S98">
        <f>[1]界石!$AN$17</f>
        <v>255</v>
      </c>
      <c r="T98">
        <f>IF(D98="",0,ROUND(K98*VLOOKUP(J98,[1]期望属性!$E$23:$F$38,2,0)+M98*VLOOKUP(L98,[1]期望属性!$E$23:$F$38,2,0)+O98*VLOOKUP(N98,[1]期望属性!$E$23:$F$38,2,0)+Q98*VLOOKUP(P98,[1]期望属性!$E$23:$F$38,2,0)+S98*VLOOKUP(R98,[1]期望属性!$E$23:$F$38,2,0)+VLOOKUP(D98,[2]工作表1!$A:$W,23,0)+VLOOKUP(E98,[2]工作表1!$A:$W,23,0)+VLOOKUP(F98,[2]工作表1!$A:$W,23,0)+VLOOKUP(G98,[2]工作表1!$A:$W,23,0)+VLOOKUP(H98,[2]工作表1!$A:$W,23,0)+VLOOKUP(I98,[2]工作表1!$A:$W,23,0),0))+T97</f>
        <v>1554</v>
      </c>
      <c r="U98">
        <f t="shared" si="24"/>
        <v>54</v>
      </c>
      <c r="V98">
        <f t="shared" si="25"/>
        <v>54</v>
      </c>
      <c r="W98">
        <f t="shared" si="26"/>
        <v>30</v>
      </c>
      <c r="X98">
        <f t="shared" si="27"/>
        <v>30</v>
      </c>
      <c r="Y98">
        <f>S98+INDEX([1]界石!$AC$69:$AJ$224,MATCH(D98,[1]界石!$AJ$69:$AJ$224,0),1)+INDEX([1]界石!$AC$69:$AJ$224,MATCH(E98,[1]界石!$AJ$69:$AJ$224,0),1)+INDEX([1]界石!$AC$69:$AJ$224,MATCH(F98,[1]界石!$AJ$69:$AJ$224,0),1)+INDEX([1]界石!$AC$69:$AJ$224,MATCH(G98,[1]界石!$AJ$69:$AJ$224,0),1)+INDEX([1]界石!$AC$69:$AJ$224,MATCH(H98,[1]界石!$AJ$69:$AJ$224,0),1)+INDEX([1]界石!$AC$69:$AJ$224,MATCH(I98,[1]界石!$AJ$69:$AJ$224,0),1)+Y97</f>
        <v>12822</v>
      </c>
      <c r="Z98">
        <f>INDEX([1]界石!$AC$69:$AJ$224,MATCH(D98,[1]界石!$AJ$69:$AJ$224,0),2)+INDEX([1]界石!$AC$69:$AJ$224,MATCH(E98,[1]界石!$AJ$69:$AJ$224,0),2)+INDEX([1]界石!$AC$69:$AJ$224,MATCH(F98,[1]界石!$AJ$69:$AJ$224,0),2)+INDEX([1]界石!$AC$69:$AJ$224,MATCH(G98,[1]界石!$AJ$69:$AJ$224,0),2)+INDEX([1]界石!$AC$69:$AJ$224,MATCH(H98,[1]界石!$AJ$69:$AJ$224,0),2)+INDEX([1]界石!$AC$69:$AJ$224,MATCH(I98,[1]界石!$AJ$69:$AJ$224,0),2)+Z97</f>
        <v>192</v>
      </c>
      <c r="AA98">
        <f>INDEX([1]界石!$AC$69:$AJ$224,MATCH(D98,[1]界石!$AJ$69:$AJ$224,0),3)+INDEX([1]界石!$AC$69:$AJ$224,MATCH(E98,[1]界石!$AJ$69:$AJ$224,0),3)+INDEX([1]界石!$AC$69:$AJ$224,MATCH(F98,[1]界石!$AJ$69:$AJ$224,0),3)+INDEX([1]界石!$AC$69:$AJ$224,MATCH(G98,[1]界石!$AJ$69:$AJ$224,0),3)+INDEX([1]界石!$AC$69:$AJ$224,MATCH(H98,[1]界石!$AJ$69:$AJ$224,0),3)+INDEX([1]界石!$AC$69:$AJ$224,MATCH(I98,[1]界石!$AJ$69:$AJ$224,0),3)+AA97</f>
        <v>408</v>
      </c>
      <c r="AB98">
        <f>INDEX([1]界石!$AC$69:$AJ$224,MATCH(D98,[1]界石!$AJ$69:$AJ$224,0),4)+INDEX([1]界石!$AC$69:$AJ$224,MATCH(E98,[1]界石!$AJ$69:$AJ$224,0),4)+INDEX([1]界石!$AC$69:$AJ$224,MATCH(F98,[1]界石!$AJ$69:$AJ$224,0),4)+INDEX([1]界石!$AC$69:$AJ$224,MATCH(G98,[1]界石!$AJ$69:$AJ$224,0),4)+INDEX([1]界石!$AC$69:$AJ$224,MATCH(H98,[1]界石!$AJ$69:$AJ$224,0),4)+INDEX([1]界石!$AC$69:$AJ$224,MATCH(I98,[1]界石!$AJ$69:$AJ$224,0),4)+AB97</f>
        <v>128</v>
      </c>
      <c r="AC98">
        <f>INDEX([1]界石!$AC$69:$AJ$224,MATCH(D98,[1]界石!$AJ$69:$AJ$224,0),5)+INDEX([1]界石!$AC$69:$AJ$224,MATCH(E98,[1]界石!$AJ$69:$AJ$224,0),5)+INDEX([1]界石!$AC$69:$AJ$224,MATCH(F98,[1]界石!$AJ$69:$AJ$224,0),5)+INDEX([1]界石!$AC$69:$AJ$224,MATCH(G98,[1]界石!$AJ$69:$AJ$224,0),5)+INDEX([1]界石!$AC$69:$AJ$224,MATCH(H98,[1]界石!$AJ$69:$AJ$224,0),5)+INDEX([1]界石!$AC$69:$AJ$224,MATCH(I98,[1]界石!$AJ$69:$AJ$224,0),5)+AC97</f>
        <v>84</v>
      </c>
    </row>
    <row r="99" spans="1:29" x14ac:dyDescent="0.15">
      <c r="A99">
        <v>1007</v>
      </c>
      <c r="B99">
        <v>10</v>
      </c>
      <c r="C99">
        <v>7</v>
      </c>
      <c r="D99" s="1">
        <v>131</v>
      </c>
      <c r="E99" s="1">
        <v>132</v>
      </c>
      <c r="F99" s="1">
        <v>141</v>
      </c>
      <c r="G99" s="1">
        <v>153</v>
      </c>
      <c r="H99" s="1">
        <v>151</v>
      </c>
      <c r="I99" s="1">
        <v>155</v>
      </c>
      <c r="J99">
        <v>4</v>
      </c>
      <c r="K99">
        <f>[1]界石!$AJ$17</f>
        <v>9</v>
      </c>
      <c r="L99">
        <v>5</v>
      </c>
      <c r="M99">
        <f>[1]界石!$AK$17</f>
        <v>9</v>
      </c>
      <c r="N99">
        <v>6</v>
      </c>
      <c r="O99">
        <f>[1]界石!$AL$17</f>
        <v>5</v>
      </c>
      <c r="P99">
        <v>7</v>
      </c>
      <c r="Q99">
        <f>[1]界石!$AM$17</f>
        <v>5</v>
      </c>
      <c r="R99">
        <v>1</v>
      </c>
      <c r="S99">
        <f>[1]界石!$AN$17</f>
        <v>255</v>
      </c>
      <c r="T99">
        <f>IF(D99="",0,ROUND(K99*VLOOKUP(J99,[1]期望属性!$E$23:$F$38,2,0)+M99*VLOOKUP(L99,[1]期望属性!$E$23:$F$38,2,0)+O99*VLOOKUP(N99,[1]期望属性!$E$23:$F$38,2,0)+Q99*VLOOKUP(P99,[1]期望属性!$E$23:$F$38,2,0)+S99*VLOOKUP(R99,[1]期望属性!$E$23:$F$38,2,0)+VLOOKUP(D99,[2]工作表1!$A:$W,23,0)+VLOOKUP(E99,[2]工作表1!$A:$W,23,0)+VLOOKUP(F99,[2]工作表1!$A:$W,23,0)+VLOOKUP(G99,[2]工作表1!$A:$W,23,0)+VLOOKUP(H99,[2]工作表1!$A:$W,23,0)+VLOOKUP(I99,[2]工作表1!$A:$W,23,0),0))+T98</f>
        <v>2022</v>
      </c>
      <c r="U99">
        <f t="shared" si="24"/>
        <v>63</v>
      </c>
      <c r="V99">
        <f t="shared" si="25"/>
        <v>63</v>
      </c>
      <c r="W99">
        <f t="shared" si="26"/>
        <v>35</v>
      </c>
      <c r="X99">
        <f t="shared" si="27"/>
        <v>35</v>
      </c>
      <c r="Y99">
        <f>S99+INDEX([1]界石!$AC$69:$AJ$224,MATCH(D99,[1]界石!$AJ$69:$AJ$224,0),1)+INDEX([1]界石!$AC$69:$AJ$224,MATCH(E99,[1]界石!$AJ$69:$AJ$224,0),1)+INDEX([1]界石!$AC$69:$AJ$224,MATCH(F99,[1]界石!$AJ$69:$AJ$224,0),1)+INDEX([1]界石!$AC$69:$AJ$224,MATCH(G99,[1]界石!$AJ$69:$AJ$224,0),1)+INDEX([1]界石!$AC$69:$AJ$224,MATCH(H99,[1]界石!$AJ$69:$AJ$224,0),1)+INDEX([1]界石!$AC$69:$AJ$224,MATCH(I99,[1]界石!$AJ$69:$AJ$224,0),1)+Y98</f>
        <v>16410</v>
      </c>
      <c r="Z99">
        <f>INDEX([1]界石!$AC$69:$AJ$224,MATCH(D99,[1]界石!$AJ$69:$AJ$224,0),2)+INDEX([1]界石!$AC$69:$AJ$224,MATCH(E99,[1]界石!$AJ$69:$AJ$224,0),2)+INDEX([1]界石!$AC$69:$AJ$224,MATCH(F99,[1]界石!$AJ$69:$AJ$224,0),2)+INDEX([1]界石!$AC$69:$AJ$224,MATCH(G99,[1]界石!$AJ$69:$AJ$224,0),2)+INDEX([1]界石!$AC$69:$AJ$224,MATCH(H99,[1]界石!$AJ$69:$AJ$224,0),2)+INDEX([1]界石!$AC$69:$AJ$224,MATCH(I99,[1]界石!$AJ$69:$AJ$224,0),2)+Z98</f>
        <v>237</v>
      </c>
      <c r="AA99">
        <f>INDEX([1]界石!$AC$69:$AJ$224,MATCH(D99,[1]界石!$AJ$69:$AJ$224,0),3)+INDEX([1]界石!$AC$69:$AJ$224,MATCH(E99,[1]界石!$AJ$69:$AJ$224,0),3)+INDEX([1]界石!$AC$69:$AJ$224,MATCH(F99,[1]界石!$AJ$69:$AJ$224,0),3)+INDEX([1]界石!$AC$69:$AJ$224,MATCH(G99,[1]界石!$AJ$69:$AJ$224,0),3)+INDEX([1]界石!$AC$69:$AJ$224,MATCH(H99,[1]界石!$AJ$69:$AJ$224,0),3)+INDEX([1]界石!$AC$69:$AJ$224,MATCH(I99,[1]界石!$AJ$69:$AJ$224,0),3)+AA98</f>
        <v>482</v>
      </c>
      <c r="AB99">
        <f>INDEX([1]界石!$AC$69:$AJ$224,MATCH(D99,[1]界石!$AJ$69:$AJ$224,0),4)+INDEX([1]界石!$AC$69:$AJ$224,MATCH(E99,[1]界石!$AJ$69:$AJ$224,0),4)+INDEX([1]界石!$AC$69:$AJ$224,MATCH(F99,[1]界石!$AJ$69:$AJ$224,0),4)+INDEX([1]界石!$AC$69:$AJ$224,MATCH(G99,[1]界石!$AJ$69:$AJ$224,0),4)+INDEX([1]界石!$AC$69:$AJ$224,MATCH(H99,[1]界石!$AJ$69:$AJ$224,0),4)+INDEX([1]界石!$AC$69:$AJ$224,MATCH(I99,[1]界石!$AJ$69:$AJ$224,0),4)+AB98</f>
        <v>158</v>
      </c>
      <c r="AC99">
        <f>INDEX([1]界石!$AC$69:$AJ$224,MATCH(D99,[1]界石!$AJ$69:$AJ$224,0),5)+INDEX([1]界石!$AC$69:$AJ$224,MATCH(E99,[1]界石!$AJ$69:$AJ$224,0),5)+INDEX([1]界石!$AC$69:$AJ$224,MATCH(F99,[1]界石!$AJ$69:$AJ$224,0),5)+INDEX([1]界石!$AC$69:$AJ$224,MATCH(G99,[1]界石!$AJ$69:$AJ$224,0),5)+INDEX([1]界石!$AC$69:$AJ$224,MATCH(H99,[1]界石!$AJ$69:$AJ$224,0),5)+INDEX([1]界石!$AC$69:$AJ$224,MATCH(I99,[1]界石!$AJ$69:$AJ$224,0),5)+AC98</f>
        <v>155</v>
      </c>
    </row>
    <row r="100" spans="1:29" x14ac:dyDescent="0.15">
      <c r="A100">
        <v>1008</v>
      </c>
      <c r="B100">
        <v>10</v>
      </c>
      <c r="C100">
        <v>8</v>
      </c>
      <c r="D100" s="1">
        <v>141</v>
      </c>
      <c r="E100" s="1">
        <v>142</v>
      </c>
      <c r="F100" s="1">
        <v>151</v>
      </c>
      <c r="G100" s="1">
        <v>152</v>
      </c>
      <c r="H100" s="1">
        <v>153</v>
      </c>
      <c r="I100" s="1">
        <v>156</v>
      </c>
      <c r="J100">
        <v>4</v>
      </c>
      <c r="K100">
        <f>[1]界石!$AJ$17</f>
        <v>9</v>
      </c>
      <c r="L100">
        <v>5</v>
      </c>
      <c r="M100">
        <f>[1]界石!$AK$17</f>
        <v>9</v>
      </c>
      <c r="N100">
        <v>6</v>
      </c>
      <c r="O100">
        <f>[1]界石!$AL$17</f>
        <v>5</v>
      </c>
      <c r="P100">
        <v>7</v>
      </c>
      <c r="Q100">
        <f>[1]界石!$AM$17</f>
        <v>5</v>
      </c>
      <c r="R100">
        <v>1</v>
      </c>
      <c r="S100">
        <f>[1]界石!$AN$17</f>
        <v>255</v>
      </c>
      <c r="T100">
        <f>IF(D100="",0,ROUND(K100*VLOOKUP(J100,[1]期望属性!$E$23:$F$38,2,0)+M100*VLOOKUP(L100,[1]期望属性!$E$23:$F$38,2,0)+O100*VLOOKUP(N100,[1]期望属性!$E$23:$F$38,2,0)+Q100*VLOOKUP(P100,[1]期望属性!$E$23:$F$38,2,0)+S100*VLOOKUP(R100,[1]期望属性!$E$23:$F$38,2,0)+VLOOKUP(D100,[2]工作表1!$A:$W,23,0)+VLOOKUP(E100,[2]工作表1!$A:$W,23,0)+VLOOKUP(F100,[2]工作表1!$A:$W,23,0)+VLOOKUP(G100,[2]工作表1!$A:$W,23,0)+VLOOKUP(H100,[2]工作表1!$A:$W,23,0)+VLOOKUP(I100,[2]工作表1!$A:$W,23,0),0))+T99</f>
        <v>2435</v>
      </c>
      <c r="U100">
        <f t="shared" si="24"/>
        <v>72</v>
      </c>
      <c r="V100">
        <f t="shared" si="25"/>
        <v>72</v>
      </c>
      <c r="W100">
        <f t="shared" si="26"/>
        <v>40</v>
      </c>
      <c r="X100">
        <f t="shared" si="27"/>
        <v>40</v>
      </c>
      <c r="Y100">
        <f>S100+INDEX([1]界石!$AC$69:$AJ$224,MATCH(D100,[1]界石!$AJ$69:$AJ$224,0),1)+INDEX([1]界石!$AC$69:$AJ$224,MATCH(E100,[1]界石!$AJ$69:$AJ$224,0),1)+INDEX([1]界石!$AC$69:$AJ$224,MATCH(F100,[1]界石!$AJ$69:$AJ$224,0),1)+INDEX([1]界石!$AC$69:$AJ$224,MATCH(G100,[1]界石!$AJ$69:$AJ$224,0),1)+INDEX([1]界石!$AC$69:$AJ$224,MATCH(H100,[1]界石!$AJ$69:$AJ$224,0),1)+INDEX([1]界石!$AC$69:$AJ$224,MATCH(I100,[1]界石!$AJ$69:$AJ$224,0),1)+Y99</f>
        <v>20246</v>
      </c>
      <c r="Z100">
        <f>INDEX([1]界石!$AC$69:$AJ$224,MATCH(D100,[1]界石!$AJ$69:$AJ$224,0),2)+INDEX([1]界石!$AC$69:$AJ$224,MATCH(E100,[1]界石!$AJ$69:$AJ$224,0),2)+INDEX([1]界石!$AC$69:$AJ$224,MATCH(F100,[1]界石!$AJ$69:$AJ$224,0),2)+INDEX([1]界石!$AC$69:$AJ$224,MATCH(G100,[1]界石!$AJ$69:$AJ$224,0),2)+INDEX([1]界石!$AC$69:$AJ$224,MATCH(H100,[1]界石!$AJ$69:$AJ$224,0),2)+INDEX([1]界石!$AC$69:$AJ$224,MATCH(I100,[1]界石!$AJ$69:$AJ$224,0),2)+Z99</f>
        <v>303</v>
      </c>
      <c r="AA100">
        <f>INDEX([1]界石!$AC$69:$AJ$224,MATCH(D100,[1]界石!$AJ$69:$AJ$224,0),3)+INDEX([1]界石!$AC$69:$AJ$224,MATCH(E100,[1]界石!$AJ$69:$AJ$224,0),3)+INDEX([1]界石!$AC$69:$AJ$224,MATCH(F100,[1]界石!$AJ$69:$AJ$224,0),3)+INDEX([1]界石!$AC$69:$AJ$224,MATCH(G100,[1]界石!$AJ$69:$AJ$224,0),3)+INDEX([1]界石!$AC$69:$AJ$224,MATCH(H100,[1]界石!$AJ$69:$AJ$224,0),3)+INDEX([1]界石!$AC$69:$AJ$224,MATCH(I100,[1]界石!$AJ$69:$AJ$224,0),3)+AA99</f>
        <v>624</v>
      </c>
      <c r="AB100">
        <f>INDEX([1]界石!$AC$69:$AJ$224,MATCH(D100,[1]界石!$AJ$69:$AJ$224,0),4)+INDEX([1]界石!$AC$69:$AJ$224,MATCH(E100,[1]界石!$AJ$69:$AJ$224,0),4)+INDEX([1]界石!$AC$69:$AJ$224,MATCH(F100,[1]界石!$AJ$69:$AJ$224,0),4)+INDEX([1]界石!$AC$69:$AJ$224,MATCH(G100,[1]界石!$AJ$69:$AJ$224,0),4)+INDEX([1]界石!$AC$69:$AJ$224,MATCH(H100,[1]界石!$AJ$69:$AJ$224,0),4)+INDEX([1]界石!$AC$69:$AJ$224,MATCH(I100,[1]界石!$AJ$69:$AJ$224,0),4)+AB99</f>
        <v>188</v>
      </c>
      <c r="AC100">
        <f>INDEX([1]界石!$AC$69:$AJ$224,MATCH(D100,[1]界石!$AJ$69:$AJ$224,0),5)+INDEX([1]界石!$AC$69:$AJ$224,MATCH(E100,[1]界石!$AJ$69:$AJ$224,0),5)+INDEX([1]界石!$AC$69:$AJ$224,MATCH(F100,[1]界石!$AJ$69:$AJ$224,0),5)+INDEX([1]界石!$AC$69:$AJ$224,MATCH(G100,[1]界石!$AJ$69:$AJ$224,0),5)+INDEX([1]界石!$AC$69:$AJ$224,MATCH(H100,[1]界石!$AJ$69:$AJ$224,0),5)+INDEX([1]界石!$AC$69:$AJ$224,MATCH(I100,[1]界石!$AJ$69:$AJ$224,0),5)+AC99</f>
        <v>155</v>
      </c>
    </row>
    <row r="101" spans="1:29" x14ac:dyDescent="0.15">
      <c r="A101">
        <v>1009</v>
      </c>
      <c r="B101">
        <v>10</v>
      </c>
      <c r="C101">
        <v>9</v>
      </c>
      <c r="D101" s="1">
        <v>141</v>
      </c>
      <c r="E101" s="1">
        <v>142</v>
      </c>
      <c r="F101" s="1">
        <v>154</v>
      </c>
      <c r="G101" s="1">
        <v>155</v>
      </c>
      <c r="H101" s="1">
        <v>156</v>
      </c>
      <c r="I101" s="1">
        <v>151</v>
      </c>
      <c r="J101">
        <v>4</v>
      </c>
      <c r="K101">
        <f>[1]界石!$AJ$17</f>
        <v>9</v>
      </c>
      <c r="L101">
        <v>5</v>
      </c>
      <c r="M101">
        <f>[1]界石!$AK$17</f>
        <v>9</v>
      </c>
      <c r="N101">
        <v>6</v>
      </c>
      <c r="O101">
        <f>[1]界石!$AL$17</f>
        <v>5</v>
      </c>
      <c r="P101">
        <v>7</v>
      </c>
      <c r="Q101">
        <f>[1]界石!$AM$17</f>
        <v>5</v>
      </c>
      <c r="R101">
        <v>1</v>
      </c>
      <c r="S101">
        <f>[1]界石!$AN$17</f>
        <v>255</v>
      </c>
      <c r="T101">
        <f>IF(D101="",0,ROUND(K101*VLOOKUP(J101,[1]期望属性!$E$23:$F$38,2,0)+M101*VLOOKUP(L101,[1]期望属性!$E$23:$F$38,2,0)+O101*VLOOKUP(N101,[1]期望属性!$E$23:$F$38,2,0)+Q101*VLOOKUP(P101,[1]期望属性!$E$23:$F$38,2,0)+S101*VLOOKUP(R101,[1]期望属性!$E$23:$F$38,2,0)+VLOOKUP(D101,[2]工作表1!$A:$W,23,0)+VLOOKUP(E101,[2]工作表1!$A:$W,23,0)+VLOOKUP(F101,[2]工作表1!$A:$W,23,0)+VLOOKUP(G101,[2]工作表1!$A:$W,23,0)+VLOOKUP(H101,[2]工作表1!$A:$W,23,0)+VLOOKUP(I101,[2]工作表1!$A:$W,23,0),0))+T100</f>
        <v>2914</v>
      </c>
      <c r="U101">
        <f t="shared" si="24"/>
        <v>81</v>
      </c>
      <c r="V101">
        <f t="shared" si="25"/>
        <v>81</v>
      </c>
      <c r="W101">
        <f t="shared" si="26"/>
        <v>45</v>
      </c>
      <c r="X101">
        <f t="shared" si="27"/>
        <v>45</v>
      </c>
      <c r="Y101">
        <f>S101+INDEX([1]界石!$AC$69:$AJ$224,MATCH(D101,[1]界石!$AJ$69:$AJ$224,0),1)+INDEX([1]界石!$AC$69:$AJ$224,MATCH(E101,[1]界石!$AJ$69:$AJ$224,0),1)+INDEX([1]界石!$AC$69:$AJ$224,MATCH(F101,[1]界石!$AJ$69:$AJ$224,0),1)+INDEX([1]界石!$AC$69:$AJ$224,MATCH(G101,[1]界石!$AJ$69:$AJ$224,0),1)+INDEX([1]界石!$AC$69:$AJ$224,MATCH(H101,[1]界石!$AJ$69:$AJ$224,0),1)+INDEX([1]界石!$AC$69:$AJ$224,MATCH(I101,[1]界石!$AJ$69:$AJ$224,0),1)+Y100</f>
        <v>23094</v>
      </c>
      <c r="Z101">
        <f>INDEX([1]界石!$AC$69:$AJ$224,MATCH(D101,[1]界石!$AJ$69:$AJ$224,0),2)+INDEX([1]界石!$AC$69:$AJ$224,MATCH(E101,[1]界石!$AJ$69:$AJ$224,0),2)+INDEX([1]界石!$AC$69:$AJ$224,MATCH(F101,[1]界石!$AJ$69:$AJ$224,0),2)+INDEX([1]界石!$AC$69:$AJ$224,MATCH(G101,[1]界石!$AJ$69:$AJ$224,0),2)+INDEX([1]界石!$AC$69:$AJ$224,MATCH(H101,[1]界石!$AJ$69:$AJ$224,0),2)+INDEX([1]界石!$AC$69:$AJ$224,MATCH(I101,[1]界石!$AJ$69:$AJ$224,0),2)+Z100</f>
        <v>336</v>
      </c>
      <c r="AA101">
        <f>INDEX([1]界石!$AC$69:$AJ$224,MATCH(D101,[1]界石!$AJ$69:$AJ$224,0),3)+INDEX([1]界石!$AC$69:$AJ$224,MATCH(E101,[1]界石!$AJ$69:$AJ$224,0),3)+INDEX([1]界石!$AC$69:$AJ$224,MATCH(F101,[1]界石!$AJ$69:$AJ$224,0),3)+INDEX([1]界石!$AC$69:$AJ$224,MATCH(G101,[1]界石!$AJ$69:$AJ$224,0),3)+INDEX([1]界石!$AC$69:$AJ$224,MATCH(H101,[1]界石!$AJ$69:$AJ$224,0),3)+INDEX([1]界石!$AC$69:$AJ$224,MATCH(I101,[1]界石!$AJ$69:$AJ$224,0),3)+AA100</f>
        <v>712</v>
      </c>
      <c r="AB101">
        <f>INDEX([1]界石!$AC$69:$AJ$224,MATCH(D101,[1]界石!$AJ$69:$AJ$224,0),4)+INDEX([1]界石!$AC$69:$AJ$224,MATCH(E101,[1]界石!$AJ$69:$AJ$224,0),4)+INDEX([1]界石!$AC$69:$AJ$224,MATCH(F101,[1]界石!$AJ$69:$AJ$224,0),4)+INDEX([1]界石!$AC$69:$AJ$224,MATCH(G101,[1]界石!$AJ$69:$AJ$224,0),4)+INDEX([1]界石!$AC$69:$AJ$224,MATCH(H101,[1]界石!$AJ$69:$AJ$224,0),4)+INDEX([1]界石!$AC$69:$AJ$224,MATCH(I101,[1]界石!$AJ$69:$AJ$224,0),4)+AB100</f>
        <v>278</v>
      </c>
      <c r="AC101">
        <f>INDEX([1]界石!$AC$69:$AJ$224,MATCH(D101,[1]界石!$AJ$69:$AJ$224,0),5)+INDEX([1]界石!$AC$69:$AJ$224,MATCH(E101,[1]界石!$AJ$69:$AJ$224,0),5)+INDEX([1]界石!$AC$69:$AJ$224,MATCH(F101,[1]界石!$AJ$69:$AJ$224,0),5)+INDEX([1]界石!$AC$69:$AJ$224,MATCH(G101,[1]界石!$AJ$69:$AJ$224,0),5)+INDEX([1]界石!$AC$69:$AJ$224,MATCH(H101,[1]界石!$AJ$69:$AJ$224,0),5)+INDEX([1]界石!$AC$69:$AJ$224,MATCH(I101,[1]界石!$AJ$69:$AJ$224,0),5)+AC100</f>
        <v>226</v>
      </c>
    </row>
    <row r="102" spans="1:29" x14ac:dyDescent="0.15">
      <c r="A102">
        <v>1010</v>
      </c>
      <c r="B102">
        <v>10</v>
      </c>
      <c r="C102">
        <v>10</v>
      </c>
      <c r="J102">
        <v>4</v>
      </c>
      <c r="K102">
        <f>[1]界石!$AJ$17</f>
        <v>9</v>
      </c>
      <c r="L102">
        <v>5</v>
      </c>
      <c r="M102">
        <f>[1]界石!$AK$17</f>
        <v>9</v>
      </c>
      <c r="N102">
        <v>6</v>
      </c>
      <c r="O102">
        <f>[1]界石!$AL$17</f>
        <v>5</v>
      </c>
      <c r="P102">
        <v>7</v>
      </c>
      <c r="Q102">
        <f>[1]界石!$AM$17</f>
        <v>5</v>
      </c>
      <c r="R102">
        <v>1</v>
      </c>
      <c r="S102">
        <f>[1]界石!$AN$17</f>
        <v>255</v>
      </c>
      <c r="T102">
        <f>IF(D102="",0,ROUND(K102*VLOOKUP(J102,[1]期望属性!$E$23:$F$38,2,0)+M102*VLOOKUP(L102,[1]期望属性!$E$23:$F$38,2,0)+O102*VLOOKUP(N102,[1]期望属性!$E$23:$F$38,2,0)+Q102*VLOOKUP(P102,[1]期望属性!$E$23:$F$38,2,0)+S102*VLOOKUP(R102,[1]期望属性!$E$23:$F$38,2,0)+VLOOKUP(D102,[2]工作表1!$A:$W,23,0)+VLOOKUP(E102,[2]工作表1!$A:$W,23,0)+VLOOKUP(F102,[2]工作表1!$A:$W,23,0)+VLOOKUP(G102,[2]工作表1!$A:$W,23,0)+VLOOKUP(H102,[2]工作表1!$A:$W,23,0)+VLOOKUP(I102,[2]工作表1!$A:$W,23,0),0))+T101</f>
        <v>2914</v>
      </c>
    </row>
    <row r="103" spans="1:29" x14ac:dyDescent="0.15">
      <c r="A103">
        <v>1101</v>
      </c>
      <c r="B103">
        <v>11</v>
      </c>
      <c r="C103">
        <v>1</v>
      </c>
      <c r="D103" s="1">
        <v>123</v>
      </c>
      <c r="E103" s="1">
        <v>124</v>
      </c>
      <c r="F103" s="1">
        <v>132</v>
      </c>
      <c r="G103" s="1">
        <v>133</v>
      </c>
      <c r="H103" s="1">
        <v>131</v>
      </c>
      <c r="I103" s="1">
        <v>141</v>
      </c>
      <c r="J103">
        <v>4</v>
      </c>
      <c r="K103">
        <f>[1]界石!$AJ$17</f>
        <v>9</v>
      </c>
      <c r="L103">
        <v>5</v>
      </c>
      <c r="M103">
        <f>[1]界石!$AK$17</f>
        <v>9</v>
      </c>
      <c r="N103">
        <v>6</v>
      </c>
      <c r="O103">
        <f>[1]界石!$AL$17</f>
        <v>5</v>
      </c>
      <c r="P103">
        <v>7</v>
      </c>
      <c r="Q103">
        <f>[1]界石!$AM$17</f>
        <v>5</v>
      </c>
      <c r="R103">
        <v>1</v>
      </c>
      <c r="S103">
        <f>[1]界石!$AN$17</f>
        <v>255</v>
      </c>
      <c r="T103">
        <f>IF(D103="",0,ROUND(K103*VLOOKUP(J103,[1]期望属性!$E$23:$F$38,2,0)+M103*VLOOKUP(L103,[1]期望属性!$E$23:$F$38,2,0)+O103*VLOOKUP(N103,[1]期望属性!$E$23:$F$38,2,0)+Q103*VLOOKUP(P103,[1]期望属性!$E$23:$F$38,2,0)+S103*VLOOKUP(R103,[1]期望属性!$E$23:$F$38,2,0)+VLOOKUP(D103,[2]工作表1!$A:$W,23,0)+VLOOKUP(E103,[2]工作表1!$A:$W,23,0)+VLOOKUP(F103,[2]工作表1!$A:$W,23,0)+VLOOKUP(G103,[2]工作表1!$A:$W,23,0)+VLOOKUP(H103,[2]工作表1!$A:$W,23,0)+VLOOKUP(I103,[2]工作表1!$A:$W,23,0),0))</f>
        <v>171</v>
      </c>
      <c r="U103">
        <f>K103</f>
        <v>9</v>
      </c>
      <c r="V103">
        <f>M103</f>
        <v>9</v>
      </c>
      <c r="W103">
        <f>O103</f>
        <v>5</v>
      </c>
      <c r="X103">
        <f>Q103</f>
        <v>5</v>
      </c>
      <c r="Y103">
        <f>S103+INDEX([1]界石!$AC$69:$AJ$224,MATCH(D103,[1]界石!$AJ$69:$AJ$224,0),1)+INDEX([1]界石!$AC$69:$AJ$224,MATCH(E103,[1]界石!$AJ$69:$AJ$224,0),1)+INDEX([1]界石!$AC$69:$AJ$224,MATCH(F103,[1]界石!$AJ$69:$AJ$224,0),1)+INDEX([1]界石!$AC$69:$AJ$224,MATCH(G103,[1]界石!$AJ$69:$AJ$224,0),1)+INDEX([1]界石!$AC$69:$AJ$224,MATCH(H103,[1]界石!$AJ$69:$AJ$224,0),1)+INDEX([1]界石!$AC$69:$AJ$224,MATCH(I103,[1]界石!$AJ$69:$AJ$224,0),1)</f>
        <v>1982</v>
      </c>
      <c r="Z103">
        <f>INDEX([1]界石!$AC$69:$AJ$224,MATCH(D103,[1]界石!$AJ$69:$AJ$224,0),2)+INDEX([1]界石!$AC$69:$AJ$224,MATCH(E103,[1]界石!$AJ$69:$AJ$224,0),2)+INDEX([1]界石!$AC$69:$AJ$224,MATCH(F103,[1]界石!$AJ$69:$AJ$224,0),2)+INDEX([1]界石!$AC$69:$AJ$224,MATCH(G103,[1]界石!$AJ$69:$AJ$224,0),2)+INDEX([1]界石!$AC$69:$AJ$224,MATCH(H103,[1]界石!$AJ$69:$AJ$224,0),2)+INDEX([1]界石!$AC$69:$AJ$224,MATCH(I103,[1]界石!$AJ$69:$AJ$224,0),2)</f>
        <v>12</v>
      </c>
      <c r="AA103">
        <f>INDEX([1]界石!$AC$69:$AJ$224,MATCH(D103,[1]界石!$AJ$69:$AJ$224,0),3)+INDEX([1]界石!$AC$69:$AJ$224,MATCH(E103,[1]界石!$AJ$69:$AJ$224,0),3)+INDEX([1]界石!$AC$69:$AJ$224,MATCH(F103,[1]界石!$AJ$69:$AJ$224,0),3)+INDEX([1]界石!$AC$69:$AJ$224,MATCH(G103,[1]界石!$AJ$69:$AJ$224,0),3)+INDEX([1]界石!$AC$69:$AJ$224,MATCH(H103,[1]界石!$AJ$69:$AJ$224,0),3)+INDEX([1]界石!$AC$69:$AJ$224,MATCH(I103,[1]界石!$AJ$69:$AJ$224,0),3)</f>
        <v>30</v>
      </c>
      <c r="AB103">
        <f>INDEX([1]界石!$AC$69:$AJ$224,MATCH(D103,[1]界石!$AJ$69:$AJ$224,0),4)+INDEX([1]界石!$AC$69:$AJ$224,MATCH(E103,[1]界石!$AJ$69:$AJ$224,0),4)+INDEX([1]界石!$AC$69:$AJ$224,MATCH(F103,[1]界石!$AJ$69:$AJ$224,0),4)+INDEX([1]界石!$AC$69:$AJ$224,MATCH(G103,[1]界石!$AJ$69:$AJ$224,0),4)+INDEX([1]界石!$AC$69:$AJ$224,MATCH(H103,[1]界石!$AJ$69:$AJ$224,0),4)+INDEX([1]界石!$AC$69:$AJ$224,MATCH(I103,[1]界石!$AJ$69:$AJ$224,0),4)</f>
        <v>16</v>
      </c>
      <c r="AC103">
        <f>INDEX([1]界石!$AC$69:$AJ$224,MATCH(D103,[1]界石!$AJ$69:$AJ$224,0),5)+INDEX([1]界石!$AC$69:$AJ$224,MATCH(E103,[1]界石!$AJ$69:$AJ$224,0),5)+INDEX([1]界石!$AC$69:$AJ$224,MATCH(F103,[1]界石!$AJ$69:$AJ$224,0),5)+INDEX([1]界石!$AC$69:$AJ$224,MATCH(G103,[1]界石!$AJ$69:$AJ$224,0),5)+INDEX([1]界石!$AC$69:$AJ$224,MATCH(H103,[1]界石!$AJ$69:$AJ$224,0),5)+INDEX([1]界石!$AC$69:$AJ$224,MATCH(I103,[1]界石!$AJ$69:$AJ$224,0),5)</f>
        <v>0</v>
      </c>
    </row>
    <row r="104" spans="1:29" x14ac:dyDescent="0.15">
      <c r="A104">
        <v>1102</v>
      </c>
      <c r="B104">
        <v>11</v>
      </c>
      <c r="C104">
        <v>2</v>
      </c>
      <c r="D104" s="1">
        <v>121</v>
      </c>
      <c r="E104" s="1">
        <v>133</v>
      </c>
      <c r="F104" s="1">
        <v>132</v>
      </c>
      <c r="G104" s="1">
        <v>141</v>
      </c>
      <c r="H104" s="1">
        <v>154</v>
      </c>
      <c r="I104" s="1">
        <v>156</v>
      </c>
      <c r="J104">
        <v>4</v>
      </c>
      <c r="K104">
        <f>[1]界石!$AJ$17</f>
        <v>9</v>
      </c>
      <c r="L104">
        <v>5</v>
      </c>
      <c r="M104">
        <f>[1]界石!$AK$17</f>
        <v>9</v>
      </c>
      <c r="N104">
        <v>6</v>
      </c>
      <c r="O104">
        <f>[1]界石!$AL$17</f>
        <v>5</v>
      </c>
      <c r="P104">
        <v>7</v>
      </c>
      <c r="Q104">
        <f>[1]界石!$AM$17</f>
        <v>5</v>
      </c>
      <c r="R104">
        <v>1</v>
      </c>
      <c r="S104">
        <f>[1]界石!$AN$17</f>
        <v>255</v>
      </c>
      <c r="T104">
        <f>IF(D104="",0,ROUND(K104*VLOOKUP(J104,[1]期望属性!$E$23:$F$38,2,0)+M104*VLOOKUP(L104,[1]期望属性!$E$23:$F$38,2,0)+O104*VLOOKUP(N104,[1]期望属性!$E$23:$F$38,2,0)+Q104*VLOOKUP(P104,[1]期望属性!$E$23:$F$38,2,0)+S104*VLOOKUP(R104,[1]期望属性!$E$23:$F$38,2,0)+VLOOKUP(D104,[2]工作表1!$A:$W,23,0)+VLOOKUP(E104,[2]工作表1!$A:$W,23,0)+VLOOKUP(F104,[2]工作表1!$A:$W,23,0)+VLOOKUP(G104,[2]工作表1!$A:$W,23,0)+VLOOKUP(H104,[2]工作表1!$A:$W,23,0)+VLOOKUP(I104,[2]工作表1!$A:$W,23,0),0))+T103</f>
        <v>450</v>
      </c>
      <c r="U104">
        <f t="shared" ref="U104:U111" si="28">K104+U103</f>
        <v>18</v>
      </c>
      <c r="V104">
        <f t="shared" ref="V104:V111" si="29">M104+V103</f>
        <v>18</v>
      </c>
      <c r="W104">
        <f t="shared" ref="W104:W111" si="30">O104+W103</f>
        <v>10</v>
      </c>
      <c r="X104">
        <f t="shared" ref="X104:X111" si="31">Q104+X103</f>
        <v>10</v>
      </c>
      <c r="Y104">
        <f>S104+INDEX([1]界石!$AC$69:$AJ$224,MATCH(D104,[1]界石!$AJ$69:$AJ$224,0),1)+INDEX([1]界石!$AC$69:$AJ$224,MATCH(E104,[1]界石!$AJ$69:$AJ$224,0),1)+INDEX([1]界石!$AC$69:$AJ$224,MATCH(F104,[1]界石!$AJ$69:$AJ$224,0),1)+INDEX([1]界石!$AC$69:$AJ$224,MATCH(G104,[1]界石!$AJ$69:$AJ$224,0),1)+INDEX([1]界石!$AC$69:$AJ$224,MATCH(H104,[1]界石!$AJ$69:$AJ$224,0),1)+INDEX([1]界石!$AC$69:$AJ$224,MATCH(I104,[1]界石!$AJ$69:$AJ$224,0),1)+Y103</f>
        <v>4767</v>
      </c>
      <c r="Z104">
        <f>INDEX([1]界石!$AC$69:$AJ$224,MATCH(D104,[1]界石!$AJ$69:$AJ$224,0),2)+INDEX([1]界石!$AC$69:$AJ$224,MATCH(E104,[1]界石!$AJ$69:$AJ$224,0),2)+INDEX([1]界石!$AC$69:$AJ$224,MATCH(F104,[1]界石!$AJ$69:$AJ$224,0),2)+INDEX([1]界石!$AC$69:$AJ$224,MATCH(G104,[1]界石!$AJ$69:$AJ$224,0),2)+INDEX([1]界石!$AC$69:$AJ$224,MATCH(H104,[1]界石!$AJ$69:$AJ$224,0),2)+INDEX([1]界石!$AC$69:$AJ$224,MATCH(I104,[1]界石!$AJ$69:$AJ$224,0),2)+Z103</f>
        <v>12</v>
      </c>
      <c r="AA104">
        <f>INDEX([1]界石!$AC$69:$AJ$224,MATCH(D104,[1]界石!$AJ$69:$AJ$224,0),3)+INDEX([1]界石!$AC$69:$AJ$224,MATCH(E104,[1]界石!$AJ$69:$AJ$224,0),3)+INDEX([1]界石!$AC$69:$AJ$224,MATCH(F104,[1]界石!$AJ$69:$AJ$224,0),3)+INDEX([1]界石!$AC$69:$AJ$224,MATCH(G104,[1]界石!$AJ$69:$AJ$224,0),3)+INDEX([1]界石!$AC$69:$AJ$224,MATCH(H104,[1]界石!$AJ$69:$AJ$224,0),3)+INDEX([1]界石!$AC$69:$AJ$224,MATCH(I104,[1]界石!$AJ$69:$AJ$224,0),3)+AA103</f>
        <v>104</v>
      </c>
      <c r="AB104">
        <f>INDEX([1]界石!$AC$69:$AJ$224,MATCH(D104,[1]界石!$AJ$69:$AJ$224,0),4)+INDEX([1]界石!$AC$69:$AJ$224,MATCH(E104,[1]界石!$AJ$69:$AJ$224,0),4)+INDEX([1]界石!$AC$69:$AJ$224,MATCH(F104,[1]界石!$AJ$69:$AJ$224,0),4)+INDEX([1]界石!$AC$69:$AJ$224,MATCH(G104,[1]界石!$AJ$69:$AJ$224,0),4)+INDEX([1]界石!$AC$69:$AJ$224,MATCH(H104,[1]界石!$AJ$69:$AJ$224,0),4)+INDEX([1]界石!$AC$69:$AJ$224,MATCH(I104,[1]界石!$AJ$69:$AJ$224,0),4)+AB103</f>
        <v>87</v>
      </c>
      <c r="AC104">
        <f>INDEX([1]界石!$AC$69:$AJ$224,MATCH(D104,[1]界石!$AJ$69:$AJ$224,0),5)+INDEX([1]界石!$AC$69:$AJ$224,MATCH(E104,[1]界石!$AJ$69:$AJ$224,0),5)+INDEX([1]界石!$AC$69:$AJ$224,MATCH(F104,[1]界石!$AJ$69:$AJ$224,0),5)+INDEX([1]界石!$AC$69:$AJ$224,MATCH(G104,[1]界石!$AJ$69:$AJ$224,0),5)+INDEX([1]界石!$AC$69:$AJ$224,MATCH(H104,[1]界石!$AJ$69:$AJ$224,0),5)+INDEX([1]界石!$AC$69:$AJ$224,MATCH(I104,[1]界石!$AJ$69:$AJ$224,0),5)+AC103</f>
        <v>0</v>
      </c>
    </row>
    <row r="105" spans="1:29" x14ac:dyDescent="0.15">
      <c r="A105">
        <v>1103</v>
      </c>
      <c r="B105">
        <v>11</v>
      </c>
      <c r="C105">
        <v>3</v>
      </c>
      <c r="D105" s="1">
        <v>122</v>
      </c>
      <c r="E105" s="1">
        <v>133</v>
      </c>
      <c r="F105" s="1">
        <v>131</v>
      </c>
      <c r="G105" s="1">
        <v>142</v>
      </c>
      <c r="H105" s="1">
        <v>153</v>
      </c>
      <c r="I105" s="1">
        <v>151</v>
      </c>
      <c r="J105">
        <v>4</v>
      </c>
      <c r="K105">
        <f>[1]界石!$AJ$17</f>
        <v>9</v>
      </c>
      <c r="L105">
        <v>5</v>
      </c>
      <c r="M105">
        <f>[1]界石!$AK$17</f>
        <v>9</v>
      </c>
      <c r="N105">
        <v>6</v>
      </c>
      <c r="O105">
        <f>[1]界石!$AL$17</f>
        <v>5</v>
      </c>
      <c r="P105">
        <v>7</v>
      </c>
      <c r="Q105">
        <f>[1]界石!$AM$17</f>
        <v>5</v>
      </c>
      <c r="R105">
        <v>1</v>
      </c>
      <c r="S105">
        <f>[1]界石!$AN$17</f>
        <v>255</v>
      </c>
      <c r="T105">
        <f>IF(D105="",0,ROUND(K105*VLOOKUP(J105,[1]期望属性!$E$23:$F$38,2,0)+M105*VLOOKUP(L105,[1]期望属性!$E$23:$F$38,2,0)+O105*VLOOKUP(N105,[1]期望属性!$E$23:$F$38,2,0)+Q105*VLOOKUP(P105,[1]期望属性!$E$23:$F$38,2,0)+S105*VLOOKUP(R105,[1]期望属性!$E$23:$F$38,2,0)+VLOOKUP(D105,[2]工作表1!$A:$W,23,0)+VLOOKUP(E105,[2]工作表1!$A:$W,23,0)+VLOOKUP(F105,[2]工作表1!$A:$W,23,0)+VLOOKUP(G105,[2]工作表1!$A:$W,23,0)+VLOOKUP(H105,[2]工作表1!$A:$W,23,0)+VLOOKUP(I105,[2]工作表1!$A:$W,23,0),0))+T104</f>
        <v>743</v>
      </c>
      <c r="U105">
        <f t="shared" si="28"/>
        <v>27</v>
      </c>
      <c r="V105">
        <f t="shared" si="29"/>
        <v>27</v>
      </c>
      <c r="W105">
        <f t="shared" si="30"/>
        <v>15</v>
      </c>
      <c r="X105">
        <f t="shared" si="31"/>
        <v>15</v>
      </c>
      <c r="Y105">
        <f>S105+INDEX([1]界石!$AC$69:$AJ$224,MATCH(D105,[1]界石!$AJ$69:$AJ$224,0),1)+INDEX([1]界石!$AC$69:$AJ$224,MATCH(E105,[1]界石!$AJ$69:$AJ$224,0),1)+INDEX([1]界石!$AC$69:$AJ$224,MATCH(F105,[1]界石!$AJ$69:$AJ$224,0),1)+INDEX([1]界石!$AC$69:$AJ$224,MATCH(G105,[1]界石!$AJ$69:$AJ$224,0),1)+INDEX([1]界石!$AC$69:$AJ$224,MATCH(H105,[1]界石!$AJ$69:$AJ$224,0),1)+INDEX([1]界石!$AC$69:$AJ$224,MATCH(I105,[1]界石!$AJ$69:$AJ$224,0),1)+Y104</f>
        <v>7738</v>
      </c>
      <c r="Z105">
        <f>INDEX([1]界石!$AC$69:$AJ$224,MATCH(D105,[1]界石!$AJ$69:$AJ$224,0),2)+INDEX([1]界石!$AC$69:$AJ$224,MATCH(E105,[1]界石!$AJ$69:$AJ$224,0),2)+INDEX([1]界石!$AC$69:$AJ$224,MATCH(F105,[1]界石!$AJ$69:$AJ$224,0),2)+INDEX([1]界石!$AC$69:$AJ$224,MATCH(G105,[1]界石!$AJ$69:$AJ$224,0),2)+INDEX([1]界石!$AC$69:$AJ$224,MATCH(H105,[1]界石!$AJ$69:$AJ$224,0),2)+INDEX([1]界石!$AC$69:$AJ$224,MATCH(I105,[1]界石!$AJ$69:$AJ$224,0),2)+Z104</f>
        <v>63</v>
      </c>
      <c r="AA105">
        <f>INDEX([1]界石!$AC$69:$AJ$224,MATCH(D105,[1]界石!$AJ$69:$AJ$224,0),3)+INDEX([1]界石!$AC$69:$AJ$224,MATCH(E105,[1]界石!$AJ$69:$AJ$224,0),3)+INDEX([1]界石!$AC$69:$AJ$224,MATCH(F105,[1]界石!$AJ$69:$AJ$224,0),3)+INDEX([1]界石!$AC$69:$AJ$224,MATCH(G105,[1]界石!$AJ$69:$AJ$224,0),3)+INDEX([1]界石!$AC$69:$AJ$224,MATCH(H105,[1]界石!$AJ$69:$AJ$224,0),3)+INDEX([1]界石!$AC$69:$AJ$224,MATCH(I105,[1]界石!$AJ$69:$AJ$224,0),3)+AA104</f>
        <v>192</v>
      </c>
      <c r="AB105">
        <f>INDEX([1]界石!$AC$69:$AJ$224,MATCH(D105,[1]界石!$AJ$69:$AJ$224,0),4)+INDEX([1]界石!$AC$69:$AJ$224,MATCH(E105,[1]界石!$AJ$69:$AJ$224,0),4)+INDEX([1]界石!$AC$69:$AJ$224,MATCH(F105,[1]界石!$AJ$69:$AJ$224,0),4)+INDEX([1]界石!$AC$69:$AJ$224,MATCH(G105,[1]界石!$AJ$69:$AJ$224,0),4)+INDEX([1]界石!$AC$69:$AJ$224,MATCH(H105,[1]界石!$AJ$69:$AJ$224,0),4)+INDEX([1]界石!$AC$69:$AJ$224,MATCH(I105,[1]界石!$AJ$69:$AJ$224,0),4)+AB104</f>
        <v>98</v>
      </c>
      <c r="AC105">
        <f>INDEX([1]界石!$AC$69:$AJ$224,MATCH(D105,[1]界石!$AJ$69:$AJ$224,0),5)+INDEX([1]界石!$AC$69:$AJ$224,MATCH(E105,[1]界石!$AJ$69:$AJ$224,0),5)+INDEX([1]界石!$AC$69:$AJ$224,MATCH(F105,[1]界石!$AJ$69:$AJ$224,0),5)+INDEX([1]界石!$AC$69:$AJ$224,MATCH(G105,[1]界石!$AJ$69:$AJ$224,0),5)+INDEX([1]界石!$AC$69:$AJ$224,MATCH(H105,[1]界石!$AJ$69:$AJ$224,0),5)+INDEX([1]界石!$AC$69:$AJ$224,MATCH(I105,[1]界石!$AJ$69:$AJ$224,0),5)+AC104</f>
        <v>0</v>
      </c>
    </row>
    <row r="106" spans="1:29" x14ac:dyDescent="0.15">
      <c r="A106">
        <v>1104</v>
      </c>
      <c r="B106">
        <v>11</v>
      </c>
      <c r="C106">
        <v>4</v>
      </c>
      <c r="D106" s="1">
        <v>124</v>
      </c>
      <c r="E106" s="1">
        <v>125</v>
      </c>
      <c r="F106" s="1">
        <v>133</v>
      </c>
      <c r="G106" s="1">
        <v>141</v>
      </c>
      <c r="H106" s="1">
        <v>151</v>
      </c>
      <c r="I106" s="1">
        <v>152</v>
      </c>
      <c r="J106">
        <v>4</v>
      </c>
      <c r="K106">
        <f>[1]界石!$AJ$17</f>
        <v>9</v>
      </c>
      <c r="L106">
        <v>5</v>
      </c>
      <c r="M106">
        <f>[1]界石!$AK$17</f>
        <v>9</v>
      </c>
      <c r="N106">
        <v>6</v>
      </c>
      <c r="O106">
        <f>[1]界石!$AL$17</f>
        <v>5</v>
      </c>
      <c r="P106">
        <v>7</v>
      </c>
      <c r="Q106">
        <f>[1]界石!$AM$17</f>
        <v>5</v>
      </c>
      <c r="R106">
        <v>1</v>
      </c>
      <c r="S106">
        <f>[1]界石!$AN$17</f>
        <v>255</v>
      </c>
      <c r="T106">
        <f>IF(D106="",0,ROUND(K106*VLOOKUP(J106,[1]期望属性!$E$23:$F$38,2,0)+M106*VLOOKUP(L106,[1]期望属性!$E$23:$F$38,2,0)+O106*VLOOKUP(N106,[1]期望属性!$E$23:$F$38,2,0)+Q106*VLOOKUP(P106,[1]期望属性!$E$23:$F$38,2,0)+S106*VLOOKUP(R106,[1]期望属性!$E$23:$F$38,2,0)+VLOOKUP(D106,[2]工作表1!$A:$W,23,0)+VLOOKUP(E106,[2]工作表1!$A:$W,23,0)+VLOOKUP(F106,[2]工作表1!$A:$W,23,0)+VLOOKUP(G106,[2]工作表1!$A:$W,23,0)+VLOOKUP(H106,[2]工作表1!$A:$W,23,0)+VLOOKUP(I106,[2]工作表1!$A:$W,23,0),0))+T105</f>
        <v>1038</v>
      </c>
      <c r="U106">
        <f t="shared" si="28"/>
        <v>36</v>
      </c>
      <c r="V106">
        <f t="shared" si="29"/>
        <v>36</v>
      </c>
      <c r="W106">
        <f t="shared" si="30"/>
        <v>20</v>
      </c>
      <c r="X106">
        <f t="shared" si="31"/>
        <v>20</v>
      </c>
      <c r="Y106">
        <f>S106+INDEX([1]界石!$AC$69:$AJ$224,MATCH(D106,[1]界石!$AJ$69:$AJ$224,0),1)+INDEX([1]界石!$AC$69:$AJ$224,MATCH(E106,[1]界石!$AJ$69:$AJ$224,0),1)+INDEX([1]界石!$AC$69:$AJ$224,MATCH(F106,[1]界石!$AJ$69:$AJ$224,0),1)+INDEX([1]界石!$AC$69:$AJ$224,MATCH(G106,[1]界石!$AJ$69:$AJ$224,0),1)+INDEX([1]界石!$AC$69:$AJ$224,MATCH(H106,[1]界石!$AJ$69:$AJ$224,0),1)+INDEX([1]界石!$AC$69:$AJ$224,MATCH(I106,[1]界石!$AJ$69:$AJ$224,0),1)+Y105</f>
        <v>9968</v>
      </c>
      <c r="Z106">
        <f>INDEX([1]界石!$AC$69:$AJ$224,MATCH(D106,[1]界石!$AJ$69:$AJ$224,0),2)+INDEX([1]界石!$AC$69:$AJ$224,MATCH(E106,[1]界石!$AJ$69:$AJ$224,0),2)+INDEX([1]界石!$AC$69:$AJ$224,MATCH(F106,[1]界石!$AJ$69:$AJ$224,0),2)+INDEX([1]界石!$AC$69:$AJ$224,MATCH(G106,[1]界石!$AJ$69:$AJ$224,0),2)+INDEX([1]界石!$AC$69:$AJ$224,MATCH(H106,[1]界石!$AJ$69:$AJ$224,0),2)+INDEX([1]界石!$AC$69:$AJ$224,MATCH(I106,[1]界石!$AJ$69:$AJ$224,0),2)+Z105</f>
        <v>129</v>
      </c>
      <c r="AA106">
        <f>INDEX([1]界石!$AC$69:$AJ$224,MATCH(D106,[1]界石!$AJ$69:$AJ$224,0),3)+INDEX([1]界石!$AC$69:$AJ$224,MATCH(E106,[1]界石!$AJ$69:$AJ$224,0),3)+INDEX([1]界石!$AC$69:$AJ$224,MATCH(F106,[1]界石!$AJ$69:$AJ$224,0),3)+INDEX([1]界石!$AC$69:$AJ$224,MATCH(G106,[1]界石!$AJ$69:$AJ$224,0),3)+INDEX([1]界石!$AC$69:$AJ$224,MATCH(H106,[1]界石!$AJ$69:$AJ$224,0),3)+INDEX([1]界石!$AC$69:$AJ$224,MATCH(I106,[1]界石!$AJ$69:$AJ$224,0),3)+AA105</f>
        <v>246</v>
      </c>
      <c r="AB106">
        <f>INDEX([1]界石!$AC$69:$AJ$224,MATCH(D106,[1]界石!$AJ$69:$AJ$224,0),4)+INDEX([1]界石!$AC$69:$AJ$224,MATCH(E106,[1]界石!$AJ$69:$AJ$224,0),4)+INDEX([1]界石!$AC$69:$AJ$224,MATCH(F106,[1]界石!$AJ$69:$AJ$224,0),4)+INDEX([1]界石!$AC$69:$AJ$224,MATCH(G106,[1]界石!$AJ$69:$AJ$224,0),4)+INDEX([1]界石!$AC$69:$AJ$224,MATCH(H106,[1]界石!$AJ$69:$AJ$224,0),4)+INDEX([1]界石!$AC$69:$AJ$224,MATCH(I106,[1]界石!$AJ$69:$AJ$224,0),4)+AB105</f>
        <v>114</v>
      </c>
      <c r="AC106">
        <f>INDEX([1]界石!$AC$69:$AJ$224,MATCH(D106,[1]界石!$AJ$69:$AJ$224,0),5)+INDEX([1]界石!$AC$69:$AJ$224,MATCH(E106,[1]界石!$AJ$69:$AJ$224,0),5)+INDEX([1]界石!$AC$69:$AJ$224,MATCH(F106,[1]界石!$AJ$69:$AJ$224,0),5)+INDEX([1]界石!$AC$69:$AJ$224,MATCH(G106,[1]界石!$AJ$69:$AJ$224,0),5)+INDEX([1]界石!$AC$69:$AJ$224,MATCH(H106,[1]界石!$AJ$69:$AJ$224,0),5)+INDEX([1]界石!$AC$69:$AJ$224,MATCH(I106,[1]界石!$AJ$69:$AJ$224,0),5)+AC105</f>
        <v>13</v>
      </c>
    </row>
    <row r="107" spans="1:29" x14ac:dyDescent="0.15">
      <c r="A107">
        <v>1105</v>
      </c>
      <c r="B107">
        <v>11</v>
      </c>
      <c r="C107">
        <v>5</v>
      </c>
      <c r="D107" s="1">
        <v>126</v>
      </c>
      <c r="E107" s="1">
        <v>123</v>
      </c>
      <c r="F107" s="1">
        <v>142</v>
      </c>
      <c r="G107" s="1">
        <v>142</v>
      </c>
      <c r="H107" s="1">
        <v>155</v>
      </c>
      <c r="I107" s="1">
        <v>153</v>
      </c>
      <c r="J107">
        <v>4</v>
      </c>
      <c r="K107">
        <f>[1]界石!$AJ$17</f>
        <v>9</v>
      </c>
      <c r="L107">
        <v>5</v>
      </c>
      <c r="M107">
        <f>[1]界石!$AK$17</f>
        <v>9</v>
      </c>
      <c r="N107">
        <v>6</v>
      </c>
      <c r="O107">
        <f>[1]界石!$AL$17</f>
        <v>5</v>
      </c>
      <c r="P107">
        <v>7</v>
      </c>
      <c r="Q107">
        <f>[1]界石!$AM$17</f>
        <v>5</v>
      </c>
      <c r="R107">
        <v>1</v>
      </c>
      <c r="S107">
        <f>[1]界石!$AN$17</f>
        <v>255</v>
      </c>
      <c r="T107">
        <f>IF(D107="",0,ROUND(K107*VLOOKUP(J107,[1]期望属性!$E$23:$F$38,2,0)+M107*VLOOKUP(L107,[1]期望属性!$E$23:$F$38,2,0)+O107*VLOOKUP(N107,[1]期望属性!$E$23:$F$38,2,0)+Q107*VLOOKUP(P107,[1]期望属性!$E$23:$F$38,2,0)+S107*VLOOKUP(R107,[1]期望属性!$E$23:$F$38,2,0)+VLOOKUP(D107,[2]工作表1!$A:$W,23,0)+VLOOKUP(E107,[2]工作表1!$A:$W,23,0)+VLOOKUP(F107,[2]工作表1!$A:$W,23,0)+VLOOKUP(G107,[2]工作表1!$A:$W,23,0)+VLOOKUP(H107,[2]工作表1!$A:$W,23,0)+VLOOKUP(I107,[2]工作表1!$A:$W,23,0),0))+T106</f>
        <v>1372</v>
      </c>
      <c r="U107">
        <f t="shared" si="28"/>
        <v>45</v>
      </c>
      <c r="V107">
        <f t="shared" si="29"/>
        <v>45</v>
      </c>
      <c r="W107">
        <f t="shared" si="30"/>
        <v>25</v>
      </c>
      <c r="X107">
        <f t="shared" si="31"/>
        <v>25</v>
      </c>
      <c r="Y107">
        <f>S107+INDEX([1]界石!$AC$69:$AJ$224,MATCH(D107,[1]界石!$AJ$69:$AJ$224,0),1)+INDEX([1]界石!$AC$69:$AJ$224,MATCH(E107,[1]界石!$AJ$69:$AJ$224,0),1)+INDEX([1]界石!$AC$69:$AJ$224,MATCH(F107,[1]界石!$AJ$69:$AJ$224,0),1)+INDEX([1]界石!$AC$69:$AJ$224,MATCH(G107,[1]界石!$AJ$69:$AJ$224,0),1)+INDEX([1]界石!$AC$69:$AJ$224,MATCH(H107,[1]界石!$AJ$69:$AJ$224,0),1)+INDEX([1]界石!$AC$69:$AJ$224,MATCH(I107,[1]界石!$AJ$69:$AJ$224,0),1)+Y106</f>
        <v>11396</v>
      </c>
      <c r="Z107">
        <f>INDEX([1]界石!$AC$69:$AJ$224,MATCH(D107,[1]界石!$AJ$69:$AJ$224,0),2)+INDEX([1]界石!$AC$69:$AJ$224,MATCH(E107,[1]界石!$AJ$69:$AJ$224,0),2)+INDEX([1]界石!$AC$69:$AJ$224,MATCH(F107,[1]界石!$AJ$69:$AJ$224,0),2)+INDEX([1]界石!$AC$69:$AJ$224,MATCH(G107,[1]界石!$AJ$69:$AJ$224,0),2)+INDEX([1]界石!$AC$69:$AJ$224,MATCH(H107,[1]界石!$AJ$69:$AJ$224,0),2)+INDEX([1]界石!$AC$69:$AJ$224,MATCH(I107,[1]界石!$AJ$69:$AJ$224,0),2)+Z106</f>
        <v>129</v>
      </c>
      <c r="AA107">
        <f>INDEX([1]界石!$AC$69:$AJ$224,MATCH(D107,[1]界石!$AJ$69:$AJ$224,0),3)+INDEX([1]界石!$AC$69:$AJ$224,MATCH(E107,[1]界石!$AJ$69:$AJ$224,0),3)+INDEX([1]界石!$AC$69:$AJ$224,MATCH(F107,[1]界石!$AJ$69:$AJ$224,0),3)+INDEX([1]界石!$AC$69:$AJ$224,MATCH(G107,[1]界石!$AJ$69:$AJ$224,0),3)+INDEX([1]界石!$AC$69:$AJ$224,MATCH(H107,[1]界石!$AJ$69:$AJ$224,0),3)+INDEX([1]界石!$AC$69:$AJ$224,MATCH(I107,[1]界石!$AJ$69:$AJ$224,0),3)+AA106</f>
        <v>378</v>
      </c>
      <c r="AB107">
        <f>INDEX([1]界石!$AC$69:$AJ$224,MATCH(D107,[1]界石!$AJ$69:$AJ$224,0),4)+INDEX([1]界石!$AC$69:$AJ$224,MATCH(E107,[1]界石!$AJ$69:$AJ$224,0),4)+INDEX([1]界石!$AC$69:$AJ$224,MATCH(F107,[1]界石!$AJ$69:$AJ$224,0),4)+INDEX([1]界石!$AC$69:$AJ$224,MATCH(G107,[1]界石!$AJ$69:$AJ$224,0),4)+INDEX([1]界石!$AC$69:$AJ$224,MATCH(H107,[1]界石!$AJ$69:$AJ$224,0),4)+INDEX([1]界石!$AC$69:$AJ$224,MATCH(I107,[1]界石!$AJ$69:$AJ$224,0),4)+AB106</f>
        <v>144</v>
      </c>
      <c r="AC107">
        <f>INDEX([1]界石!$AC$69:$AJ$224,MATCH(D107,[1]界石!$AJ$69:$AJ$224,0),5)+INDEX([1]界石!$AC$69:$AJ$224,MATCH(E107,[1]界石!$AJ$69:$AJ$224,0),5)+INDEX([1]界石!$AC$69:$AJ$224,MATCH(F107,[1]界石!$AJ$69:$AJ$224,0),5)+INDEX([1]界石!$AC$69:$AJ$224,MATCH(G107,[1]界石!$AJ$69:$AJ$224,0),5)+INDEX([1]界石!$AC$69:$AJ$224,MATCH(H107,[1]界石!$AJ$69:$AJ$224,0),5)+INDEX([1]界石!$AC$69:$AJ$224,MATCH(I107,[1]界石!$AJ$69:$AJ$224,0),5)+AC106</f>
        <v>84</v>
      </c>
    </row>
    <row r="108" spans="1:29" x14ac:dyDescent="0.15">
      <c r="A108">
        <v>1106</v>
      </c>
      <c r="B108">
        <v>11</v>
      </c>
      <c r="C108">
        <v>6</v>
      </c>
      <c r="D108" s="1">
        <v>131</v>
      </c>
      <c r="E108" s="1">
        <v>133</v>
      </c>
      <c r="F108" s="1">
        <v>141</v>
      </c>
      <c r="G108" s="1">
        <v>152</v>
      </c>
      <c r="H108" s="1">
        <v>156</v>
      </c>
      <c r="I108" s="1">
        <v>154</v>
      </c>
      <c r="J108">
        <v>4</v>
      </c>
      <c r="K108">
        <f>[1]界石!$AJ$17</f>
        <v>9</v>
      </c>
      <c r="L108">
        <v>5</v>
      </c>
      <c r="M108">
        <f>[1]界石!$AK$17</f>
        <v>9</v>
      </c>
      <c r="N108">
        <v>6</v>
      </c>
      <c r="O108">
        <f>[1]界石!$AL$17</f>
        <v>5</v>
      </c>
      <c r="P108">
        <v>7</v>
      </c>
      <c r="Q108">
        <f>[1]界石!$AM$17</f>
        <v>5</v>
      </c>
      <c r="R108">
        <v>1</v>
      </c>
      <c r="S108">
        <f>[1]界石!$AN$17</f>
        <v>255</v>
      </c>
      <c r="T108">
        <f>IF(D108="",0,ROUND(K108*VLOOKUP(J108,[1]期望属性!$E$23:$F$38,2,0)+M108*VLOOKUP(L108,[1]期望属性!$E$23:$F$38,2,0)+O108*VLOOKUP(N108,[1]期望属性!$E$23:$F$38,2,0)+Q108*VLOOKUP(P108,[1]期望属性!$E$23:$F$38,2,0)+S108*VLOOKUP(R108,[1]期望属性!$E$23:$F$38,2,0)+VLOOKUP(D108,[2]工作表1!$A:$W,23,0)+VLOOKUP(E108,[2]工作表1!$A:$W,23,0)+VLOOKUP(F108,[2]工作表1!$A:$W,23,0)+VLOOKUP(G108,[2]工作表1!$A:$W,23,0)+VLOOKUP(H108,[2]工作表1!$A:$W,23,0)+VLOOKUP(I108,[2]工作表1!$A:$W,23,0),0))+T107</f>
        <v>1720</v>
      </c>
      <c r="U108">
        <f t="shared" si="28"/>
        <v>54</v>
      </c>
      <c r="V108">
        <f t="shared" si="29"/>
        <v>54</v>
      </c>
      <c r="W108">
        <f t="shared" si="30"/>
        <v>30</v>
      </c>
      <c r="X108">
        <f t="shared" si="31"/>
        <v>30</v>
      </c>
      <c r="Y108">
        <f>S108+INDEX([1]界石!$AC$69:$AJ$224,MATCH(D108,[1]界石!$AJ$69:$AJ$224,0),1)+INDEX([1]界石!$AC$69:$AJ$224,MATCH(E108,[1]界石!$AJ$69:$AJ$224,0),1)+INDEX([1]界石!$AC$69:$AJ$224,MATCH(F108,[1]界石!$AJ$69:$AJ$224,0),1)+INDEX([1]界石!$AC$69:$AJ$224,MATCH(G108,[1]界石!$AJ$69:$AJ$224,0),1)+INDEX([1]界石!$AC$69:$AJ$224,MATCH(H108,[1]界石!$AJ$69:$AJ$224,0),1)+INDEX([1]界石!$AC$69:$AJ$224,MATCH(I108,[1]界石!$AJ$69:$AJ$224,0),1)+Y107</f>
        <v>13996</v>
      </c>
      <c r="Z108">
        <f>INDEX([1]界石!$AC$69:$AJ$224,MATCH(D108,[1]界石!$AJ$69:$AJ$224,0),2)+INDEX([1]界石!$AC$69:$AJ$224,MATCH(E108,[1]界石!$AJ$69:$AJ$224,0),2)+INDEX([1]界石!$AC$69:$AJ$224,MATCH(F108,[1]界石!$AJ$69:$AJ$224,0),2)+INDEX([1]界石!$AC$69:$AJ$224,MATCH(G108,[1]界石!$AJ$69:$AJ$224,0),2)+INDEX([1]界石!$AC$69:$AJ$224,MATCH(H108,[1]界石!$AJ$69:$AJ$224,0),2)+INDEX([1]界石!$AC$69:$AJ$224,MATCH(I108,[1]界石!$AJ$69:$AJ$224,0),2)+Z107</f>
        <v>174</v>
      </c>
      <c r="AA108">
        <f>INDEX([1]界石!$AC$69:$AJ$224,MATCH(D108,[1]界石!$AJ$69:$AJ$224,0),3)+INDEX([1]界石!$AC$69:$AJ$224,MATCH(E108,[1]界石!$AJ$69:$AJ$224,0),3)+INDEX([1]界石!$AC$69:$AJ$224,MATCH(F108,[1]界石!$AJ$69:$AJ$224,0),3)+INDEX([1]界石!$AC$69:$AJ$224,MATCH(G108,[1]界石!$AJ$69:$AJ$224,0),3)+INDEX([1]界石!$AC$69:$AJ$224,MATCH(H108,[1]界石!$AJ$69:$AJ$224,0),3)+INDEX([1]界石!$AC$69:$AJ$224,MATCH(I108,[1]界石!$AJ$69:$AJ$224,0),3)+AA107</f>
        <v>486</v>
      </c>
      <c r="AB108">
        <f>INDEX([1]界石!$AC$69:$AJ$224,MATCH(D108,[1]界石!$AJ$69:$AJ$224,0),4)+INDEX([1]界石!$AC$69:$AJ$224,MATCH(E108,[1]界石!$AJ$69:$AJ$224,0),4)+INDEX([1]界石!$AC$69:$AJ$224,MATCH(F108,[1]界石!$AJ$69:$AJ$224,0),4)+INDEX([1]界石!$AC$69:$AJ$224,MATCH(G108,[1]界石!$AJ$69:$AJ$224,0),4)+INDEX([1]界石!$AC$69:$AJ$224,MATCH(H108,[1]界石!$AJ$69:$AJ$224,0),4)+INDEX([1]界石!$AC$69:$AJ$224,MATCH(I108,[1]界石!$AJ$69:$AJ$224,0),4)+AB107</f>
        <v>215</v>
      </c>
      <c r="AC108">
        <f>INDEX([1]界石!$AC$69:$AJ$224,MATCH(D108,[1]界石!$AJ$69:$AJ$224,0),5)+INDEX([1]界石!$AC$69:$AJ$224,MATCH(E108,[1]界石!$AJ$69:$AJ$224,0),5)+INDEX([1]界石!$AC$69:$AJ$224,MATCH(F108,[1]界石!$AJ$69:$AJ$224,0),5)+INDEX([1]界石!$AC$69:$AJ$224,MATCH(G108,[1]界石!$AJ$69:$AJ$224,0),5)+INDEX([1]界石!$AC$69:$AJ$224,MATCH(H108,[1]界石!$AJ$69:$AJ$224,0),5)+INDEX([1]界石!$AC$69:$AJ$224,MATCH(I108,[1]界石!$AJ$69:$AJ$224,0),5)+AC107</f>
        <v>84</v>
      </c>
    </row>
    <row r="109" spans="1:29" x14ac:dyDescent="0.15">
      <c r="A109">
        <v>1107</v>
      </c>
      <c r="B109">
        <v>11</v>
      </c>
      <c r="C109">
        <v>7</v>
      </c>
      <c r="D109" s="1">
        <v>131</v>
      </c>
      <c r="E109" s="1">
        <v>132</v>
      </c>
      <c r="F109" s="1">
        <v>142</v>
      </c>
      <c r="G109" s="1">
        <v>153</v>
      </c>
      <c r="H109" s="1">
        <v>151</v>
      </c>
      <c r="I109" s="1">
        <v>155</v>
      </c>
      <c r="J109">
        <v>4</v>
      </c>
      <c r="K109">
        <f>[1]界石!$AJ$17</f>
        <v>9</v>
      </c>
      <c r="L109">
        <v>5</v>
      </c>
      <c r="M109">
        <f>[1]界石!$AK$17</f>
        <v>9</v>
      </c>
      <c r="N109">
        <v>6</v>
      </c>
      <c r="O109">
        <f>[1]界石!$AL$17</f>
        <v>5</v>
      </c>
      <c r="P109">
        <v>7</v>
      </c>
      <c r="Q109">
        <f>[1]界石!$AM$17</f>
        <v>5</v>
      </c>
      <c r="R109">
        <v>1</v>
      </c>
      <c r="S109">
        <f>[1]界石!$AN$17</f>
        <v>255</v>
      </c>
      <c r="T109">
        <f>IF(D109="",0,ROUND(K109*VLOOKUP(J109,[1]期望属性!$E$23:$F$38,2,0)+M109*VLOOKUP(L109,[1]期望属性!$E$23:$F$38,2,0)+O109*VLOOKUP(N109,[1]期望属性!$E$23:$F$38,2,0)+Q109*VLOOKUP(P109,[1]期望属性!$E$23:$F$38,2,0)+S109*VLOOKUP(R109,[1]期望属性!$E$23:$F$38,2,0)+VLOOKUP(D109,[2]工作表1!$A:$W,23,0)+VLOOKUP(E109,[2]工作表1!$A:$W,23,0)+VLOOKUP(F109,[2]工作表1!$A:$W,23,0)+VLOOKUP(G109,[2]工作表1!$A:$W,23,0)+VLOOKUP(H109,[2]工作表1!$A:$W,23,0)+VLOOKUP(I109,[2]工作表1!$A:$W,23,0),0))+T108</f>
        <v>2172</v>
      </c>
      <c r="U109">
        <f t="shared" si="28"/>
        <v>63</v>
      </c>
      <c r="V109">
        <f t="shared" si="29"/>
        <v>63</v>
      </c>
      <c r="W109">
        <f t="shared" si="30"/>
        <v>35</v>
      </c>
      <c r="X109">
        <f t="shared" si="31"/>
        <v>35</v>
      </c>
      <c r="Y109">
        <f>S109+INDEX([1]界石!$AC$69:$AJ$224,MATCH(D109,[1]界石!$AJ$69:$AJ$224,0),1)+INDEX([1]界石!$AC$69:$AJ$224,MATCH(E109,[1]界石!$AJ$69:$AJ$224,0),1)+INDEX([1]界石!$AC$69:$AJ$224,MATCH(F109,[1]界石!$AJ$69:$AJ$224,0),1)+INDEX([1]界石!$AC$69:$AJ$224,MATCH(G109,[1]界石!$AJ$69:$AJ$224,0),1)+INDEX([1]界石!$AC$69:$AJ$224,MATCH(H109,[1]界石!$AJ$69:$AJ$224,0),1)+INDEX([1]界石!$AC$69:$AJ$224,MATCH(I109,[1]界石!$AJ$69:$AJ$224,0),1)+Y108</f>
        <v>16967</v>
      </c>
      <c r="Z109">
        <f>INDEX([1]界石!$AC$69:$AJ$224,MATCH(D109,[1]界石!$AJ$69:$AJ$224,0),2)+INDEX([1]界石!$AC$69:$AJ$224,MATCH(E109,[1]界石!$AJ$69:$AJ$224,0),2)+INDEX([1]界石!$AC$69:$AJ$224,MATCH(F109,[1]界石!$AJ$69:$AJ$224,0),2)+INDEX([1]界石!$AC$69:$AJ$224,MATCH(G109,[1]界石!$AJ$69:$AJ$224,0),2)+INDEX([1]界石!$AC$69:$AJ$224,MATCH(H109,[1]界石!$AJ$69:$AJ$224,0),2)+INDEX([1]界石!$AC$69:$AJ$224,MATCH(I109,[1]界石!$AJ$69:$AJ$224,0),2)+Z108</f>
        <v>219</v>
      </c>
      <c r="AA109">
        <f>INDEX([1]界石!$AC$69:$AJ$224,MATCH(D109,[1]界石!$AJ$69:$AJ$224,0),3)+INDEX([1]界石!$AC$69:$AJ$224,MATCH(E109,[1]界石!$AJ$69:$AJ$224,0),3)+INDEX([1]界石!$AC$69:$AJ$224,MATCH(F109,[1]界石!$AJ$69:$AJ$224,0),3)+INDEX([1]界石!$AC$69:$AJ$224,MATCH(G109,[1]界石!$AJ$69:$AJ$224,0),3)+INDEX([1]界石!$AC$69:$AJ$224,MATCH(H109,[1]界石!$AJ$69:$AJ$224,0),3)+INDEX([1]界石!$AC$69:$AJ$224,MATCH(I109,[1]界石!$AJ$69:$AJ$224,0),3)+AA108</f>
        <v>594</v>
      </c>
      <c r="AB109">
        <f>INDEX([1]界石!$AC$69:$AJ$224,MATCH(D109,[1]界石!$AJ$69:$AJ$224,0),4)+INDEX([1]界石!$AC$69:$AJ$224,MATCH(E109,[1]界石!$AJ$69:$AJ$224,0),4)+INDEX([1]界石!$AC$69:$AJ$224,MATCH(F109,[1]界石!$AJ$69:$AJ$224,0),4)+INDEX([1]界石!$AC$69:$AJ$224,MATCH(G109,[1]界石!$AJ$69:$AJ$224,0),4)+INDEX([1]界石!$AC$69:$AJ$224,MATCH(H109,[1]界石!$AJ$69:$AJ$224,0),4)+INDEX([1]界石!$AC$69:$AJ$224,MATCH(I109,[1]界石!$AJ$69:$AJ$224,0),4)+AB108</f>
        <v>245</v>
      </c>
      <c r="AC109">
        <f>INDEX([1]界石!$AC$69:$AJ$224,MATCH(D109,[1]界石!$AJ$69:$AJ$224,0),5)+INDEX([1]界石!$AC$69:$AJ$224,MATCH(E109,[1]界石!$AJ$69:$AJ$224,0),5)+INDEX([1]界石!$AC$69:$AJ$224,MATCH(F109,[1]界石!$AJ$69:$AJ$224,0),5)+INDEX([1]界石!$AC$69:$AJ$224,MATCH(G109,[1]界石!$AJ$69:$AJ$224,0),5)+INDEX([1]界石!$AC$69:$AJ$224,MATCH(H109,[1]界石!$AJ$69:$AJ$224,0),5)+INDEX([1]界石!$AC$69:$AJ$224,MATCH(I109,[1]界石!$AJ$69:$AJ$224,0),5)+AC108</f>
        <v>155</v>
      </c>
    </row>
    <row r="110" spans="1:29" x14ac:dyDescent="0.15">
      <c r="A110">
        <v>1108</v>
      </c>
      <c r="B110">
        <v>11</v>
      </c>
      <c r="C110">
        <v>8</v>
      </c>
      <c r="D110" s="1">
        <v>141</v>
      </c>
      <c r="E110" s="1">
        <v>142</v>
      </c>
      <c r="F110" s="1">
        <v>151</v>
      </c>
      <c r="G110" s="1">
        <v>152</v>
      </c>
      <c r="H110" s="1">
        <v>153</v>
      </c>
      <c r="I110" s="1">
        <v>156</v>
      </c>
      <c r="J110">
        <v>4</v>
      </c>
      <c r="K110">
        <f>[1]界石!$AJ$17</f>
        <v>9</v>
      </c>
      <c r="L110">
        <v>5</v>
      </c>
      <c r="M110">
        <f>[1]界石!$AK$17</f>
        <v>9</v>
      </c>
      <c r="N110">
        <v>6</v>
      </c>
      <c r="O110">
        <f>[1]界石!$AL$17</f>
        <v>5</v>
      </c>
      <c r="P110">
        <v>7</v>
      </c>
      <c r="Q110">
        <f>[1]界石!$AM$17</f>
        <v>5</v>
      </c>
      <c r="R110">
        <v>1</v>
      </c>
      <c r="S110">
        <f>[1]界石!$AN$17</f>
        <v>255</v>
      </c>
      <c r="T110">
        <f>IF(D110="",0,ROUND(K110*VLOOKUP(J110,[1]期望属性!$E$23:$F$38,2,0)+M110*VLOOKUP(L110,[1]期望属性!$E$23:$F$38,2,0)+O110*VLOOKUP(N110,[1]期望属性!$E$23:$F$38,2,0)+Q110*VLOOKUP(P110,[1]期望属性!$E$23:$F$38,2,0)+S110*VLOOKUP(R110,[1]期望属性!$E$23:$F$38,2,0)+VLOOKUP(D110,[2]工作表1!$A:$W,23,0)+VLOOKUP(E110,[2]工作表1!$A:$W,23,0)+VLOOKUP(F110,[2]工作表1!$A:$W,23,0)+VLOOKUP(G110,[2]工作表1!$A:$W,23,0)+VLOOKUP(H110,[2]工作表1!$A:$W,23,0)+VLOOKUP(I110,[2]工作表1!$A:$W,23,0),0))+T109</f>
        <v>2585</v>
      </c>
      <c r="U110">
        <f t="shared" si="28"/>
        <v>72</v>
      </c>
      <c r="V110">
        <f t="shared" si="29"/>
        <v>72</v>
      </c>
      <c r="W110">
        <f t="shared" si="30"/>
        <v>40</v>
      </c>
      <c r="X110">
        <f t="shared" si="31"/>
        <v>40</v>
      </c>
      <c r="Y110">
        <f>S110+INDEX([1]界石!$AC$69:$AJ$224,MATCH(D110,[1]界石!$AJ$69:$AJ$224,0),1)+INDEX([1]界石!$AC$69:$AJ$224,MATCH(E110,[1]界石!$AJ$69:$AJ$224,0),1)+INDEX([1]界石!$AC$69:$AJ$224,MATCH(F110,[1]界石!$AJ$69:$AJ$224,0),1)+INDEX([1]界石!$AC$69:$AJ$224,MATCH(G110,[1]界石!$AJ$69:$AJ$224,0),1)+INDEX([1]界石!$AC$69:$AJ$224,MATCH(H110,[1]界石!$AJ$69:$AJ$224,0),1)+INDEX([1]界石!$AC$69:$AJ$224,MATCH(I110,[1]界石!$AJ$69:$AJ$224,0),1)+Y109</f>
        <v>20803</v>
      </c>
      <c r="Z110">
        <f>INDEX([1]界石!$AC$69:$AJ$224,MATCH(D110,[1]界石!$AJ$69:$AJ$224,0),2)+INDEX([1]界石!$AC$69:$AJ$224,MATCH(E110,[1]界石!$AJ$69:$AJ$224,0),2)+INDEX([1]界石!$AC$69:$AJ$224,MATCH(F110,[1]界石!$AJ$69:$AJ$224,0),2)+INDEX([1]界石!$AC$69:$AJ$224,MATCH(G110,[1]界石!$AJ$69:$AJ$224,0),2)+INDEX([1]界石!$AC$69:$AJ$224,MATCH(H110,[1]界石!$AJ$69:$AJ$224,0),2)+INDEX([1]界石!$AC$69:$AJ$224,MATCH(I110,[1]界石!$AJ$69:$AJ$224,0),2)+Z109</f>
        <v>285</v>
      </c>
      <c r="AA110">
        <f>INDEX([1]界石!$AC$69:$AJ$224,MATCH(D110,[1]界石!$AJ$69:$AJ$224,0),3)+INDEX([1]界石!$AC$69:$AJ$224,MATCH(E110,[1]界石!$AJ$69:$AJ$224,0),3)+INDEX([1]界石!$AC$69:$AJ$224,MATCH(F110,[1]界石!$AJ$69:$AJ$224,0),3)+INDEX([1]界石!$AC$69:$AJ$224,MATCH(G110,[1]界石!$AJ$69:$AJ$224,0),3)+INDEX([1]界石!$AC$69:$AJ$224,MATCH(H110,[1]界石!$AJ$69:$AJ$224,0),3)+INDEX([1]界石!$AC$69:$AJ$224,MATCH(I110,[1]界石!$AJ$69:$AJ$224,0),3)+AA109</f>
        <v>736</v>
      </c>
      <c r="AB110">
        <f>INDEX([1]界石!$AC$69:$AJ$224,MATCH(D110,[1]界石!$AJ$69:$AJ$224,0),4)+INDEX([1]界石!$AC$69:$AJ$224,MATCH(E110,[1]界石!$AJ$69:$AJ$224,0),4)+INDEX([1]界石!$AC$69:$AJ$224,MATCH(F110,[1]界石!$AJ$69:$AJ$224,0),4)+INDEX([1]界石!$AC$69:$AJ$224,MATCH(G110,[1]界石!$AJ$69:$AJ$224,0),4)+INDEX([1]界石!$AC$69:$AJ$224,MATCH(H110,[1]界石!$AJ$69:$AJ$224,0),4)+INDEX([1]界石!$AC$69:$AJ$224,MATCH(I110,[1]界石!$AJ$69:$AJ$224,0),4)+AB109</f>
        <v>275</v>
      </c>
      <c r="AC110">
        <f>INDEX([1]界石!$AC$69:$AJ$224,MATCH(D110,[1]界石!$AJ$69:$AJ$224,0),5)+INDEX([1]界石!$AC$69:$AJ$224,MATCH(E110,[1]界石!$AJ$69:$AJ$224,0),5)+INDEX([1]界石!$AC$69:$AJ$224,MATCH(F110,[1]界石!$AJ$69:$AJ$224,0),5)+INDEX([1]界石!$AC$69:$AJ$224,MATCH(G110,[1]界石!$AJ$69:$AJ$224,0),5)+INDEX([1]界石!$AC$69:$AJ$224,MATCH(H110,[1]界石!$AJ$69:$AJ$224,0),5)+INDEX([1]界石!$AC$69:$AJ$224,MATCH(I110,[1]界石!$AJ$69:$AJ$224,0),5)+AC109</f>
        <v>155</v>
      </c>
    </row>
    <row r="111" spans="1:29" x14ac:dyDescent="0.15">
      <c r="A111">
        <v>1109</v>
      </c>
      <c r="B111">
        <v>11</v>
      </c>
      <c r="C111">
        <v>9</v>
      </c>
      <c r="D111" s="1">
        <v>141</v>
      </c>
      <c r="E111" s="1">
        <v>142</v>
      </c>
      <c r="F111" s="1">
        <v>154</v>
      </c>
      <c r="G111" s="1">
        <v>155</v>
      </c>
      <c r="H111" s="1">
        <v>156</v>
      </c>
      <c r="I111" s="1">
        <v>151</v>
      </c>
      <c r="J111">
        <v>4</v>
      </c>
      <c r="K111">
        <f>[1]界石!$AJ$17</f>
        <v>9</v>
      </c>
      <c r="L111">
        <v>5</v>
      </c>
      <c r="M111">
        <f>[1]界石!$AK$17</f>
        <v>9</v>
      </c>
      <c r="N111">
        <v>6</v>
      </c>
      <c r="O111">
        <f>[1]界石!$AL$17</f>
        <v>5</v>
      </c>
      <c r="P111">
        <v>7</v>
      </c>
      <c r="Q111">
        <f>[1]界石!$AM$17</f>
        <v>5</v>
      </c>
      <c r="R111">
        <v>1</v>
      </c>
      <c r="S111">
        <f>[1]界石!$AN$17</f>
        <v>255</v>
      </c>
      <c r="T111">
        <f>IF(D111="",0,ROUND(K111*VLOOKUP(J111,[1]期望属性!$E$23:$F$38,2,0)+M111*VLOOKUP(L111,[1]期望属性!$E$23:$F$38,2,0)+O111*VLOOKUP(N111,[1]期望属性!$E$23:$F$38,2,0)+Q111*VLOOKUP(P111,[1]期望属性!$E$23:$F$38,2,0)+S111*VLOOKUP(R111,[1]期望属性!$E$23:$F$38,2,0)+VLOOKUP(D111,[2]工作表1!$A:$W,23,0)+VLOOKUP(E111,[2]工作表1!$A:$W,23,0)+VLOOKUP(F111,[2]工作表1!$A:$W,23,0)+VLOOKUP(G111,[2]工作表1!$A:$W,23,0)+VLOOKUP(H111,[2]工作表1!$A:$W,23,0)+VLOOKUP(I111,[2]工作表1!$A:$W,23,0),0))+T110</f>
        <v>3064</v>
      </c>
      <c r="U111">
        <f t="shared" si="28"/>
        <v>81</v>
      </c>
      <c r="V111">
        <f t="shared" si="29"/>
        <v>81</v>
      </c>
      <c r="W111">
        <f t="shared" si="30"/>
        <v>45</v>
      </c>
      <c r="X111">
        <f t="shared" si="31"/>
        <v>45</v>
      </c>
      <c r="Y111">
        <f>S111+INDEX([1]界石!$AC$69:$AJ$224,MATCH(D111,[1]界石!$AJ$69:$AJ$224,0),1)+INDEX([1]界石!$AC$69:$AJ$224,MATCH(E111,[1]界石!$AJ$69:$AJ$224,0),1)+INDEX([1]界石!$AC$69:$AJ$224,MATCH(F111,[1]界石!$AJ$69:$AJ$224,0),1)+INDEX([1]界石!$AC$69:$AJ$224,MATCH(G111,[1]界石!$AJ$69:$AJ$224,0),1)+INDEX([1]界石!$AC$69:$AJ$224,MATCH(H111,[1]界石!$AJ$69:$AJ$224,0),1)+INDEX([1]界石!$AC$69:$AJ$224,MATCH(I111,[1]界石!$AJ$69:$AJ$224,0),1)+Y110</f>
        <v>23651</v>
      </c>
      <c r="Z111">
        <f>INDEX([1]界石!$AC$69:$AJ$224,MATCH(D111,[1]界石!$AJ$69:$AJ$224,0),2)+INDEX([1]界石!$AC$69:$AJ$224,MATCH(E111,[1]界石!$AJ$69:$AJ$224,0),2)+INDEX([1]界石!$AC$69:$AJ$224,MATCH(F111,[1]界石!$AJ$69:$AJ$224,0),2)+INDEX([1]界石!$AC$69:$AJ$224,MATCH(G111,[1]界石!$AJ$69:$AJ$224,0),2)+INDEX([1]界石!$AC$69:$AJ$224,MATCH(H111,[1]界石!$AJ$69:$AJ$224,0),2)+INDEX([1]界石!$AC$69:$AJ$224,MATCH(I111,[1]界石!$AJ$69:$AJ$224,0),2)+Z110</f>
        <v>318</v>
      </c>
      <c r="AA111">
        <f>INDEX([1]界石!$AC$69:$AJ$224,MATCH(D111,[1]界石!$AJ$69:$AJ$224,0),3)+INDEX([1]界石!$AC$69:$AJ$224,MATCH(E111,[1]界石!$AJ$69:$AJ$224,0),3)+INDEX([1]界石!$AC$69:$AJ$224,MATCH(F111,[1]界石!$AJ$69:$AJ$224,0),3)+INDEX([1]界石!$AC$69:$AJ$224,MATCH(G111,[1]界石!$AJ$69:$AJ$224,0),3)+INDEX([1]界石!$AC$69:$AJ$224,MATCH(H111,[1]界石!$AJ$69:$AJ$224,0),3)+INDEX([1]界石!$AC$69:$AJ$224,MATCH(I111,[1]界石!$AJ$69:$AJ$224,0),3)+AA110</f>
        <v>824</v>
      </c>
      <c r="AB111">
        <f>INDEX([1]界石!$AC$69:$AJ$224,MATCH(D111,[1]界石!$AJ$69:$AJ$224,0),4)+INDEX([1]界石!$AC$69:$AJ$224,MATCH(E111,[1]界石!$AJ$69:$AJ$224,0),4)+INDEX([1]界石!$AC$69:$AJ$224,MATCH(F111,[1]界石!$AJ$69:$AJ$224,0),4)+INDEX([1]界石!$AC$69:$AJ$224,MATCH(G111,[1]界石!$AJ$69:$AJ$224,0),4)+INDEX([1]界石!$AC$69:$AJ$224,MATCH(H111,[1]界石!$AJ$69:$AJ$224,0),4)+INDEX([1]界石!$AC$69:$AJ$224,MATCH(I111,[1]界石!$AJ$69:$AJ$224,0),4)+AB110</f>
        <v>365</v>
      </c>
      <c r="AC111">
        <f>INDEX([1]界石!$AC$69:$AJ$224,MATCH(D111,[1]界石!$AJ$69:$AJ$224,0),5)+INDEX([1]界石!$AC$69:$AJ$224,MATCH(E111,[1]界石!$AJ$69:$AJ$224,0),5)+INDEX([1]界石!$AC$69:$AJ$224,MATCH(F111,[1]界石!$AJ$69:$AJ$224,0),5)+INDEX([1]界石!$AC$69:$AJ$224,MATCH(G111,[1]界石!$AJ$69:$AJ$224,0),5)+INDEX([1]界石!$AC$69:$AJ$224,MATCH(H111,[1]界石!$AJ$69:$AJ$224,0),5)+INDEX([1]界石!$AC$69:$AJ$224,MATCH(I111,[1]界石!$AJ$69:$AJ$224,0),5)+AC110</f>
        <v>226</v>
      </c>
    </row>
    <row r="112" spans="1:29" x14ac:dyDescent="0.15">
      <c r="A112">
        <v>1110</v>
      </c>
      <c r="B112">
        <v>11</v>
      </c>
      <c r="C112">
        <v>10</v>
      </c>
      <c r="J112">
        <v>4</v>
      </c>
      <c r="K112">
        <f>[1]界石!$AJ$17</f>
        <v>9</v>
      </c>
      <c r="L112">
        <v>5</v>
      </c>
      <c r="M112">
        <f>[1]界石!$AK$17</f>
        <v>9</v>
      </c>
      <c r="N112">
        <v>6</v>
      </c>
      <c r="O112">
        <f>[1]界石!$AL$17</f>
        <v>5</v>
      </c>
      <c r="P112">
        <v>7</v>
      </c>
      <c r="Q112">
        <f>[1]界石!$AM$17</f>
        <v>5</v>
      </c>
      <c r="R112">
        <v>1</v>
      </c>
      <c r="S112">
        <f>[1]界石!$AN$17</f>
        <v>255</v>
      </c>
      <c r="T112">
        <f>IF(D112="",0,ROUND(K112*VLOOKUP(J112,[1]期望属性!$E$23:$F$38,2,0)+M112*VLOOKUP(L112,[1]期望属性!$E$23:$F$38,2,0)+O112*VLOOKUP(N112,[1]期望属性!$E$23:$F$38,2,0)+Q112*VLOOKUP(P112,[1]期望属性!$E$23:$F$38,2,0)+S112*VLOOKUP(R112,[1]期望属性!$E$23:$F$38,2,0)+VLOOKUP(D112,[2]工作表1!$A:$W,23,0)+VLOOKUP(E112,[2]工作表1!$A:$W,23,0)+VLOOKUP(F112,[2]工作表1!$A:$W,23,0)+VLOOKUP(G112,[2]工作表1!$A:$W,23,0)+VLOOKUP(H112,[2]工作表1!$A:$W,23,0)+VLOOKUP(I112,[2]工作表1!$A:$W,23,0),0))+T111</f>
        <v>3064</v>
      </c>
    </row>
    <row r="113" spans="1:29" x14ac:dyDescent="0.15">
      <c r="A113">
        <v>1201</v>
      </c>
      <c r="B113">
        <v>12</v>
      </c>
      <c r="C113">
        <v>1</v>
      </c>
      <c r="D113" s="1">
        <v>123</v>
      </c>
      <c r="E113" s="1">
        <v>124</v>
      </c>
      <c r="F113" s="1">
        <v>132</v>
      </c>
      <c r="G113" s="1">
        <v>133</v>
      </c>
      <c r="H113" s="1">
        <v>141</v>
      </c>
      <c r="I113" s="1">
        <v>151</v>
      </c>
      <c r="J113">
        <v>4</v>
      </c>
      <c r="K113">
        <f>[1]界石!$AJ$17</f>
        <v>9</v>
      </c>
      <c r="L113">
        <v>5</v>
      </c>
      <c r="M113">
        <f>[1]界石!$AK$17</f>
        <v>9</v>
      </c>
      <c r="N113">
        <v>6</v>
      </c>
      <c r="O113">
        <f>[1]界石!$AL$17</f>
        <v>5</v>
      </c>
      <c r="P113">
        <v>7</v>
      </c>
      <c r="Q113">
        <f>[1]界石!$AM$17</f>
        <v>5</v>
      </c>
      <c r="R113">
        <v>1</v>
      </c>
      <c r="S113">
        <f>[1]界石!$AN$17</f>
        <v>255</v>
      </c>
      <c r="T113">
        <f>IF(D113="",0,ROUND(K113*VLOOKUP(J113,[1]期望属性!$E$23:$F$38,2,0)+M113*VLOOKUP(L113,[1]期望属性!$E$23:$F$38,2,0)+O113*VLOOKUP(N113,[1]期望属性!$E$23:$F$38,2,0)+Q113*VLOOKUP(P113,[1]期望属性!$E$23:$F$38,2,0)+S113*VLOOKUP(R113,[1]期望属性!$E$23:$F$38,2,0)+VLOOKUP(D113,[2]工作表1!$A:$W,23,0)+VLOOKUP(E113,[2]工作表1!$A:$W,23,0)+VLOOKUP(F113,[2]工作表1!$A:$W,23,0)+VLOOKUP(G113,[2]工作表1!$A:$W,23,0)+VLOOKUP(H113,[2]工作表1!$A:$W,23,0)+VLOOKUP(I113,[2]工作表1!$A:$W,23,0),0))</f>
        <v>227</v>
      </c>
      <c r="U113">
        <f>K113</f>
        <v>9</v>
      </c>
      <c r="V113">
        <f>M113</f>
        <v>9</v>
      </c>
      <c r="W113">
        <f>O113</f>
        <v>5</v>
      </c>
      <c r="X113">
        <f>Q113</f>
        <v>5</v>
      </c>
      <c r="Y113">
        <f>S113+INDEX([1]界石!$AC$69:$AJ$224,MATCH(D113,[1]界石!$AJ$69:$AJ$224,0),1)+INDEX([1]界石!$AC$69:$AJ$224,MATCH(E113,[1]界石!$AJ$69:$AJ$224,0),1)+INDEX([1]界石!$AC$69:$AJ$224,MATCH(F113,[1]界石!$AJ$69:$AJ$224,0),1)+INDEX([1]界石!$AC$69:$AJ$224,MATCH(G113,[1]界石!$AJ$69:$AJ$224,0),1)+INDEX([1]界石!$AC$69:$AJ$224,MATCH(H113,[1]界石!$AJ$69:$AJ$224,0),1)+INDEX([1]界石!$AC$69:$AJ$224,MATCH(I113,[1]界石!$AJ$69:$AJ$224,0),1)</f>
        <v>2600</v>
      </c>
      <c r="Z113">
        <f>INDEX([1]界石!$AC$69:$AJ$224,MATCH(D113,[1]界石!$AJ$69:$AJ$224,0),2)+INDEX([1]界石!$AC$69:$AJ$224,MATCH(E113,[1]界石!$AJ$69:$AJ$224,0),2)+INDEX([1]界石!$AC$69:$AJ$224,MATCH(F113,[1]界石!$AJ$69:$AJ$224,0),2)+INDEX([1]界石!$AC$69:$AJ$224,MATCH(G113,[1]界石!$AJ$69:$AJ$224,0),2)+INDEX([1]界石!$AC$69:$AJ$224,MATCH(H113,[1]界石!$AJ$69:$AJ$224,0),2)+INDEX([1]界石!$AC$69:$AJ$224,MATCH(I113,[1]界石!$AJ$69:$AJ$224,0),2)</f>
        <v>33</v>
      </c>
      <c r="AA113">
        <f>INDEX([1]界石!$AC$69:$AJ$224,MATCH(D113,[1]界石!$AJ$69:$AJ$224,0),3)+INDEX([1]界石!$AC$69:$AJ$224,MATCH(E113,[1]界石!$AJ$69:$AJ$224,0),3)+INDEX([1]界石!$AC$69:$AJ$224,MATCH(F113,[1]界石!$AJ$69:$AJ$224,0),3)+INDEX([1]界石!$AC$69:$AJ$224,MATCH(G113,[1]界石!$AJ$69:$AJ$224,0),3)+INDEX([1]界石!$AC$69:$AJ$224,MATCH(H113,[1]界石!$AJ$69:$AJ$224,0),3)+INDEX([1]界石!$AC$69:$AJ$224,MATCH(I113,[1]界石!$AJ$69:$AJ$224,0),3)</f>
        <v>30</v>
      </c>
      <c r="AB113">
        <f>INDEX([1]界石!$AC$69:$AJ$224,MATCH(D113,[1]界石!$AJ$69:$AJ$224,0),4)+INDEX([1]界石!$AC$69:$AJ$224,MATCH(E113,[1]界石!$AJ$69:$AJ$224,0),4)+INDEX([1]界石!$AC$69:$AJ$224,MATCH(F113,[1]界石!$AJ$69:$AJ$224,0),4)+INDEX([1]界石!$AC$69:$AJ$224,MATCH(G113,[1]界石!$AJ$69:$AJ$224,0),4)+INDEX([1]界石!$AC$69:$AJ$224,MATCH(H113,[1]界石!$AJ$69:$AJ$224,0),4)+INDEX([1]界石!$AC$69:$AJ$224,MATCH(I113,[1]界石!$AJ$69:$AJ$224,0),4)</f>
        <v>16</v>
      </c>
      <c r="AC113">
        <f>INDEX([1]界石!$AC$69:$AJ$224,MATCH(D113,[1]界石!$AJ$69:$AJ$224,0),5)+INDEX([1]界石!$AC$69:$AJ$224,MATCH(E113,[1]界石!$AJ$69:$AJ$224,0),5)+INDEX([1]界石!$AC$69:$AJ$224,MATCH(F113,[1]界石!$AJ$69:$AJ$224,0),5)+INDEX([1]界石!$AC$69:$AJ$224,MATCH(G113,[1]界石!$AJ$69:$AJ$224,0),5)+INDEX([1]界石!$AC$69:$AJ$224,MATCH(H113,[1]界石!$AJ$69:$AJ$224,0),5)+INDEX([1]界石!$AC$69:$AJ$224,MATCH(I113,[1]界石!$AJ$69:$AJ$224,0),5)</f>
        <v>0</v>
      </c>
    </row>
    <row r="114" spans="1:29" x14ac:dyDescent="0.15">
      <c r="A114">
        <v>1202</v>
      </c>
      <c r="B114">
        <v>12</v>
      </c>
      <c r="C114">
        <v>2</v>
      </c>
      <c r="D114" s="1">
        <v>121</v>
      </c>
      <c r="E114" s="1">
        <v>125</v>
      </c>
      <c r="F114" s="1">
        <v>132</v>
      </c>
      <c r="G114" s="1">
        <v>131</v>
      </c>
      <c r="H114" s="1">
        <v>142</v>
      </c>
      <c r="I114" s="1">
        <v>156</v>
      </c>
      <c r="J114">
        <v>4</v>
      </c>
      <c r="K114">
        <f>[1]界石!$AJ$17</f>
        <v>9</v>
      </c>
      <c r="L114">
        <v>5</v>
      </c>
      <c r="M114">
        <f>[1]界石!$AK$17</f>
        <v>9</v>
      </c>
      <c r="N114">
        <v>6</v>
      </c>
      <c r="O114">
        <f>[1]界石!$AL$17</f>
        <v>5</v>
      </c>
      <c r="P114">
        <v>7</v>
      </c>
      <c r="Q114">
        <f>[1]界石!$AM$17</f>
        <v>5</v>
      </c>
      <c r="R114">
        <v>1</v>
      </c>
      <c r="S114">
        <f>[1]界石!$AN$17</f>
        <v>255</v>
      </c>
      <c r="T114">
        <f>IF(D114="",0,ROUND(K114*VLOOKUP(J114,[1]期望属性!$E$23:$F$38,2,0)+M114*VLOOKUP(L114,[1]期望属性!$E$23:$F$38,2,0)+O114*VLOOKUP(N114,[1]期望属性!$E$23:$F$38,2,0)+Q114*VLOOKUP(P114,[1]期望属性!$E$23:$F$38,2,0)+S114*VLOOKUP(R114,[1]期望属性!$E$23:$F$38,2,0)+VLOOKUP(D114,[2]工作表1!$A:$W,23,0)+VLOOKUP(E114,[2]工作表1!$A:$W,23,0)+VLOOKUP(F114,[2]工作表1!$A:$W,23,0)+VLOOKUP(G114,[2]工作表1!$A:$W,23,0)+VLOOKUP(H114,[2]工作表1!$A:$W,23,0)+VLOOKUP(I114,[2]工作表1!$A:$W,23,0),0))+T113</f>
        <v>457</v>
      </c>
      <c r="U114">
        <f t="shared" ref="U114:U121" si="32">K114+U113</f>
        <v>18</v>
      </c>
      <c r="V114">
        <f t="shared" ref="V114:V121" si="33">M114+V113</f>
        <v>18</v>
      </c>
      <c r="W114">
        <f t="shared" ref="W114:W121" si="34">O114+W113</f>
        <v>10</v>
      </c>
      <c r="X114">
        <f t="shared" ref="X114:X121" si="35">Q114+X113</f>
        <v>10</v>
      </c>
      <c r="Y114">
        <f>S114+INDEX([1]界石!$AC$69:$AJ$224,MATCH(D114,[1]界石!$AJ$69:$AJ$224,0),1)+INDEX([1]界石!$AC$69:$AJ$224,MATCH(E114,[1]界石!$AJ$69:$AJ$224,0),1)+INDEX([1]界石!$AC$69:$AJ$224,MATCH(F114,[1]界石!$AJ$69:$AJ$224,0),1)+INDEX([1]界石!$AC$69:$AJ$224,MATCH(G114,[1]界石!$AJ$69:$AJ$224,0),1)+INDEX([1]界石!$AC$69:$AJ$224,MATCH(H114,[1]界石!$AJ$69:$AJ$224,0),1)+INDEX([1]界石!$AC$69:$AJ$224,MATCH(I114,[1]界石!$AJ$69:$AJ$224,0),1)+Y113</f>
        <v>4768</v>
      </c>
      <c r="Z114">
        <f>INDEX([1]界石!$AC$69:$AJ$224,MATCH(D114,[1]界石!$AJ$69:$AJ$224,0),2)+INDEX([1]界石!$AC$69:$AJ$224,MATCH(E114,[1]界石!$AJ$69:$AJ$224,0),2)+INDEX([1]界石!$AC$69:$AJ$224,MATCH(F114,[1]界石!$AJ$69:$AJ$224,0),2)+INDEX([1]界石!$AC$69:$AJ$224,MATCH(G114,[1]界石!$AJ$69:$AJ$224,0),2)+INDEX([1]界石!$AC$69:$AJ$224,MATCH(H114,[1]界石!$AJ$69:$AJ$224,0),2)+INDEX([1]界石!$AC$69:$AJ$224,MATCH(I114,[1]界石!$AJ$69:$AJ$224,0),2)+Z113</f>
        <v>45</v>
      </c>
      <c r="AA114">
        <f>INDEX([1]界石!$AC$69:$AJ$224,MATCH(D114,[1]界石!$AJ$69:$AJ$224,0),3)+INDEX([1]界石!$AC$69:$AJ$224,MATCH(E114,[1]界石!$AJ$69:$AJ$224,0),3)+INDEX([1]界石!$AC$69:$AJ$224,MATCH(F114,[1]界石!$AJ$69:$AJ$224,0),3)+INDEX([1]界石!$AC$69:$AJ$224,MATCH(G114,[1]界石!$AJ$69:$AJ$224,0),3)+INDEX([1]界石!$AC$69:$AJ$224,MATCH(H114,[1]界石!$AJ$69:$AJ$224,0),3)+INDEX([1]界石!$AC$69:$AJ$224,MATCH(I114,[1]界石!$AJ$69:$AJ$224,0),3)+AA113</f>
        <v>84</v>
      </c>
      <c r="AB114">
        <f>INDEX([1]界石!$AC$69:$AJ$224,MATCH(D114,[1]界石!$AJ$69:$AJ$224,0),4)+INDEX([1]界石!$AC$69:$AJ$224,MATCH(E114,[1]界石!$AJ$69:$AJ$224,0),4)+INDEX([1]界石!$AC$69:$AJ$224,MATCH(F114,[1]界石!$AJ$69:$AJ$224,0),4)+INDEX([1]界石!$AC$69:$AJ$224,MATCH(G114,[1]界石!$AJ$69:$AJ$224,0),4)+INDEX([1]界石!$AC$69:$AJ$224,MATCH(H114,[1]界石!$AJ$69:$AJ$224,0),4)+INDEX([1]界石!$AC$69:$AJ$224,MATCH(I114,[1]界石!$AJ$69:$AJ$224,0),4)+AB113</f>
        <v>46</v>
      </c>
      <c r="AC114">
        <f>INDEX([1]界石!$AC$69:$AJ$224,MATCH(D114,[1]界石!$AJ$69:$AJ$224,0),5)+INDEX([1]界石!$AC$69:$AJ$224,MATCH(E114,[1]界石!$AJ$69:$AJ$224,0),5)+INDEX([1]界石!$AC$69:$AJ$224,MATCH(F114,[1]界石!$AJ$69:$AJ$224,0),5)+INDEX([1]界石!$AC$69:$AJ$224,MATCH(G114,[1]界石!$AJ$69:$AJ$224,0),5)+INDEX([1]界石!$AC$69:$AJ$224,MATCH(H114,[1]界石!$AJ$69:$AJ$224,0),5)+INDEX([1]界石!$AC$69:$AJ$224,MATCH(I114,[1]界石!$AJ$69:$AJ$224,0),5)+AC113</f>
        <v>13</v>
      </c>
    </row>
    <row r="115" spans="1:29" x14ac:dyDescent="0.15">
      <c r="A115">
        <v>1203</v>
      </c>
      <c r="B115">
        <v>12</v>
      </c>
      <c r="C115">
        <v>3</v>
      </c>
      <c r="D115" s="1">
        <v>122</v>
      </c>
      <c r="E115" s="1">
        <v>133</v>
      </c>
      <c r="F115" s="1">
        <v>131</v>
      </c>
      <c r="G115" s="1">
        <v>142</v>
      </c>
      <c r="H115" s="1">
        <v>153</v>
      </c>
      <c r="I115" s="1">
        <v>151</v>
      </c>
      <c r="J115">
        <v>4</v>
      </c>
      <c r="K115">
        <f>[1]界石!$AJ$17</f>
        <v>9</v>
      </c>
      <c r="L115">
        <v>5</v>
      </c>
      <c r="M115">
        <f>[1]界石!$AK$17</f>
        <v>9</v>
      </c>
      <c r="N115">
        <v>6</v>
      </c>
      <c r="O115">
        <f>[1]界石!$AL$17</f>
        <v>5</v>
      </c>
      <c r="P115">
        <v>7</v>
      </c>
      <c r="Q115">
        <f>[1]界石!$AM$17</f>
        <v>5</v>
      </c>
      <c r="R115">
        <v>1</v>
      </c>
      <c r="S115">
        <f>[1]界石!$AN$17</f>
        <v>255</v>
      </c>
      <c r="T115">
        <f>IF(D115="",0,ROUND(K115*VLOOKUP(J115,[1]期望属性!$E$23:$F$38,2,0)+M115*VLOOKUP(L115,[1]期望属性!$E$23:$F$38,2,0)+O115*VLOOKUP(N115,[1]期望属性!$E$23:$F$38,2,0)+Q115*VLOOKUP(P115,[1]期望属性!$E$23:$F$38,2,0)+S115*VLOOKUP(R115,[1]期望属性!$E$23:$F$38,2,0)+VLOOKUP(D115,[2]工作表1!$A:$W,23,0)+VLOOKUP(E115,[2]工作表1!$A:$W,23,0)+VLOOKUP(F115,[2]工作表1!$A:$W,23,0)+VLOOKUP(G115,[2]工作表1!$A:$W,23,0)+VLOOKUP(H115,[2]工作表1!$A:$W,23,0)+VLOOKUP(I115,[2]工作表1!$A:$W,23,0),0))+T114</f>
        <v>750</v>
      </c>
      <c r="U115">
        <f t="shared" si="32"/>
        <v>27</v>
      </c>
      <c r="V115">
        <f t="shared" si="33"/>
        <v>27</v>
      </c>
      <c r="W115">
        <f t="shared" si="34"/>
        <v>15</v>
      </c>
      <c r="X115">
        <f t="shared" si="35"/>
        <v>15</v>
      </c>
      <c r="Y115">
        <f>S115+INDEX([1]界石!$AC$69:$AJ$224,MATCH(D115,[1]界石!$AJ$69:$AJ$224,0),1)+INDEX([1]界石!$AC$69:$AJ$224,MATCH(E115,[1]界石!$AJ$69:$AJ$224,0),1)+INDEX([1]界石!$AC$69:$AJ$224,MATCH(F115,[1]界石!$AJ$69:$AJ$224,0),1)+INDEX([1]界石!$AC$69:$AJ$224,MATCH(G115,[1]界石!$AJ$69:$AJ$224,0),1)+INDEX([1]界石!$AC$69:$AJ$224,MATCH(H115,[1]界石!$AJ$69:$AJ$224,0),1)+INDEX([1]界石!$AC$69:$AJ$224,MATCH(I115,[1]界石!$AJ$69:$AJ$224,0),1)+Y114</f>
        <v>7739</v>
      </c>
      <c r="Z115">
        <f>INDEX([1]界石!$AC$69:$AJ$224,MATCH(D115,[1]界石!$AJ$69:$AJ$224,0),2)+INDEX([1]界石!$AC$69:$AJ$224,MATCH(E115,[1]界石!$AJ$69:$AJ$224,0),2)+INDEX([1]界石!$AC$69:$AJ$224,MATCH(F115,[1]界石!$AJ$69:$AJ$224,0),2)+INDEX([1]界石!$AC$69:$AJ$224,MATCH(G115,[1]界石!$AJ$69:$AJ$224,0),2)+INDEX([1]界石!$AC$69:$AJ$224,MATCH(H115,[1]界石!$AJ$69:$AJ$224,0),2)+INDEX([1]界石!$AC$69:$AJ$224,MATCH(I115,[1]界石!$AJ$69:$AJ$224,0),2)+Z114</f>
        <v>96</v>
      </c>
      <c r="AA115">
        <f>INDEX([1]界石!$AC$69:$AJ$224,MATCH(D115,[1]界石!$AJ$69:$AJ$224,0),3)+INDEX([1]界石!$AC$69:$AJ$224,MATCH(E115,[1]界石!$AJ$69:$AJ$224,0),3)+INDEX([1]界石!$AC$69:$AJ$224,MATCH(F115,[1]界石!$AJ$69:$AJ$224,0),3)+INDEX([1]界石!$AC$69:$AJ$224,MATCH(G115,[1]界石!$AJ$69:$AJ$224,0),3)+INDEX([1]界石!$AC$69:$AJ$224,MATCH(H115,[1]界石!$AJ$69:$AJ$224,0),3)+INDEX([1]界石!$AC$69:$AJ$224,MATCH(I115,[1]界石!$AJ$69:$AJ$224,0),3)+AA114</f>
        <v>172</v>
      </c>
      <c r="AB115">
        <f>INDEX([1]界石!$AC$69:$AJ$224,MATCH(D115,[1]界石!$AJ$69:$AJ$224,0),4)+INDEX([1]界石!$AC$69:$AJ$224,MATCH(E115,[1]界石!$AJ$69:$AJ$224,0),4)+INDEX([1]界石!$AC$69:$AJ$224,MATCH(F115,[1]界石!$AJ$69:$AJ$224,0),4)+INDEX([1]界石!$AC$69:$AJ$224,MATCH(G115,[1]界石!$AJ$69:$AJ$224,0),4)+INDEX([1]界石!$AC$69:$AJ$224,MATCH(H115,[1]界石!$AJ$69:$AJ$224,0),4)+INDEX([1]界石!$AC$69:$AJ$224,MATCH(I115,[1]界石!$AJ$69:$AJ$224,0),4)+AB114</f>
        <v>57</v>
      </c>
      <c r="AC115">
        <f>INDEX([1]界石!$AC$69:$AJ$224,MATCH(D115,[1]界石!$AJ$69:$AJ$224,0),5)+INDEX([1]界石!$AC$69:$AJ$224,MATCH(E115,[1]界石!$AJ$69:$AJ$224,0),5)+INDEX([1]界石!$AC$69:$AJ$224,MATCH(F115,[1]界石!$AJ$69:$AJ$224,0),5)+INDEX([1]界石!$AC$69:$AJ$224,MATCH(G115,[1]界石!$AJ$69:$AJ$224,0),5)+INDEX([1]界石!$AC$69:$AJ$224,MATCH(H115,[1]界石!$AJ$69:$AJ$224,0),5)+INDEX([1]界石!$AC$69:$AJ$224,MATCH(I115,[1]界石!$AJ$69:$AJ$224,0),5)+AC114</f>
        <v>13</v>
      </c>
    </row>
    <row r="116" spans="1:29" x14ac:dyDescent="0.15">
      <c r="A116">
        <v>1204</v>
      </c>
      <c r="B116">
        <v>12</v>
      </c>
      <c r="C116">
        <v>4</v>
      </c>
      <c r="D116" s="1">
        <v>124</v>
      </c>
      <c r="E116" s="1">
        <v>132</v>
      </c>
      <c r="F116" s="1">
        <v>141</v>
      </c>
      <c r="G116" s="1">
        <v>153</v>
      </c>
      <c r="H116" s="1">
        <v>151</v>
      </c>
      <c r="I116" s="1">
        <v>152</v>
      </c>
      <c r="J116">
        <v>4</v>
      </c>
      <c r="K116">
        <f>[1]界石!$AJ$17</f>
        <v>9</v>
      </c>
      <c r="L116">
        <v>5</v>
      </c>
      <c r="M116">
        <f>[1]界石!$AK$17</f>
        <v>9</v>
      </c>
      <c r="N116">
        <v>6</v>
      </c>
      <c r="O116">
        <f>[1]界石!$AL$17</f>
        <v>5</v>
      </c>
      <c r="P116">
        <v>7</v>
      </c>
      <c r="Q116">
        <f>[1]界石!$AM$17</f>
        <v>5</v>
      </c>
      <c r="R116">
        <v>1</v>
      </c>
      <c r="S116">
        <f>[1]界石!$AN$17</f>
        <v>255</v>
      </c>
      <c r="T116">
        <f>IF(D116="",0,ROUND(K116*VLOOKUP(J116,[1]期望属性!$E$23:$F$38,2,0)+M116*VLOOKUP(L116,[1]期望属性!$E$23:$F$38,2,0)+O116*VLOOKUP(N116,[1]期望属性!$E$23:$F$38,2,0)+Q116*VLOOKUP(P116,[1]期望属性!$E$23:$F$38,2,0)+S116*VLOOKUP(R116,[1]期望属性!$E$23:$F$38,2,0)+VLOOKUP(D116,[2]工作表1!$A:$W,23,0)+VLOOKUP(E116,[2]工作表1!$A:$W,23,0)+VLOOKUP(F116,[2]工作表1!$A:$W,23,0)+VLOOKUP(G116,[2]工作表1!$A:$W,23,0)+VLOOKUP(H116,[2]工作表1!$A:$W,23,0)+VLOOKUP(I116,[2]工作表1!$A:$W,23,0),0))+T115</f>
        <v>1104</v>
      </c>
      <c r="U116">
        <f t="shared" si="32"/>
        <v>36</v>
      </c>
      <c r="V116">
        <f t="shared" si="33"/>
        <v>36</v>
      </c>
      <c r="W116">
        <f t="shared" si="34"/>
        <v>20</v>
      </c>
      <c r="X116">
        <f t="shared" si="35"/>
        <v>20</v>
      </c>
      <c r="Y116">
        <f>S116+INDEX([1]界石!$AC$69:$AJ$224,MATCH(D116,[1]界石!$AJ$69:$AJ$224,0),1)+INDEX([1]界石!$AC$69:$AJ$224,MATCH(E116,[1]界石!$AJ$69:$AJ$224,0),1)+INDEX([1]界石!$AC$69:$AJ$224,MATCH(F116,[1]界石!$AJ$69:$AJ$224,0),1)+INDEX([1]界石!$AC$69:$AJ$224,MATCH(G116,[1]界石!$AJ$69:$AJ$224,0),1)+INDEX([1]界石!$AC$69:$AJ$224,MATCH(H116,[1]界石!$AJ$69:$AJ$224,0),1)+INDEX([1]界石!$AC$69:$AJ$224,MATCH(I116,[1]界石!$AJ$69:$AJ$224,0),1)+Y115</f>
        <v>10957</v>
      </c>
      <c r="Z116">
        <f>INDEX([1]界石!$AC$69:$AJ$224,MATCH(D116,[1]界石!$AJ$69:$AJ$224,0),2)+INDEX([1]界石!$AC$69:$AJ$224,MATCH(E116,[1]界石!$AJ$69:$AJ$224,0),2)+INDEX([1]界石!$AC$69:$AJ$224,MATCH(F116,[1]界石!$AJ$69:$AJ$224,0),2)+INDEX([1]界石!$AC$69:$AJ$224,MATCH(G116,[1]界石!$AJ$69:$AJ$224,0),2)+INDEX([1]界石!$AC$69:$AJ$224,MATCH(H116,[1]界石!$AJ$69:$AJ$224,0),2)+INDEX([1]界石!$AC$69:$AJ$224,MATCH(I116,[1]界石!$AJ$69:$AJ$224,0),2)+Z115</f>
        <v>162</v>
      </c>
      <c r="AA116">
        <f>INDEX([1]界石!$AC$69:$AJ$224,MATCH(D116,[1]界石!$AJ$69:$AJ$224,0),3)+INDEX([1]界石!$AC$69:$AJ$224,MATCH(E116,[1]界石!$AJ$69:$AJ$224,0),3)+INDEX([1]界石!$AC$69:$AJ$224,MATCH(F116,[1]界石!$AJ$69:$AJ$224,0),3)+INDEX([1]界石!$AC$69:$AJ$224,MATCH(G116,[1]界石!$AJ$69:$AJ$224,0),3)+INDEX([1]界石!$AC$69:$AJ$224,MATCH(H116,[1]界石!$AJ$69:$AJ$224,0),3)+INDEX([1]界石!$AC$69:$AJ$224,MATCH(I116,[1]界石!$AJ$69:$AJ$224,0),3)+AA115</f>
        <v>300</v>
      </c>
      <c r="AB116">
        <f>INDEX([1]界石!$AC$69:$AJ$224,MATCH(D116,[1]界石!$AJ$69:$AJ$224,0),4)+INDEX([1]界石!$AC$69:$AJ$224,MATCH(E116,[1]界石!$AJ$69:$AJ$224,0),4)+INDEX([1]界石!$AC$69:$AJ$224,MATCH(F116,[1]界石!$AJ$69:$AJ$224,0),4)+INDEX([1]界石!$AC$69:$AJ$224,MATCH(G116,[1]界石!$AJ$69:$AJ$224,0),4)+INDEX([1]界石!$AC$69:$AJ$224,MATCH(H116,[1]界石!$AJ$69:$AJ$224,0),4)+INDEX([1]界石!$AC$69:$AJ$224,MATCH(I116,[1]界石!$AJ$69:$AJ$224,0),4)+AB115</f>
        <v>62</v>
      </c>
      <c r="AC116">
        <f>INDEX([1]界石!$AC$69:$AJ$224,MATCH(D116,[1]界石!$AJ$69:$AJ$224,0),5)+INDEX([1]界石!$AC$69:$AJ$224,MATCH(E116,[1]界石!$AJ$69:$AJ$224,0),5)+INDEX([1]界石!$AC$69:$AJ$224,MATCH(F116,[1]界石!$AJ$69:$AJ$224,0),5)+INDEX([1]界石!$AC$69:$AJ$224,MATCH(G116,[1]界石!$AJ$69:$AJ$224,0),5)+INDEX([1]界石!$AC$69:$AJ$224,MATCH(H116,[1]界石!$AJ$69:$AJ$224,0),5)+INDEX([1]界石!$AC$69:$AJ$224,MATCH(I116,[1]界石!$AJ$69:$AJ$224,0),5)+AC115</f>
        <v>13</v>
      </c>
    </row>
    <row r="117" spans="1:29" x14ac:dyDescent="0.15">
      <c r="A117">
        <v>1205</v>
      </c>
      <c r="B117">
        <v>12</v>
      </c>
      <c r="C117">
        <v>5</v>
      </c>
      <c r="D117" s="1">
        <v>132</v>
      </c>
      <c r="E117" s="1">
        <v>131</v>
      </c>
      <c r="F117" s="1">
        <v>142</v>
      </c>
      <c r="G117" s="1">
        <v>154</v>
      </c>
      <c r="H117" s="1">
        <v>155</v>
      </c>
      <c r="I117" s="1">
        <v>153</v>
      </c>
      <c r="J117">
        <v>4</v>
      </c>
      <c r="K117">
        <f>[1]界石!$AJ$17</f>
        <v>9</v>
      </c>
      <c r="L117">
        <v>5</v>
      </c>
      <c r="M117">
        <f>[1]界石!$AK$17</f>
        <v>9</v>
      </c>
      <c r="N117">
        <v>6</v>
      </c>
      <c r="O117">
        <f>[1]界石!$AL$17</f>
        <v>5</v>
      </c>
      <c r="P117">
        <v>7</v>
      </c>
      <c r="Q117">
        <f>[1]界石!$AM$17</f>
        <v>5</v>
      </c>
      <c r="R117">
        <v>1</v>
      </c>
      <c r="S117">
        <f>[1]界石!$AN$17</f>
        <v>255</v>
      </c>
      <c r="T117">
        <f>IF(D117="",0,ROUND(K117*VLOOKUP(J117,[1]期望属性!$E$23:$F$38,2,0)+M117*VLOOKUP(L117,[1]期望属性!$E$23:$F$38,2,0)+O117*VLOOKUP(N117,[1]期望属性!$E$23:$F$38,2,0)+Q117*VLOOKUP(P117,[1]期望属性!$E$23:$F$38,2,0)+S117*VLOOKUP(R117,[1]期望属性!$E$23:$F$38,2,0)+VLOOKUP(D117,[2]工作表1!$A:$W,23,0)+VLOOKUP(E117,[2]工作表1!$A:$W,23,0)+VLOOKUP(F117,[2]工作表1!$A:$W,23,0)+VLOOKUP(G117,[2]工作表1!$A:$W,23,0)+VLOOKUP(H117,[2]工作表1!$A:$W,23,0)+VLOOKUP(I117,[2]工作表1!$A:$W,23,0),0))+T116</f>
        <v>1531</v>
      </c>
      <c r="U117">
        <f t="shared" si="32"/>
        <v>45</v>
      </c>
      <c r="V117">
        <f t="shared" si="33"/>
        <v>45</v>
      </c>
      <c r="W117">
        <f t="shared" si="34"/>
        <v>25</v>
      </c>
      <c r="X117">
        <f t="shared" si="35"/>
        <v>25</v>
      </c>
      <c r="Y117">
        <f>S117+INDEX([1]界石!$AC$69:$AJ$224,MATCH(D117,[1]界石!$AJ$69:$AJ$224,0),1)+INDEX([1]界石!$AC$69:$AJ$224,MATCH(E117,[1]界石!$AJ$69:$AJ$224,0),1)+INDEX([1]界石!$AC$69:$AJ$224,MATCH(F117,[1]界石!$AJ$69:$AJ$224,0),1)+INDEX([1]界石!$AC$69:$AJ$224,MATCH(G117,[1]界石!$AJ$69:$AJ$224,0),1)+INDEX([1]界石!$AC$69:$AJ$224,MATCH(H117,[1]界石!$AJ$69:$AJ$224,0),1)+INDEX([1]界石!$AC$69:$AJ$224,MATCH(I117,[1]界石!$AJ$69:$AJ$224,0),1)+Y116</f>
        <v>12940</v>
      </c>
      <c r="Z117">
        <f>INDEX([1]界石!$AC$69:$AJ$224,MATCH(D117,[1]界石!$AJ$69:$AJ$224,0),2)+INDEX([1]界石!$AC$69:$AJ$224,MATCH(E117,[1]界石!$AJ$69:$AJ$224,0),2)+INDEX([1]界石!$AC$69:$AJ$224,MATCH(F117,[1]界石!$AJ$69:$AJ$224,0),2)+INDEX([1]界石!$AC$69:$AJ$224,MATCH(G117,[1]界石!$AJ$69:$AJ$224,0),2)+INDEX([1]界石!$AC$69:$AJ$224,MATCH(H117,[1]界石!$AJ$69:$AJ$224,0),2)+INDEX([1]界石!$AC$69:$AJ$224,MATCH(I117,[1]界石!$AJ$69:$AJ$224,0),2)+Z116</f>
        <v>174</v>
      </c>
      <c r="AA117">
        <f>INDEX([1]界石!$AC$69:$AJ$224,MATCH(D117,[1]界石!$AJ$69:$AJ$224,0),3)+INDEX([1]界石!$AC$69:$AJ$224,MATCH(E117,[1]界石!$AJ$69:$AJ$224,0),3)+INDEX([1]界石!$AC$69:$AJ$224,MATCH(F117,[1]界石!$AJ$69:$AJ$224,0),3)+INDEX([1]界石!$AC$69:$AJ$224,MATCH(G117,[1]界石!$AJ$69:$AJ$224,0),3)+INDEX([1]界石!$AC$69:$AJ$224,MATCH(H117,[1]界石!$AJ$69:$AJ$224,0),3)+INDEX([1]界石!$AC$69:$AJ$224,MATCH(I117,[1]界石!$AJ$69:$AJ$224,0),3)+AA116</f>
        <v>462</v>
      </c>
      <c r="AB117">
        <f>INDEX([1]界石!$AC$69:$AJ$224,MATCH(D117,[1]界石!$AJ$69:$AJ$224,0),4)+INDEX([1]界石!$AC$69:$AJ$224,MATCH(E117,[1]界石!$AJ$69:$AJ$224,0),4)+INDEX([1]界石!$AC$69:$AJ$224,MATCH(F117,[1]界石!$AJ$69:$AJ$224,0),4)+INDEX([1]界石!$AC$69:$AJ$224,MATCH(G117,[1]界石!$AJ$69:$AJ$224,0),4)+INDEX([1]界石!$AC$69:$AJ$224,MATCH(H117,[1]界石!$AJ$69:$AJ$224,0),4)+INDEX([1]界石!$AC$69:$AJ$224,MATCH(I117,[1]界石!$AJ$69:$AJ$224,0),4)+AB116</f>
        <v>122</v>
      </c>
      <c r="AC117">
        <f>INDEX([1]界石!$AC$69:$AJ$224,MATCH(D117,[1]界石!$AJ$69:$AJ$224,0),5)+INDEX([1]界石!$AC$69:$AJ$224,MATCH(E117,[1]界石!$AJ$69:$AJ$224,0),5)+INDEX([1]界石!$AC$69:$AJ$224,MATCH(F117,[1]界石!$AJ$69:$AJ$224,0),5)+INDEX([1]界石!$AC$69:$AJ$224,MATCH(G117,[1]界石!$AJ$69:$AJ$224,0),5)+INDEX([1]界石!$AC$69:$AJ$224,MATCH(H117,[1]界石!$AJ$69:$AJ$224,0),5)+INDEX([1]界石!$AC$69:$AJ$224,MATCH(I117,[1]界石!$AJ$69:$AJ$224,0),5)+AC116</f>
        <v>84</v>
      </c>
    </row>
    <row r="118" spans="1:29" x14ac:dyDescent="0.15">
      <c r="A118">
        <v>1206</v>
      </c>
      <c r="B118">
        <v>12</v>
      </c>
      <c r="C118">
        <v>6</v>
      </c>
      <c r="D118" s="1">
        <v>131</v>
      </c>
      <c r="E118" s="1">
        <v>133</v>
      </c>
      <c r="F118" s="1">
        <v>141</v>
      </c>
      <c r="G118" s="1">
        <v>152</v>
      </c>
      <c r="H118" s="1">
        <v>156</v>
      </c>
      <c r="I118" s="1">
        <v>154</v>
      </c>
      <c r="J118">
        <v>4</v>
      </c>
      <c r="K118">
        <f>[1]界石!$AJ$17</f>
        <v>9</v>
      </c>
      <c r="L118">
        <v>5</v>
      </c>
      <c r="M118">
        <f>[1]界石!$AK$17</f>
        <v>9</v>
      </c>
      <c r="N118">
        <v>6</v>
      </c>
      <c r="O118">
        <f>[1]界石!$AL$17</f>
        <v>5</v>
      </c>
      <c r="P118">
        <v>7</v>
      </c>
      <c r="Q118">
        <f>[1]界石!$AM$17</f>
        <v>5</v>
      </c>
      <c r="R118">
        <v>1</v>
      </c>
      <c r="S118">
        <f>[1]界石!$AN$17</f>
        <v>255</v>
      </c>
      <c r="T118">
        <f>IF(D118="",0,ROUND(K118*VLOOKUP(J118,[1]期望属性!$E$23:$F$38,2,0)+M118*VLOOKUP(L118,[1]期望属性!$E$23:$F$38,2,0)+O118*VLOOKUP(N118,[1]期望属性!$E$23:$F$38,2,0)+Q118*VLOOKUP(P118,[1]期望属性!$E$23:$F$38,2,0)+S118*VLOOKUP(R118,[1]期望属性!$E$23:$F$38,2,0)+VLOOKUP(D118,[2]工作表1!$A:$W,23,0)+VLOOKUP(E118,[2]工作表1!$A:$W,23,0)+VLOOKUP(F118,[2]工作表1!$A:$W,23,0)+VLOOKUP(G118,[2]工作表1!$A:$W,23,0)+VLOOKUP(H118,[2]工作表1!$A:$W,23,0)+VLOOKUP(I118,[2]工作表1!$A:$W,23,0),0))+T117</f>
        <v>1879</v>
      </c>
      <c r="U118">
        <f t="shared" si="32"/>
        <v>54</v>
      </c>
      <c r="V118">
        <f t="shared" si="33"/>
        <v>54</v>
      </c>
      <c r="W118">
        <f t="shared" si="34"/>
        <v>30</v>
      </c>
      <c r="X118">
        <f t="shared" si="35"/>
        <v>30</v>
      </c>
      <c r="Y118">
        <f>S118+INDEX([1]界石!$AC$69:$AJ$224,MATCH(D118,[1]界石!$AJ$69:$AJ$224,0),1)+INDEX([1]界石!$AC$69:$AJ$224,MATCH(E118,[1]界石!$AJ$69:$AJ$224,0),1)+INDEX([1]界石!$AC$69:$AJ$224,MATCH(F118,[1]界石!$AJ$69:$AJ$224,0),1)+INDEX([1]界石!$AC$69:$AJ$224,MATCH(G118,[1]界石!$AJ$69:$AJ$224,0),1)+INDEX([1]界石!$AC$69:$AJ$224,MATCH(H118,[1]界石!$AJ$69:$AJ$224,0),1)+INDEX([1]界石!$AC$69:$AJ$224,MATCH(I118,[1]界石!$AJ$69:$AJ$224,0),1)+Y117</f>
        <v>15540</v>
      </c>
      <c r="Z118">
        <f>INDEX([1]界石!$AC$69:$AJ$224,MATCH(D118,[1]界石!$AJ$69:$AJ$224,0),2)+INDEX([1]界石!$AC$69:$AJ$224,MATCH(E118,[1]界石!$AJ$69:$AJ$224,0),2)+INDEX([1]界石!$AC$69:$AJ$224,MATCH(F118,[1]界石!$AJ$69:$AJ$224,0),2)+INDEX([1]界石!$AC$69:$AJ$224,MATCH(G118,[1]界石!$AJ$69:$AJ$224,0),2)+INDEX([1]界石!$AC$69:$AJ$224,MATCH(H118,[1]界石!$AJ$69:$AJ$224,0),2)+INDEX([1]界石!$AC$69:$AJ$224,MATCH(I118,[1]界石!$AJ$69:$AJ$224,0),2)+Z117</f>
        <v>219</v>
      </c>
      <c r="AA118">
        <f>INDEX([1]界石!$AC$69:$AJ$224,MATCH(D118,[1]界石!$AJ$69:$AJ$224,0),3)+INDEX([1]界石!$AC$69:$AJ$224,MATCH(E118,[1]界石!$AJ$69:$AJ$224,0),3)+INDEX([1]界石!$AC$69:$AJ$224,MATCH(F118,[1]界石!$AJ$69:$AJ$224,0),3)+INDEX([1]界石!$AC$69:$AJ$224,MATCH(G118,[1]界石!$AJ$69:$AJ$224,0),3)+INDEX([1]界石!$AC$69:$AJ$224,MATCH(H118,[1]界石!$AJ$69:$AJ$224,0),3)+INDEX([1]界石!$AC$69:$AJ$224,MATCH(I118,[1]界石!$AJ$69:$AJ$224,0),3)+AA117</f>
        <v>570</v>
      </c>
      <c r="AB118">
        <f>INDEX([1]界石!$AC$69:$AJ$224,MATCH(D118,[1]界石!$AJ$69:$AJ$224,0),4)+INDEX([1]界石!$AC$69:$AJ$224,MATCH(E118,[1]界石!$AJ$69:$AJ$224,0),4)+INDEX([1]界石!$AC$69:$AJ$224,MATCH(F118,[1]界石!$AJ$69:$AJ$224,0),4)+INDEX([1]界石!$AC$69:$AJ$224,MATCH(G118,[1]界石!$AJ$69:$AJ$224,0),4)+INDEX([1]界石!$AC$69:$AJ$224,MATCH(H118,[1]界石!$AJ$69:$AJ$224,0),4)+INDEX([1]界石!$AC$69:$AJ$224,MATCH(I118,[1]界石!$AJ$69:$AJ$224,0),4)+AB117</f>
        <v>193</v>
      </c>
      <c r="AC118">
        <f>INDEX([1]界石!$AC$69:$AJ$224,MATCH(D118,[1]界石!$AJ$69:$AJ$224,0),5)+INDEX([1]界石!$AC$69:$AJ$224,MATCH(E118,[1]界石!$AJ$69:$AJ$224,0),5)+INDEX([1]界石!$AC$69:$AJ$224,MATCH(F118,[1]界石!$AJ$69:$AJ$224,0),5)+INDEX([1]界石!$AC$69:$AJ$224,MATCH(G118,[1]界石!$AJ$69:$AJ$224,0),5)+INDEX([1]界石!$AC$69:$AJ$224,MATCH(H118,[1]界石!$AJ$69:$AJ$224,0),5)+INDEX([1]界石!$AC$69:$AJ$224,MATCH(I118,[1]界石!$AJ$69:$AJ$224,0),5)+AC117</f>
        <v>84</v>
      </c>
    </row>
    <row r="119" spans="1:29" x14ac:dyDescent="0.15">
      <c r="A119">
        <v>1207</v>
      </c>
      <c r="B119">
        <v>12</v>
      </c>
      <c r="C119">
        <v>7</v>
      </c>
      <c r="D119" s="1">
        <v>132</v>
      </c>
      <c r="E119" s="1">
        <v>141</v>
      </c>
      <c r="F119" s="1">
        <v>142</v>
      </c>
      <c r="G119" s="1">
        <v>153</v>
      </c>
      <c r="H119" s="1">
        <v>151</v>
      </c>
      <c r="I119" s="1">
        <v>155</v>
      </c>
      <c r="J119">
        <v>4</v>
      </c>
      <c r="K119">
        <f>[1]界石!$AJ$17</f>
        <v>9</v>
      </c>
      <c r="L119">
        <v>5</v>
      </c>
      <c r="M119">
        <f>[1]界石!$AK$17</f>
        <v>9</v>
      </c>
      <c r="N119">
        <v>6</v>
      </c>
      <c r="O119">
        <f>[1]界石!$AL$17</f>
        <v>5</v>
      </c>
      <c r="P119">
        <v>7</v>
      </c>
      <c r="Q119">
        <f>[1]界石!$AM$17</f>
        <v>5</v>
      </c>
      <c r="R119">
        <v>1</v>
      </c>
      <c r="S119">
        <f>[1]界石!$AN$17</f>
        <v>255</v>
      </c>
      <c r="T119">
        <f>IF(D119="",0,ROUND(K119*VLOOKUP(J119,[1]期望属性!$E$23:$F$38,2,0)+M119*VLOOKUP(L119,[1]期望属性!$E$23:$F$38,2,0)+O119*VLOOKUP(N119,[1]期望属性!$E$23:$F$38,2,0)+Q119*VLOOKUP(P119,[1]期望属性!$E$23:$F$38,2,0)+S119*VLOOKUP(R119,[1]期望属性!$E$23:$F$38,2,0)+VLOOKUP(D119,[2]工作表1!$A:$W,23,0)+VLOOKUP(E119,[2]工作表1!$A:$W,23,0)+VLOOKUP(F119,[2]工作表1!$A:$W,23,0)+VLOOKUP(G119,[2]工作表1!$A:$W,23,0)+VLOOKUP(H119,[2]工作表1!$A:$W,23,0)+VLOOKUP(I119,[2]工作表1!$A:$W,23,0),0))+T118</f>
        <v>2332</v>
      </c>
      <c r="U119">
        <f t="shared" si="32"/>
        <v>63</v>
      </c>
      <c r="V119">
        <f t="shared" si="33"/>
        <v>63</v>
      </c>
      <c r="W119">
        <f t="shared" si="34"/>
        <v>35</v>
      </c>
      <c r="X119">
        <f t="shared" si="35"/>
        <v>35</v>
      </c>
      <c r="Y119">
        <f>S119+INDEX([1]界石!$AC$69:$AJ$224,MATCH(D119,[1]界石!$AJ$69:$AJ$224,0),1)+INDEX([1]界石!$AC$69:$AJ$224,MATCH(E119,[1]界石!$AJ$69:$AJ$224,0),1)+INDEX([1]界石!$AC$69:$AJ$224,MATCH(F119,[1]界石!$AJ$69:$AJ$224,0),1)+INDEX([1]界石!$AC$69:$AJ$224,MATCH(G119,[1]界石!$AJ$69:$AJ$224,0),1)+INDEX([1]界石!$AC$69:$AJ$224,MATCH(H119,[1]界石!$AJ$69:$AJ$224,0),1)+INDEX([1]界石!$AC$69:$AJ$224,MATCH(I119,[1]界石!$AJ$69:$AJ$224,0),1)+Y118</f>
        <v>18758</v>
      </c>
      <c r="Z119">
        <f>INDEX([1]界石!$AC$69:$AJ$224,MATCH(D119,[1]界石!$AJ$69:$AJ$224,0),2)+INDEX([1]界石!$AC$69:$AJ$224,MATCH(E119,[1]界石!$AJ$69:$AJ$224,0),2)+INDEX([1]界石!$AC$69:$AJ$224,MATCH(F119,[1]界石!$AJ$69:$AJ$224,0),2)+INDEX([1]界石!$AC$69:$AJ$224,MATCH(G119,[1]界石!$AJ$69:$AJ$224,0),2)+INDEX([1]界石!$AC$69:$AJ$224,MATCH(H119,[1]界石!$AJ$69:$AJ$224,0),2)+INDEX([1]界石!$AC$69:$AJ$224,MATCH(I119,[1]界石!$AJ$69:$AJ$224,0),2)+Z118</f>
        <v>252</v>
      </c>
      <c r="AA119">
        <f>INDEX([1]界石!$AC$69:$AJ$224,MATCH(D119,[1]界石!$AJ$69:$AJ$224,0),3)+INDEX([1]界石!$AC$69:$AJ$224,MATCH(E119,[1]界石!$AJ$69:$AJ$224,0),3)+INDEX([1]界石!$AC$69:$AJ$224,MATCH(F119,[1]界石!$AJ$69:$AJ$224,0),3)+INDEX([1]界石!$AC$69:$AJ$224,MATCH(G119,[1]界石!$AJ$69:$AJ$224,0),3)+INDEX([1]界石!$AC$69:$AJ$224,MATCH(H119,[1]界石!$AJ$69:$AJ$224,0),3)+INDEX([1]界石!$AC$69:$AJ$224,MATCH(I119,[1]界石!$AJ$69:$AJ$224,0),3)+AA118</f>
        <v>678</v>
      </c>
      <c r="AB119">
        <f>INDEX([1]界石!$AC$69:$AJ$224,MATCH(D119,[1]界石!$AJ$69:$AJ$224,0),4)+INDEX([1]界石!$AC$69:$AJ$224,MATCH(E119,[1]界石!$AJ$69:$AJ$224,0),4)+INDEX([1]界石!$AC$69:$AJ$224,MATCH(F119,[1]界石!$AJ$69:$AJ$224,0),4)+INDEX([1]界石!$AC$69:$AJ$224,MATCH(G119,[1]界石!$AJ$69:$AJ$224,0),4)+INDEX([1]界石!$AC$69:$AJ$224,MATCH(H119,[1]界石!$AJ$69:$AJ$224,0),4)+INDEX([1]界石!$AC$69:$AJ$224,MATCH(I119,[1]界石!$AJ$69:$AJ$224,0),4)+AB118</f>
        <v>223</v>
      </c>
      <c r="AC119">
        <f>INDEX([1]界石!$AC$69:$AJ$224,MATCH(D119,[1]界石!$AJ$69:$AJ$224,0),5)+INDEX([1]界石!$AC$69:$AJ$224,MATCH(E119,[1]界石!$AJ$69:$AJ$224,0),5)+INDEX([1]界石!$AC$69:$AJ$224,MATCH(F119,[1]界石!$AJ$69:$AJ$224,0),5)+INDEX([1]界石!$AC$69:$AJ$224,MATCH(G119,[1]界石!$AJ$69:$AJ$224,0),5)+INDEX([1]界石!$AC$69:$AJ$224,MATCH(H119,[1]界石!$AJ$69:$AJ$224,0),5)+INDEX([1]界石!$AC$69:$AJ$224,MATCH(I119,[1]界石!$AJ$69:$AJ$224,0),5)+AC118</f>
        <v>155</v>
      </c>
    </row>
    <row r="120" spans="1:29" x14ac:dyDescent="0.15">
      <c r="A120">
        <v>1208</v>
      </c>
      <c r="B120">
        <v>12</v>
      </c>
      <c r="C120">
        <v>8</v>
      </c>
      <c r="D120" s="1">
        <v>141</v>
      </c>
      <c r="E120" s="1">
        <v>142</v>
      </c>
      <c r="F120" s="1">
        <v>151</v>
      </c>
      <c r="G120" s="1">
        <v>152</v>
      </c>
      <c r="H120" s="1">
        <v>153</v>
      </c>
      <c r="I120" s="1">
        <v>156</v>
      </c>
      <c r="J120">
        <v>4</v>
      </c>
      <c r="K120">
        <f>[1]界石!$AJ$17</f>
        <v>9</v>
      </c>
      <c r="L120">
        <v>5</v>
      </c>
      <c r="M120">
        <f>[1]界石!$AK$17</f>
        <v>9</v>
      </c>
      <c r="N120">
        <v>6</v>
      </c>
      <c r="O120">
        <f>[1]界石!$AL$17</f>
        <v>5</v>
      </c>
      <c r="P120">
        <v>7</v>
      </c>
      <c r="Q120">
        <f>[1]界石!$AM$17</f>
        <v>5</v>
      </c>
      <c r="R120">
        <v>1</v>
      </c>
      <c r="S120">
        <f>[1]界石!$AN$17</f>
        <v>255</v>
      </c>
      <c r="T120">
        <f>IF(D120="",0,ROUND(K120*VLOOKUP(J120,[1]期望属性!$E$23:$F$38,2,0)+M120*VLOOKUP(L120,[1]期望属性!$E$23:$F$38,2,0)+O120*VLOOKUP(N120,[1]期望属性!$E$23:$F$38,2,0)+Q120*VLOOKUP(P120,[1]期望属性!$E$23:$F$38,2,0)+S120*VLOOKUP(R120,[1]期望属性!$E$23:$F$38,2,0)+VLOOKUP(D120,[2]工作表1!$A:$W,23,0)+VLOOKUP(E120,[2]工作表1!$A:$W,23,0)+VLOOKUP(F120,[2]工作表1!$A:$W,23,0)+VLOOKUP(G120,[2]工作表1!$A:$W,23,0)+VLOOKUP(H120,[2]工作表1!$A:$W,23,0)+VLOOKUP(I120,[2]工作表1!$A:$W,23,0),0))+T119</f>
        <v>2745</v>
      </c>
      <c r="U120">
        <f t="shared" si="32"/>
        <v>72</v>
      </c>
      <c r="V120">
        <f t="shared" si="33"/>
        <v>72</v>
      </c>
      <c r="W120">
        <f t="shared" si="34"/>
        <v>40</v>
      </c>
      <c r="X120">
        <f t="shared" si="35"/>
        <v>40</v>
      </c>
      <c r="Y120">
        <f>S120+INDEX([1]界石!$AC$69:$AJ$224,MATCH(D120,[1]界石!$AJ$69:$AJ$224,0),1)+INDEX([1]界石!$AC$69:$AJ$224,MATCH(E120,[1]界石!$AJ$69:$AJ$224,0),1)+INDEX([1]界石!$AC$69:$AJ$224,MATCH(F120,[1]界石!$AJ$69:$AJ$224,0),1)+INDEX([1]界石!$AC$69:$AJ$224,MATCH(G120,[1]界石!$AJ$69:$AJ$224,0),1)+INDEX([1]界石!$AC$69:$AJ$224,MATCH(H120,[1]界石!$AJ$69:$AJ$224,0),1)+INDEX([1]界石!$AC$69:$AJ$224,MATCH(I120,[1]界石!$AJ$69:$AJ$224,0),1)+Y119</f>
        <v>22594</v>
      </c>
      <c r="Z120">
        <f>INDEX([1]界石!$AC$69:$AJ$224,MATCH(D120,[1]界石!$AJ$69:$AJ$224,0),2)+INDEX([1]界石!$AC$69:$AJ$224,MATCH(E120,[1]界石!$AJ$69:$AJ$224,0),2)+INDEX([1]界石!$AC$69:$AJ$224,MATCH(F120,[1]界石!$AJ$69:$AJ$224,0),2)+INDEX([1]界石!$AC$69:$AJ$224,MATCH(G120,[1]界石!$AJ$69:$AJ$224,0),2)+INDEX([1]界石!$AC$69:$AJ$224,MATCH(H120,[1]界石!$AJ$69:$AJ$224,0),2)+INDEX([1]界石!$AC$69:$AJ$224,MATCH(I120,[1]界石!$AJ$69:$AJ$224,0),2)+Z119</f>
        <v>318</v>
      </c>
      <c r="AA120">
        <f>INDEX([1]界石!$AC$69:$AJ$224,MATCH(D120,[1]界石!$AJ$69:$AJ$224,0),3)+INDEX([1]界石!$AC$69:$AJ$224,MATCH(E120,[1]界石!$AJ$69:$AJ$224,0),3)+INDEX([1]界石!$AC$69:$AJ$224,MATCH(F120,[1]界石!$AJ$69:$AJ$224,0),3)+INDEX([1]界石!$AC$69:$AJ$224,MATCH(G120,[1]界石!$AJ$69:$AJ$224,0),3)+INDEX([1]界石!$AC$69:$AJ$224,MATCH(H120,[1]界石!$AJ$69:$AJ$224,0),3)+INDEX([1]界石!$AC$69:$AJ$224,MATCH(I120,[1]界石!$AJ$69:$AJ$224,0),3)+AA119</f>
        <v>820</v>
      </c>
      <c r="AB120">
        <f>INDEX([1]界石!$AC$69:$AJ$224,MATCH(D120,[1]界石!$AJ$69:$AJ$224,0),4)+INDEX([1]界石!$AC$69:$AJ$224,MATCH(E120,[1]界石!$AJ$69:$AJ$224,0),4)+INDEX([1]界石!$AC$69:$AJ$224,MATCH(F120,[1]界石!$AJ$69:$AJ$224,0),4)+INDEX([1]界石!$AC$69:$AJ$224,MATCH(G120,[1]界石!$AJ$69:$AJ$224,0),4)+INDEX([1]界石!$AC$69:$AJ$224,MATCH(H120,[1]界石!$AJ$69:$AJ$224,0),4)+INDEX([1]界石!$AC$69:$AJ$224,MATCH(I120,[1]界石!$AJ$69:$AJ$224,0),4)+AB119</f>
        <v>253</v>
      </c>
      <c r="AC120">
        <f>INDEX([1]界石!$AC$69:$AJ$224,MATCH(D120,[1]界石!$AJ$69:$AJ$224,0),5)+INDEX([1]界石!$AC$69:$AJ$224,MATCH(E120,[1]界石!$AJ$69:$AJ$224,0),5)+INDEX([1]界石!$AC$69:$AJ$224,MATCH(F120,[1]界石!$AJ$69:$AJ$224,0),5)+INDEX([1]界石!$AC$69:$AJ$224,MATCH(G120,[1]界石!$AJ$69:$AJ$224,0),5)+INDEX([1]界石!$AC$69:$AJ$224,MATCH(H120,[1]界石!$AJ$69:$AJ$224,0),5)+INDEX([1]界石!$AC$69:$AJ$224,MATCH(I120,[1]界石!$AJ$69:$AJ$224,0),5)+AC119</f>
        <v>155</v>
      </c>
    </row>
    <row r="121" spans="1:29" x14ac:dyDescent="0.15">
      <c r="A121">
        <v>1209</v>
      </c>
      <c r="B121">
        <v>12</v>
      </c>
      <c r="C121">
        <v>9</v>
      </c>
      <c r="D121" s="1">
        <v>141</v>
      </c>
      <c r="E121" s="1">
        <v>142</v>
      </c>
      <c r="F121" s="1">
        <v>154</v>
      </c>
      <c r="G121" s="1">
        <v>155</v>
      </c>
      <c r="H121" s="1">
        <v>156</v>
      </c>
      <c r="I121" s="1">
        <v>151</v>
      </c>
      <c r="J121">
        <v>4</v>
      </c>
      <c r="K121">
        <f>[1]界石!$AJ$17</f>
        <v>9</v>
      </c>
      <c r="L121">
        <v>5</v>
      </c>
      <c r="M121">
        <f>[1]界石!$AK$17</f>
        <v>9</v>
      </c>
      <c r="N121">
        <v>6</v>
      </c>
      <c r="O121">
        <f>[1]界石!$AL$17</f>
        <v>5</v>
      </c>
      <c r="P121">
        <v>7</v>
      </c>
      <c r="Q121">
        <f>[1]界石!$AM$17</f>
        <v>5</v>
      </c>
      <c r="R121">
        <v>1</v>
      </c>
      <c r="S121">
        <f>[1]界石!$AN$17</f>
        <v>255</v>
      </c>
      <c r="T121">
        <f>IF(D121="",0,ROUND(K121*VLOOKUP(J121,[1]期望属性!$E$23:$F$38,2,0)+M121*VLOOKUP(L121,[1]期望属性!$E$23:$F$38,2,0)+O121*VLOOKUP(N121,[1]期望属性!$E$23:$F$38,2,0)+Q121*VLOOKUP(P121,[1]期望属性!$E$23:$F$38,2,0)+S121*VLOOKUP(R121,[1]期望属性!$E$23:$F$38,2,0)+VLOOKUP(D121,[2]工作表1!$A:$W,23,0)+VLOOKUP(E121,[2]工作表1!$A:$W,23,0)+VLOOKUP(F121,[2]工作表1!$A:$W,23,0)+VLOOKUP(G121,[2]工作表1!$A:$W,23,0)+VLOOKUP(H121,[2]工作表1!$A:$W,23,0)+VLOOKUP(I121,[2]工作表1!$A:$W,23,0),0))+T120</f>
        <v>3224</v>
      </c>
      <c r="U121">
        <f t="shared" si="32"/>
        <v>81</v>
      </c>
      <c r="V121">
        <f t="shared" si="33"/>
        <v>81</v>
      </c>
      <c r="W121">
        <f t="shared" si="34"/>
        <v>45</v>
      </c>
      <c r="X121">
        <f t="shared" si="35"/>
        <v>45</v>
      </c>
      <c r="Y121">
        <f>S121+INDEX([1]界石!$AC$69:$AJ$224,MATCH(D121,[1]界石!$AJ$69:$AJ$224,0),1)+INDEX([1]界石!$AC$69:$AJ$224,MATCH(E121,[1]界石!$AJ$69:$AJ$224,0),1)+INDEX([1]界石!$AC$69:$AJ$224,MATCH(F121,[1]界石!$AJ$69:$AJ$224,0),1)+INDEX([1]界石!$AC$69:$AJ$224,MATCH(G121,[1]界石!$AJ$69:$AJ$224,0),1)+INDEX([1]界石!$AC$69:$AJ$224,MATCH(H121,[1]界石!$AJ$69:$AJ$224,0),1)+INDEX([1]界石!$AC$69:$AJ$224,MATCH(I121,[1]界石!$AJ$69:$AJ$224,0),1)+Y120</f>
        <v>25442</v>
      </c>
      <c r="Z121">
        <f>INDEX([1]界石!$AC$69:$AJ$224,MATCH(D121,[1]界石!$AJ$69:$AJ$224,0),2)+INDEX([1]界石!$AC$69:$AJ$224,MATCH(E121,[1]界石!$AJ$69:$AJ$224,0),2)+INDEX([1]界石!$AC$69:$AJ$224,MATCH(F121,[1]界石!$AJ$69:$AJ$224,0),2)+INDEX([1]界石!$AC$69:$AJ$224,MATCH(G121,[1]界石!$AJ$69:$AJ$224,0),2)+INDEX([1]界石!$AC$69:$AJ$224,MATCH(H121,[1]界石!$AJ$69:$AJ$224,0),2)+INDEX([1]界石!$AC$69:$AJ$224,MATCH(I121,[1]界石!$AJ$69:$AJ$224,0),2)+Z120</f>
        <v>351</v>
      </c>
      <c r="AA121">
        <f>INDEX([1]界石!$AC$69:$AJ$224,MATCH(D121,[1]界石!$AJ$69:$AJ$224,0),3)+INDEX([1]界石!$AC$69:$AJ$224,MATCH(E121,[1]界石!$AJ$69:$AJ$224,0),3)+INDEX([1]界石!$AC$69:$AJ$224,MATCH(F121,[1]界石!$AJ$69:$AJ$224,0),3)+INDEX([1]界石!$AC$69:$AJ$224,MATCH(G121,[1]界石!$AJ$69:$AJ$224,0),3)+INDEX([1]界石!$AC$69:$AJ$224,MATCH(H121,[1]界石!$AJ$69:$AJ$224,0),3)+INDEX([1]界石!$AC$69:$AJ$224,MATCH(I121,[1]界石!$AJ$69:$AJ$224,0),3)+AA120</f>
        <v>908</v>
      </c>
      <c r="AB121">
        <f>INDEX([1]界石!$AC$69:$AJ$224,MATCH(D121,[1]界石!$AJ$69:$AJ$224,0),4)+INDEX([1]界石!$AC$69:$AJ$224,MATCH(E121,[1]界石!$AJ$69:$AJ$224,0),4)+INDEX([1]界石!$AC$69:$AJ$224,MATCH(F121,[1]界石!$AJ$69:$AJ$224,0),4)+INDEX([1]界石!$AC$69:$AJ$224,MATCH(G121,[1]界石!$AJ$69:$AJ$224,0),4)+INDEX([1]界石!$AC$69:$AJ$224,MATCH(H121,[1]界石!$AJ$69:$AJ$224,0),4)+INDEX([1]界石!$AC$69:$AJ$224,MATCH(I121,[1]界石!$AJ$69:$AJ$224,0),4)+AB120</f>
        <v>343</v>
      </c>
      <c r="AC121">
        <f>INDEX([1]界石!$AC$69:$AJ$224,MATCH(D121,[1]界石!$AJ$69:$AJ$224,0),5)+INDEX([1]界石!$AC$69:$AJ$224,MATCH(E121,[1]界石!$AJ$69:$AJ$224,0),5)+INDEX([1]界石!$AC$69:$AJ$224,MATCH(F121,[1]界石!$AJ$69:$AJ$224,0),5)+INDEX([1]界石!$AC$69:$AJ$224,MATCH(G121,[1]界石!$AJ$69:$AJ$224,0),5)+INDEX([1]界石!$AC$69:$AJ$224,MATCH(H121,[1]界石!$AJ$69:$AJ$224,0),5)+INDEX([1]界石!$AC$69:$AJ$224,MATCH(I121,[1]界石!$AJ$69:$AJ$224,0),5)+AC120</f>
        <v>226</v>
      </c>
    </row>
    <row r="122" spans="1:29" x14ac:dyDescent="0.15">
      <c r="A122">
        <v>1210</v>
      </c>
      <c r="B122">
        <v>12</v>
      </c>
      <c r="C122">
        <v>10</v>
      </c>
      <c r="J122">
        <v>4</v>
      </c>
      <c r="K122">
        <f>[1]界石!$AJ$17</f>
        <v>9</v>
      </c>
      <c r="L122">
        <v>5</v>
      </c>
      <c r="M122">
        <f>[1]界石!$AK$17</f>
        <v>9</v>
      </c>
      <c r="N122">
        <v>6</v>
      </c>
      <c r="O122">
        <f>[1]界石!$AL$17</f>
        <v>5</v>
      </c>
      <c r="P122">
        <v>7</v>
      </c>
      <c r="Q122">
        <f>[1]界石!$AM$17</f>
        <v>5</v>
      </c>
      <c r="R122">
        <v>1</v>
      </c>
      <c r="S122">
        <f>[1]界石!$AN$17</f>
        <v>255</v>
      </c>
      <c r="T122">
        <f>IF(D122="",0,ROUND(K122*VLOOKUP(J122,[1]期望属性!$E$23:$F$38,2,0)+M122*VLOOKUP(L122,[1]期望属性!$E$23:$F$38,2,0)+O122*VLOOKUP(N122,[1]期望属性!$E$23:$F$38,2,0)+Q122*VLOOKUP(P122,[1]期望属性!$E$23:$F$38,2,0)+S122*VLOOKUP(R122,[1]期望属性!$E$23:$F$38,2,0)+VLOOKUP(D122,[2]工作表1!$A:$W,23,0)+VLOOKUP(E122,[2]工作表1!$A:$W,23,0)+VLOOKUP(F122,[2]工作表1!$A:$W,23,0)+VLOOKUP(G122,[2]工作表1!$A:$W,23,0)+VLOOKUP(H122,[2]工作表1!$A:$W,23,0)+VLOOKUP(I122,[2]工作表1!$A:$W,23,0),0))+T121</f>
        <v>3224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B1" workbookViewId="0">
      <selection activeCell="T1" sqref="T1"/>
    </sheetView>
  </sheetViews>
  <sheetFormatPr defaultRowHeight="14.25" x14ac:dyDescent="0.15"/>
  <sheetData>
    <row r="1" spans="1:20" x14ac:dyDescent="0.15">
      <c r="A1" t="s">
        <v>24</v>
      </c>
      <c r="B1" t="s">
        <v>32</v>
      </c>
      <c r="C1" t="s">
        <v>33</v>
      </c>
      <c r="D1" t="s">
        <v>34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35</v>
      </c>
      <c r="T1" t="s">
        <v>36</v>
      </c>
    </row>
    <row r="2" spans="1:20" x14ac:dyDescent="0.15">
      <c r="A2" t="s">
        <v>25</v>
      </c>
      <c r="B2" t="s">
        <v>26</v>
      </c>
      <c r="C2" t="s">
        <v>27</v>
      </c>
      <c r="D2" t="s">
        <v>28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29</v>
      </c>
      <c r="K2" t="s">
        <v>30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31</v>
      </c>
    </row>
    <row r="3" spans="1:20" x14ac:dyDescent="0.15">
      <c r="A3">
        <v>101</v>
      </c>
      <c r="B3">
        <v>1</v>
      </c>
      <c r="C3">
        <v>1</v>
      </c>
      <c r="D3">
        <v>101</v>
      </c>
      <c r="E3">
        <v>102</v>
      </c>
      <c r="F3">
        <v>103</v>
      </c>
      <c r="G3">
        <v>104</v>
      </c>
      <c r="H3">
        <v>105</v>
      </c>
      <c r="I3">
        <v>106</v>
      </c>
      <c r="J3">
        <v>4</v>
      </c>
      <c r="K3">
        <v>63</v>
      </c>
      <c r="L3">
        <v>5</v>
      </c>
      <c r="M3">
        <v>63</v>
      </c>
      <c r="N3">
        <v>6</v>
      </c>
      <c r="O3">
        <v>35</v>
      </c>
      <c r="P3">
        <v>7</v>
      </c>
      <c r="Q3">
        <v>35</v>
      </c>
      <c r="R3">
        <v>1</v>
      </c>
      <c r="S3">
        <v>1678</v>
      </c>
      <c r="T3">
        <v>537</v>
      </c>
    </row>
    <row r="4" spans="1:20" x14ac:dyDescent="0.15">
      <c r="A4">
        <v>102</v>
      </c>
      <c r="B4">
        <v>1</v>
      </c>
      <c r="C4">
        <v>2</v>
      </c>
      <c r="D4">
        <v>107</v>
      </c>
      <c r="E4">
        <v>108</v>
      </c>
      <c r="F4">
        <v>109</v>
      </c>
      <c r="G4">
        <v>110</v>
      </c>
      <c r="H4">
        <v>111</v>
      </c>
      <c r="I4">
        <v>112</v>
      </c>
      <c r="J4">
        <v>4</v>
      </c>
      <c r="K4">
        <v>63</v>
      </c>
      <c r="L4">
        <v>5</v>
      </c>
      <c r="M4">
        <v>63</v>
      </c>
      <c r="N4">
        <v>6</v>
      </c>
      <c r="O4">
        <v>35</v>
      </c>
      <c r="P4">
        <v>7</v>
      </c>
      <c r="Q4">
        <v>35</v>
      </c>
      <c r="R4">
        <v>1</v>
      </c>
      <c r="S4">
        <v>1678</v>
      </c>
      <c r="T4">
        <v>1286</v>
      </c>
    </row>
    <row r="5" spans="1:20" x14ac:dyDescent="0.15">
      <c r="A5">
        <v>103</v>
      </c>
      <c r="B5">
        <v>1</v>
      </c>
      <c r="C5">
        <v>3</v>
      </c>
      <c r="D5">
        <v>101</v>
      </c>
      <c r="E5">
        <v>102</v>
      </c>
      <c r="F5">
        <v>103</v>
      </c>
      <c r="G5">
        <v>104</v>
      </c>
      <c r="H5">
        <v>201</v>
      </c>
      <c r="I5">
        <v>202</v>
      </c>
      <c r="J5">
        <v>4</v>
      </c>
      <c r="K5">
        <v>63</v>
      </c>
      <c r="L5">
        <v>5</v>
      </c>
      <c r="M5">
        <v>63</v>
      </c>
      <c r="N5">
        <v>6</v>
      </c>
      <c r="O5">
        <v>35</v>
      </c>
      <c r="P5">
        <v>7</v>
      </c>
      <c r="Q5">
        <v>35</v>
      </c>
      <c r="R5">
        <v>1</v>
      </c>
      <c r="S5">
        <v>1678</v>
      </c>
      <c r="T5">
        <v>1821</v>
      </c>
    </row>
    <row r="6" spans="1:20" x14ac:dyDescent="0.15">
      <c r="A6">
        <v>104</v>
      </c>
      <c r="B6">
        <v>1</v>
      </c>
      <c r="C6">
        <v>4</v>
      </c>
      <c r="D6">
        <v>107</v>
      </c>
      <c r="E6">
        <v>108</v>
      </c>
      <c r="F6">
        <v>109</v>
      </c>
      <c r="G6">
        <v>110</v>
      </c>
      <c r="H6">
        <v>203</v>
      </c>
      <c r="I6">
        <v>204</v>
      </c>
      <c r="J6">
        <v>4</v>
      </c>
      <c r="K6">
        <v>63</v>
      </c>
      <c r="L6">
        <v>5</v>
      </c>
      <c r="M6">
        <v>63</v>
      </c>
      <c r="N6">
        <v>6</v>
      </c>
      <c r="O6">
        <v>35</v>
      </c>
      <c r="P6">
        <v>7</v>
      </c>
      <c r="Q6">
        <v>35</v>
      </c>
      <c r="R6">
        <v>1</v>
      </c>
      <c r="S6">
        <v>1678</v>
      </c>
      <c r="T6">
        <v>2502</v>
      </c>
    </row>
    <row r="7" spans="1:20" x14ac:dyDescent="0.15">
      <c r="A7">
        <v>105</v>
      </c>
      <c r="B7">
        <v>1</v>
      </c>
      <c r="C7">
        <v>5</v>
      </c>
      <c r="D7">
        <v>107</v>
      </c>
      <c r="E7">
        <v>109</v>
      </c>
      <c r="F7">
        <v>111</v>
      </c>
      <c r="G7">
        <v>207</v>
      </c>
      <c r="H7">
        <v>208</v>
      </c>
      <c r="I7">
        <v>209</v>
      </c>
      <c r="J7">
        <v>4</v>
      </c>
      <c r="K7">
        <v>63</v>
      </c>
      <c r="L7">
        <v>5</v>
      </c>
      <c r="M7">
        <v>63</v>
      </c>
      <c r="N7">
        <v>6</v>
      </c>
      <c r="O7">
        <v>35</v>
      </c>
      <c r="P7">
        <v>7</v>
      </c>
      <c r="Q7">
        <v>35</v>
      </c>
      <c r="R7">
        <v>1</v>
      </c>
      <c r="S7">
        <v>1678</v>
      </c>
      <c r="T7">
        <v>3344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7"/>
  <sheetViews>
    <sheetView workbookViewId="0">
      <selection activeCell="A2" sqref="A2:D157"/>
    </sheetView>
  </sheetViews>
  <sheetFormatPr defaultRowHeight="14.25" x14ac:dyDescent="0.15"/>
  <sheetData>
    <row r="2" spans="1:4" x14ac:dyDescent="0.15">
      <c r="A2">
        <v>111</v>
      </c>
      <c r="B2" t="s">
        <v>132</v>
      </c>
      <c r="C2">
        <v>111</v>
      </c>
      <c r="D2">
        <f>COUNTIF([1]界石!$T$48:$Y$188,B2)</f>
        <v>2</v>
      </c>
    </row>
    <row r="3" spans="1:4" x14ac:dyDescent="0.15">
      <c r="A3">
        <v>112</v>
      </c>
      <c r="B3" t="s">
        <v>133</v>
      </c>
      <c r="C3">
        <v>112</v>
      </c>
      <c r="D3">
        <f>COUNTIF([1]界石!$T$48:$Y$188,B3)</f>
        <v>2</v>
      </c>
    </row>
    <row r="4" spans="1:4" x14ac:dyDescent="0.15">
      <c r="A4">
        <v>113</v>
      </c>
      <c r="B4" t="s">
        <v>134</v>
      </c>
      <c r="C4">
        <v>113</v>
      </c>
      <c r="D4">
        <f>COUNTIF([1]界石!$T$48:$Y$188,B4)</f>
        <v>2</v>
      </c>
    </row>
    <row r="5" spans="1:4" x14ac:dyDescent="0.15">
      <c r="A5">
        <v>114</v>
      </c>
      <c r="B5" t="s">
        <v>135</v>
      </c>
      <c r="C5">
        <v>114</v>
      </c>
      <c r="D5">
        <f>COUNTIF([1]界石!$T$48:$Y$188,B5)</f>
        <v>2</v>
      </c>
    </row>
    <row r="6" spans="1:4" x14ac:dyDescent="0.15">
      <c r="A6">
        <v>115</v>
      </c>
      <c r="B6" t="s">
        <v>37</v>
      </c>
      <c r="C6">
        <v>115</v>
      </c>
      <c r="D6">
        <f>COUNTIF([1]界石!$T$48:$Y$188,B6)</f>
        <v>1</v>
      </c>
    </row>
    <row r="7" spans="1:4" x14ac:dyDescent="0.15">
      <c r="A7">
        <v>116</v>
      </c>
      <c r="B7" t="s">
        <v>136</v>
      </c>
      <c r="C7">
        <v>116</v>
      </c>
      <c r="D7">
        <f>COUNTIF([1]界石!$T$48:$Y$188,B7)</f>
        <v>1</v>
      </c>
    </row>
    <row r="8" spans="1:4" x14ac:dyDescent="0.15">
      <c r="A8">
        <v>121</v>
      </c>
      <c r="B8" t="s">
        <v>137</v>
      </c>
      <c r="C8">
        <v>121</v>
      </c>
      <c r="D8">
        <f>COUNTIF([1]界石!$T$48:$Y$188,B8)</f>
        <v>6</v>
      </c>
    </row>
    <row r="9" spans="1:4" x14ac:dyDescent="0.15">
      <c r="A9">
        <v>122</v>
      </c>
      <c r="B9" t="s">
        <v>38</v>
      </c>
      <c r="C9">
        <v>122</v>
      </c>
      <c r="D9">
        <f>COUNTIF([1]界石!$T$48:$Y$188,B9)</f>
        <v>6</v>
      </c>
    </row>
    <row r="10" spans="1:4" x14ac:dyDescent="0.15">
      <c r="A10">
        <v>123</v>
      </c>
      <c r="B10" t="s">
        <v>39</v>
      </c>
      <c r="C10">
        <v>123</v>
      </c>
      <c r="D10">
        <f>COUNTIF([1]界石!$T$48:$Y$188,B10)</f>
        <v>7</v>
      </c>
    </row>
    <row r="11" spans="1:4" x14ac:dyDescent="0.15">
      <c r="A11">
        <v>124</v>
      </c>
      <c r="B11" t="s">
        <v>56</v>
      </c>
      <c r="C11">
        <v>124</v>
      </c>
      <c r="D11">
        <f>COUNTIF([1]界石!$T$48:$Y$188,B11)</f>
        <v>5</v>
      </c>
    </row>
    <row r="12" spans="1:4" x14ac:dyDescent="0.15">
      <c r="A12">
        <v>125</v>
      </c>
      <c r="B12" t="s">
        <v>138</v>
      </c>
      <c r="C12">
        <v>125</v>
      </c>
      <c r="D12">
        <f>COUNTIF([1]界石!$T$48:$Y$188,B12)</f>
        <v>4</v>
      </c>
    </row>
    <row r="13" spans="1:4" x14ac:dyDescent="0.15">
      <c r="A13">
        <v>126</v>
      </c>
      <c r="B13" t="s">
        <v>139</v>
      </c>
      <c r="C13">
        <v>126</v>
      </c>
      <c r="D13">
        <f>COUNTIF([1]界石!$T$48:$Y$188,B13)</f>
        <v>4</v>
      </c>
    </row>
    <row r="14" spans="1:4" x14ac:dyDescent="0.15">
      <c r="A14">
        <v>127</v>
      </c>
      <c r="B14" t="s">
        <v>140</v>
      </c>
      <c r="C14">
        <v>127</v>
      </c>
      <c r="D14">
        <f>COUNTIF([1]界石!$T$48:$Y$188,B14)</f>
        <v>0</v>
      </c>
    </row>
    <row r="15" spans="1:4" x14ac:dyDescent="0.15">
      <c r="A15">
        <v>128</v>
      </c>
      <c r="B15" t="s">
        <v>141</v>
      </c>
      <c r="C15">
        <v>128</v>
      </c>
      <c r="D15">
        <f>COUNTIF([1]界石!$T$48:$Y$188,B15)</f>
        <v>0</v>
      </c>
    </row>
    <row r="16" spans="1:4" x14ac:dyDescent="0.15">
      <c r="A16">
        <v>129</v>
      </c>
      <c r="B16" t="s">
        <v>142</v>
      </c>
      <c r="C16">
        <v>129</v>
      </c>
      <c r="D16">
        <f>COUNTIF([1]界石!$T$48:$Y$188,B16)</f>
        <v>0</v>
      </c>
    </row>
    <row r="17" spans="1:4" x14ac:dyDescent="0.15">
      <c r="A17">
        <v>131</v>
      </c>
      <c r="B17" t="s">
        <v>143</v>
      </c>
      <c r="C17">
        <v>131</v>
      </c>
      <c r="D17">
        <f>COUNTIF([1]界石!$T$48:$Y$188,B17)</f>
        <v>5</v>
      </c>
    </row>
    <row r="18" spans="1:4" x14ac:dyDescent="0.15">
      <c r="A18">
        <v>132</v>
      </c>
      <c r="B18" t="s">
        <v>144</v>
      </c>
      <c r="C18">
        <v>132</v>
      </c>
      <c r="D18">
        <f>COUNTIF([1]界石!$T$48:$Y$188,B18)</f>
        <v>5</v>
      </c>
    </row>
    <row r="19" spans="1:4" x14ac:dyDescent="0.15">
      <c r="A19">
        <v>133</v>
      </c>
      <c r="B19" t="s">
        <v>145</v>
      </c>
      <c r="C19">
        <v>133</v>
      </c>
      <c r="D19">
        <f>COUNTIF([1]界石!$T$48:$Y$188,B19)</f>
        <v>4</v>
      </c>
    </row>
    <row r="20" spans="1:4" x14ac:dyDescent="0.15">
      <c r="A20">
        <v>141</v>
      </c>
      <c r="B20" t="s">
        <v>146</v>
      </c>
      <c r="C20">
        <v>141</v>
      </c>
      <c r="D20">
        <f>COUNTIF([1]界石!$T$48:$Y$188,B20)</f>
        <v>5</v>
      </c>
    </row>
    <row r="21" spans="1:4" x14ac:dyDescent="0.15">
      <c r="A21">
        <v>142</v>
      </c>
      <c r="B21" t="s">
        <v>147</v>
      </c>
      <c r="C21">
        <v>142</v>
      </c>
      <c r="D21">
        <f>COUNTIF([1]界石!$T$48:$Y$188,B21)</f>
        <v>7</v>
      </c>
    </row>
    <row r="22" spans="1:4" x14ac:dyDescent="0.15">
      <c r="A22">
        <v>151</v>
      </c>
      <c r="B22" t="s">
        <v>148</v>
      </c>
      <c r="C22">
        <v>151</v>
      </c>
      <c r="D22">
        <f>COUNTIF([1]界石!$T$48:$Y$188,B22)</f>
        <v>2</v>
      </c>
    </row>
    <row r="23" spans="1:4" x14ac:dyDescent="0.15">
      <c r="A23">
        <v>152</v>
      </c>
      <c r="B23" t="s">
        <v>149</v>
      </c>
      <c r="C23">
        <v>152</v>
      </c>
      <c r="D23">
        <f>COUNTIF([1]界石!$T$48:$Y$188,B23)</f>
        <v>2</v>
      </c>
    </row>
    <row r="24" spans="1:4" x14ac:dyDescent="0.15">
      <c r="A24">
        <v>153</v>
      </c>
      <c r="B24" t="s">
        <v>57</v>
      </c>
      <c r="C24">
        <v>153</v>
      </c>
      <c r="D24">
        <f>COUNTIF([1]界石!$T$48:$Y$188,B24)</f>
        <v>1</v>
      </c>
    </row>
    <row r="25" spans="1:4" x14ac:dyDescent="0.15">
      <c r="A25">
        <v>154</v>
      </c>
      <c r="B25" t="s">
        <v>58</v>
      </c>
      <c r="C25">
        <v>154</v>
      </c>
      <c r="D25">
        <f>COUNTIF([1]界石!$T$48:$Y$188,B25)</f>
        <v>1</v>
      </c>
    </row>
    <row r="26" spans="1:4" x14ac:dyDescent="0.15">
      <c r="A26">
        <v>155</v>
      </c>
      <c r="B26" t="s">
        <v>59</v>
      </c>
      <c r="C26">
        <v>155</v>
      </c>
      <c r="D26">
        <f>COUNTIF([1]界石!$T$48:$Y$188,B26)</f>
        <v>2</v>
      </c>
    </row>
    <row r="27" spans="1:4" x14ac:dyDescent="0.15">
      <c r="A27">
        <v>156</v>
      </c>
      <c r="B27" t="s">
        <v>60</v>
      </c>
      <c r="C27">
        <v>156</v>
      </c>
      <c r="D27">
        <f>COUNTIF([1]界石!$T$48:$Y$188,B27)</f>
        <v>2</v>
      </c>
    </row>
    <row r="28" spans="1:4" x14ac:dyDescent="0.15">
      <c r="A28">
        <v>211</v>
      </c>
      <c r="B28" t="s">
        <v>40</v>
      </c>
      <c r="C28">
        <v>211</v>
      </c>
      <c r="D28">
        <f>COUNTIF([1]界石!$T$48:$Y$188,B28)</f>
        <v>2</v>
      </c>
    </row>
    <row r="29" spans="1:4" x14ac:dyDescent="0.15">
      <c r="A29">
        <v>212</v>
      </c>
      <c r="B29" t="s">
        <v>41</v>
      </c>
      <c r="C29">
        <v>212</v>
      </c>
      <c r="D29">
        <f>COUNTIF([1]界石!$T$48:$Y$188,B29)</f>
        <v>2</v>
      </c>
    </row>
    <row r="30" spans="1:4" x14ac:dyDescent="0.15">
      <c r="A30">
        <v>213</v>
      </c>
      <c r="B30" t="s">
        <v>42</v>
      </c>
      <c r="C30">
        <v>213</v>
      </c>
      <c r="D30">
        <f>COUNTIF([1]界石!$T$48:$Y$188,B30)</f>
        <v>2</v>
      </c>
    </row>
    <row r="31" spans="1:4" x14ac:dyDescent="0.15">
      <c r="A31">
        <v>214</v>
      </c>
      <c r="B31" t="s">
        <v>43</v>
      </c>
      <c r="C31">
        <v>214</v>
      </c>
      <c r="D31">
        <f>COUNTIF([1]界石!$T$48:$Y$188,B31)</f>
        <v>2</v>
      </c>
    </row>
    <row r="32" spans="1:4" x14ac:dyDescent="0.15">
      <c r="A32">
        <v>215</v>
      </c>
      <c r="B32" t="s">
        <v>150</v>
      </c>
      <c r="C32">
        <v>215</v>
      </c>
      <c r="D32">
        <f>COUNTIF([1]界石!$T$48:$Y$188,B32)</f>
        <v>0</v>
      </c>
    </row>
    <row r="33" spans="1:4" x14ac:dyDescent="0.15">
      <c r="A33">
        <v>216</v>
      </c>
      <c r="B33" t="s">
        <v>151</v>
      </c>
      <c r="C33">
        <v>216</v>
      </c>
      <c r="D33">
        <f>COUNTIF([1]界石!$T$48:$Y$188,B33)</f>
        <v>0</v>
      </c>
    </row>
    <row r="34" spans="1:4" x14ac:dyDescent="0.15">
      <c r="A34">
        <v>221</v>
      </c>
      <c r="B34" t="s">
        <v>66</v>
      </c>
      <c r="C34">
        <v>221</v>
      </c>
      <c r="D34">
        <f>COUNTIF([1]界石!$T$48:$Y$188,B34)</f>
        <v>7</v>
      </c>
    </row>
    <row r="35" spans="1:4" x14ac:dyDescent="0.15">
      <c r="A35">
        <v>222</v>
      </c>
      <c r="B35" t="s">
        <v>67</v>
      </c>
      <c r="C35">
        <v>222</v>
      </c>
      <c r="D35">
        <f>COUNTIF([1]界石!$T$48:$Y$188,B35)</f>
        <v>5</v>
      </c>
    </row>
    <row r="36" spans="1:4" x14ac:dyDescent="0.15">
      <c r="A36">
        <v>223</v>
      </c>
      <c r="B36" t="s">
        <v>69</v>
      </c>
      <c r="C36">
        <v>223</v>
      </c>
      <c r="D36">
        <f>COUNTIF([1]界石!$T$48:$Y$188,B36)</f>
        <v>8</v>
      </c>
    </row>
    <row r="37" spans="1:4" x14ac:dyDescent="0.15">
      <c r="A37">
        <v>224</v>
      </c>
      <c r="B37" t="s">
        <v>61</v>
      </c>
      <c r="C37">
        <v>224</v>
      </c>
      <c r="D37">
        <f>COUNTIF([1]界石!$T$48:$Y$188,B37)</f>
        <v>3</v>
      </c>
    </row>
    <row r="38" spans="1:4" x14ac:dyDescent="0.15">
      <c r="A38">
        <v>225</v>
      </c>
      <c r="B38" t="s">
        <v>62</v>
      </c>
      <c r="C38">
        <v>225</v>
      </c>
      <c r="D38">
        <f>COUNTIF([1]界石!$T$48:$Y$188,B38)</f>
        <v>3</v>
      </c>
    </row>
    <row r="39" spans="1:4" x14ac:dyDescent="0.15">
      <c r="A39">
        <v>226</v>
      </c>
      <c r="B39" t="s">
        <v>63</v>
      </c>
      <c r="C39">
        <v>226</v>
      </c>
      <c r="D39">
        <f>COUNTIF([1]界石!$T$48:$Y$188,B39)</f>
        <v>3</v>
      </c>
    </row>
    <row r="40" spans="1:4" x14ac:dyDescent="0.15">
      <c r="A40">
        <v>227</v>
      </c>
      <c r="B40" t="s">
        <v>152</v>
      </c>
      <c r="C40">
        <v>227</v>
      </c>
      <c r="D40">
        <f>COUNTIF([1]界石!$T$48:$Y$188,B40)</f>
        <v>1</v>
      </c>
    </row>
    <row r="41" spans="1:4" x14ac:dyDescent="0.15">
      <c r="A41">
        <v>228</v>
      </c>
      <c r="B41" t="s">
        <v>153</v>
      </c>
      <c r="C41">
        <v>228</v>
      </c>
      <c r="D41">
        <f>COUNTIF([1]界石!$T$48:$Y$188,B41)</f>
        <v>1</v>
      </c>
    </row>
    <row r="42" spans="1:4" x14ac:dyDescent="0.15">
      <c r="A42">
        <v>229</v>
      </c>
      <c r="B42" t="s">
        <v>154</v>
      </c>
      <c r="C42">
        <v>229</v>
      </c>
      <c r="D42">
        <f>COUNTIF([1]界石!$T$48:$Y$188,B42)</f>
        <v>1</v>
      </c>
    </row>
    <row r="43" spans="1:4" x14ac:dyDescent="0.15">
      <c r="A43">
        <v>231</v>
      </c>
      <c r="B43" t="s">
        <v>64</v>
      </c>
      <c r="C43">
        <v>231</v>
      </c>
      <c r="D43">
        <f>COUNTIF([1]界石!$T$48:$Y$188,B43)</f>
        <v>5</v>
      </c>
    </row>
    <row r="44" spans="1:4" x14ac:dyDescent="0.15">
      <c r="A44">
        <v>232</v>
      </c>
      <c r="B44" t="s">
        <v>70</v>
      </c>
      <c r="C44">
        <v>232</v>
      </c>
      <c r="D44">
        <f>COUNTIF([1]界石!$T$48:$Y$188,B44)</f>
        <v>6</v>
      </c>
    </row>
    <row r="45" spans="1:4" x14ac:dyDescent="0.15">
      <c r="A45">
        <v>233</v>
      </c>
      <c r="B45" t="s">
        <v>71</v>
      </c>
      <c r="C45">
        <v>233</v>
      </c>
      <c r="D45">
        <f>COUNTIF([1]界石!$T$48:$Y$188,B45)</f>
        <v>7</v>
      </c>
    </row>
    <row r="46" spans="1:4" x14ac:dyDescent="0.15">
      <c r="A46">
        <v>241</v>
      </c>
      <c r="B46" t="s">
        <v>65</v>
      </c>
      <c r="C46">
        <v>241</v>
      </c>
      <c r="D46">
        <f>COUNTIF([1]界石!$T$48:$Y$188,B46)</f>
        <v>6</v>
      </c>
    </row>
    <row r="47" spans="1:4" x14ac:dyDescent="0.15">
      <c r="A47">
        <v>242</v>
      </c>
      <c r="B47" t="s">
        <v>68</v>
      </c>
      <c r="C47">
        <v>242</v>
      </c>
      <c r="D47">
        <f>COUNTIF([1]界石!$T$48:$Y$188,B47)</f>
        <v>8</v>
      </c>
    </row>
    <row r="48" spans="1:4" x14ac:dyDescent="0.15">
      <c r="A48">
        <v>251</v>
      </c>
      <c r="B48" t="s">
        <v>72</v>
      </c>
      <c r="C48">
        <v>251</v>
      </c>
      <c r="D48">
        <f>COUNTIF([1]界石!$T$48:$Y$188,B48)</f>
        <v>2</v>
      </c>
    </row>
    <row r="49" spans="1:4" x14ac:dyDescent="0.15">
      <c r="A49">
        <v>252</v>
      </c>
      <c r="B49" t="s">
        <v>73</v>
      </c>
      <c r="C49">
        <v>252</v>
      </c>
      <c r="D49">
        <f>COUNTIF([1]界石!$T$48:$Y$188,B49)</f>
        <v>2</v>
      </c>
    </row>
    <row r="50" spans="1:4" x14ac:dyDescent="0.15">
      <c r="A50">
        <v>253</v>
      </c>
      <c r="B50" t="s">
        <v>74</v>
      </c>
      <c r="C50">
        <v>253</v>
      </c>
      <c r="D50">
        <f>COUNTIF([1]界石!$T$48:$Y$188,B50)</f>
        <v>2</v>
      </c>
    </row>
    <row r="51" spans="1:4" x14ac:dyDescent="0.15">
      <c r="A51">
        <v>254</v>
      </c>
      <c r="B51" t="s">
        <v>75</v>
      </c>
      <c r="C51">
        <v>254</v>
      </c>
      <c r="D51">
        <f>COUNTIF([1]界石!$T$48:$Y$188,B51)</f>
        <v>2</v>
      </c>
    </row>
    <row r="52" spans="1:4" x14ac:dyDescent="0.15">
      <c r="A52">
        <v>255</v>
      </c>
      <c r="B52" t="s">
        <v>76</v>
      </c>
      <c r="C52">
        <v>255</v>
      </c>
      <c r="D52">
        <f>COUNTIF([1]界石!$T$48:$Y$188,B52)</f>
        <v>2</v>
      </c>
    </row>
    <row r="53" spans="1:4" x14ac:dyDescent="0.15">
      <c r="A53">
        <v>256</v>
      </c>
      <c r="B53" t="s">
        <v>77</v>
      </c>
      <c r="C53">
        <v>256</v>
      </c>
      <c r="D53">
        <f>COUNTIF([1]界石!$T$48:$Y$188,B53)</f>
        <v>2</v>
      </c>
    </row>
    <row r="54" spans="1:4" x14ac:dyDescent="0.15">
      <c r="A54">
        <v>311</v>
      </c>
      <c r="B54" t="s">
        <v>44</v>
      </c>
      <c r="C54">
        <v>311</v>
      </c>
      <c r="D54">
        <f>COUNTIF([1]界石!$T$48:$Y$188,B54)</f>
        <v>2</v>
      </c>
    </row>
    <row r="55" spans="1:4" x14ac:dyDescent="0.15">
      <c r="A55">
        <v>312</v>
      </c>
      <c r="B55" t="s">
        <v>45</v>
      </c>
      <c r="C55">
        <v>312</v>
      </c>
      <c r="D55">
        <f>COUNTIF([1]界石!$T$48:$Y$188,B55)</f>
        <v>2</v>
      </c>
    </row>
    <row r="56" spans="1:4" x14ac:dyDescent="0.15">
      <c r="A56">
        <v>313</v>
      </c>
      <c r="B56" t="s">
        <v>155</v>
      </c>
      <c r="C56">
        <v>313</v>
      </c>
      <c r="D56">
        <f>COUNTIF([1]界石!$T$48:$Y$188,B56)</f>
        <v>1</v>
      </c>
    </row>
    <row r="57" spans="1:4" x14ac:dyDescent="0.15">
      <c r="A57">
        <v>314</v>
      </c>
      <c r="B57" t="s">
        <v>156</v>
      </c>
      <c r="C57">
        <v>314</v>
      </c>
      <c r="D57">
        <f>COUNTIF([1]界石!$T$48:$Y$188,B57)</f>
        <v>1</v>
      </c>
    </row>
    <row r="58" spans="1:4" x14ac:dyDescent="0.15">
      <c r="A58">
        <v>315</v>
      </c>
      <c r="B58" t="s">
        <v>46</v>
      </c>
      <c r="C58">
        <v>315</v>
      </c>
      <c r="D58">
        <f>COUNTIF([1]界石!$T$48:$Y$188,B58)</f>
        <v>1</v>
      </c>
    </row>
    <row r="59" spans="1:4" x14ac:dyDescent="0.15">
      <c r="A59">
        <v>316</v>
      </c>
      <c r="B59" t="s">
        <v>157</v>
      </c>
      <c r="C59">
        <v>316</v>
      </c>
      <c r="D59">
        <f>COUNTIF([1]界石!$T$48:$Y$188,B59)</f>
        <v>1</v>
      </c>
    </row>
    <row r="60" spans="1:4" x14ac:dyDescent="0.15">
      <c r="A60">
        <v>321</v>
      </c>
      <c r="B60" t="s">
        <v>83</v>
      </c>
      <c r="C60">
        <v>321</v>
      </c>
      <c r="D60">
        <f>COUNTIF([1]界石!$T$48:$Y$188,B60)</f>
        <v>5</v>
      </c>
    </row>
    <row r="61" spans="1:4" x14ac:dyDescent="0.15">
      <c r="A61">
        <v>322</v>
      </c>
      <c r="B61" t="s">
        <v>158</v>
      </c>
      <c r="C61">
        <v>322</v>
      </c>
      <c r="D61">
        <f>COUNTIF([1]界石!$T$48:$Y$188,B61)</f>
        <v>6</v>
      </c>
    </row>
    <row r="62" spans="1:4" x14ac:dyDescent="0.15">
      <c r="A62">
        <v>323</v>
      </c>
      <c r="B62" t="s">
        <v>159</v>
      </c>
      <c r="C62">
        <v>323</v>
      </c>
      <c r="D62">
        <f>COUNTIF([1]界石!$T$48:$Y$188,B62)</f>
        <v>7</v>
      </c>
    </row>
    <row r="63" spans="1:4" x14ac:dyDescent="0.15">
      <c r="A63">
        <v>324</v>
      </c>
      <c r="B63" t="s">
        <v>78</v>
      </c>
      <c r="C63">
        <v>324</v>
      </c>
      <c r="D63">
        <f>COUNTIF([1]界石!$T$48:$Y$188,B63)</f>
        <v>3</v>
      </c>
    </row>
    <row r="64" spans="1:4" x14ac:dyDescent="0.15">
      <c r="A64">
        <v>325</v>
      </c>
      <c r="B64" t="s">
        <v>79</v>
      </c>
      <c r="C64">
        <v>325</v>
      </c>
      <c r="D64">
        <f>COUNTIF([1]界石!$T$48:$Y$188,B64)</f>
        <v>3</v>
      </c>
    </row>
    <row r="65" spans="1:4" x14ac:dyDescent="0.15">
      <c r="A65">
        <v>326</v>
      </c>
      <c r="B65" t="s">
        <v>80</v>
      </c>
      <c r="C65">
        <v>326</v>
      </c>
      <c r="D65">
        <f>COUNTIF([1]界石!$T$48:$Y$188,B65)</f>
        <v>2</v>
      </c>
    </row>
    <row r="66" spans="1:4" x14ac:dyDescent="0.15">
      <c r="A66">
        <v>327</v>
      </c>
      <c r="B66" t="s">
        <v>160</v>
      </c>
      <c r="C66">
        <v>327</v>
      </c>
      <c r="D66">
        <f>COUNTIF([1]界石!$T$48:$Y$188,B66)</f>
        <v>0</v>
      </c>
    </row>
    <row r="67" spans="1:4" x14ac:dyDescent="0.15">
      <c r="A67">
        <v>328</v>
      </c>
      <c r="B67" t="s">
        <v>161</v>
      </c>
      <c r="C67">
        <v>328</v>
      </c>
      <c r="D67">
        <f>COUNTIF([1]界石!$T$48:$Y$188,B67)</f>
        <v>0</v>
      </c>
    </row>
    <row r="68" spans="1:4" x14ac:dyDescent="0.15">
      <c r="A68">
        <v>329</v>
      </c>
      <c r="B68" t="s">
        <v>162</v>
      </c>
      <c r="C68">
        <v>329</v>
      </c>
      <c r="D68">
        <f>COUNTIF([1]界石!$T$48:$Y$188,B68)</f>
        <v>0</v>
      </c>
    </row>
    <row r="69" spans="1:4" x14ac:dyDescent="0.15">
      <c r="A69">
        <v>331</v>
      </c>
      <c r="B69" t="s">
        <v>81</v>
      </c>
      <c r="C69">
        <v>331</v>
      </c>
      <c r="D69">
        <f>COUNTIF([1]界石!$T$48:$Y$188,B69)</f>
        <v>10</v>
      </c>
    </row>
    <row r="70" spans="1:4" x14ac:dyDescent="0.15">
      <c r="A70">
        <v>332</v>
      </c>
      <c r="B70" t="s">
        <v>163</v>
      </c>
      <c r="C70">
        <v>332</v>
      </c>
      <c r="D70">
        <f>COUNTIF([1]界石!$T$48:$Y$188,B70)</f>
        <v>8</v>
      </c>
    </row>
    <row r="71" spans="1:4" x14ac:dyDescent="0.15">
      <c r="A71">
        <v>333</v>
      </c>
      <c r="B71" t="s">
        <v>164</v>
      </c>
      <c r="C71">
        <v>333</v>
      </c>
      <c r="D71">
        <f>COUNTIF([1]界石!$T$48:$Y$188,B71)</f>
        <v>8</v>
      </c>
    </row>
    <row r="72" spans="1:4" x14ac:dyDescent="0.15">
      <c r="A72">
        <v>341</v>
      </c>
      <c r="B72" t="s">
        <v>82</v>
      </c>
      <c r="C72">
        <v>341</v>
      </c>
      <c r="D72">
        <f>COUNTIF([1]界石!$T$48:$Y$188,B72)</f>
        <v>7</v>
      </c>
    </row>
    <row r="73" spans="1:4" x14ac:dyDescent="0.15">
      <c r="A73">
        <v>342</v>
      </c>
      <c r="B73" t="s">
        <v>165</v>
      </c>
      <c r="C73">
        <v>342</v>
      </c>
      <c r="D73">
        <f>COUNTIF([1]界石!$T$48:$Y$188,B73)</f>
        <v>7</v>
      </c>
    </row>
    <row r="74" spans="1:4" x14ac:dyDescent="0.15">
      <c r="A74">
        <v>351</v>
      </c>
      <c r="B74" t="s">
        <v>84</v>
      </c>
      <c r="C74">
        <v>351</v>
      </c>
      <c r="D74">
        <f>COUNTIF([1]界石!$T$48:$Y$188,B74)</f>
        <v>4</v>
      </c>
    </row>
    <row r="75" spans="1:4" x14ac:dyDescent="0.15">
      <c r="A75">
        <v>352</v>
      </c>
      <c r="B75" t="s">
        <v>85</v>
      </c>
      <c r="C75">
        <v>352</v>
      </c>
      <c r="D75">
        <f>COUNTIF([1]界石!$T$48:$Y$188,B75)</f>
        <v>2</v>
      </c>
    </row>
    <row r="76" spans="1:4" x14ac:dyDescent="0.15">
      <c r="A76">
        <v>353</v>
      </c>
      <c r="B76" t="s">
        <v>86</v>
      </c>
      <c r="C76">
        <v>353</v>
      </c>
      <c r="D76">
        <f>COUNTIF([1]界石!$T$48:$Y$188,B76)</f>
        <v>2</v>
      </c>
    </row>
    <row r="77" spans="1:4" x14ac:dyDescent="0.15">
      <c r="A77">
        <v>354</v>
      </c>
      <c r="B77" t="s">
        <v>87</v>
      </c>
      <c r="C77">
        <v>354</v>
      </c>
      <c r="D77">
        <f>COUNTIF([1]界石!$T$48:$Y$188,B77)</f>
        <v>2</v>
      </c>
    </row>
    <row r="78" spans="1:4" x14ac:dyDescent="0.15">
      <c r="A78">
        <v>355</v>
      </c>
      <c r="B78" t="s">
        <v>88</v>
      </c>
      <c r="C78">
        <v>355</v>
      </c>
      <c r="D78">
        <f>COUNTIF([1]界石!$T$48:$Y$188,B78)</f>
        <v>3</v>
      </c>
    </row>
    <row r="79" spans="1:4" x14ac:dyDescent="0.15">
      <c r="A79">
        <v>356</v>
      </c>
      <c r="B79" t="s">
        <v>89</v>
      </c>
      <c r="C79">
        <v>356</v>
      </c>
      <c r="D79">
        <f>COUNTIF([1]界石!$T$48:$Y$188,B79)</f>
        <v>3</v>
      </c>
    </row>
    <row r="80" spans="1:4" x14ac:dyDescent="0.15">
      <c r="A80">
        <v>411</v>
      </c>
      <c r="B80" t="s">
        <v>47</v>
      </c>
      <c r="C80">
        <v>411</v>
      </c>
      <c r="D80">
        <f>COUNTIF([1]界石!$T$48:$Y$188,B80)</f>
        <v>1</v>
      </c>
    </row>
    <row r="81" spans="1:4" x14ac:dyDescent="0.15">
      <c r="A81">
        <v>412</v>
      </c>
      <c r="B81" t="s">
        <v>166</v>
      </c>
      <c r="C81">
        <v>412</v>
      </c>
      <c r="D81">
        <f>COUNTIF([1]界石!$T$48:$Y$188,B81)</f>
        <v>1</v>
      </c>
    </row>
    <row r="82" spans="1:4" x14ac:dyDescent="0.15">
      <c r="A82">
        <v>413</v>
      </c>
      <c r="B82" t="s">
        <v>48</v>
      </c>
      <c r="C82">
        <v>413</v>
      </c>
      <c r="D82">
        <f>COUNTIF([1]界石!$T$48:$Y$188,B82)</f>
        <v>1</v>
      </c>
    </row>
    <row r="83" spans="1:4" x14ac:dyDescent="0.15">
      <c r="A83">
        <v>414</v>
      </c>
      <c r="B83" t="s">
        <v>167</v>
      </c>
      <c r="C83">
        <v>414</v>
      </c>
      <c r="D83">
        <f>COUNTIF([1]界石!$T$48:$Y$188,B83)</f>
        <v>1</v>
      </c>
    </row>
    <row r="84" spans="1:4" x14ac:dyDescent="0.15">
      <c r="A84">
        <v>415</v>
      </c>
      <c r="B84" t="s">
        <v>49</v>
      </c>
      <c r="C84">
        <v>415</v>
      </c>
      <c r="D84">
        <f>COUNTIF([1]界石!$T$48:$Y$188,B84)</f>
        <v>1</v>
      </c>
    </row>
    <row r="85" spans="1:4" x14ac:dyDescent="0.15">
      <c r="A85">
        <v>416</v>
      </c>
      <c r="B85" t="s">
        <v>50</v>
      </c>
      <c r="C85">
        <v>416</v>
      </c>
      <c r="D85">
        <f>COUNTIF([1]界石!$T$48:$Y$188,B85)</f>
        <v>1</v>
      </c>
    </row>
    <row r="86" spans="1:4" x14ac:dyDescent="0.15">
      <c r="A86">
        <v>421</v>
      </c>
      <c r="B86" t="s">
        <v>94</v>
      </c>
      <c r="C86">
        <v>421</v>
      </c>
      <c r="D86">
        <f>COUNTIF([1]界石!$T$48:$Y$188,B86)</f>
        <v>6</v>
      </c>
    </row>
    <row r="87" spans="1:4" x14ac:dyDescent="0.15">
      <c r="A87">
        <v>422</v>
      </c>
      <c r="B87" t="s">
        <v>168</v>
      </c>
      <c r="C87">
        <v>422</v>
      </c>
      <c r="D87">
        <f>COUNTIF([1]界石!$T$48:$Y$188,B87)</f>
        <v>6</v>
      </c>
    </row>
    <row r="88" spans="1:4" x14ac:dyDescent="0.15">
      <c r="A88">
        <v>423</v>
      </c>
      <c r="B88" t="s">
        <v>90</v>
      </c>
      <c r="C88">
        <v>423</v>
      </c>
      <c r="D88">
        <f>COUNTIF([1]界石!$T$48:$Y$188,B88)</f>
        <v>7</v>
      </c>
    </row>
    <row r="89" spans="1:4" x14ac:dyDescent="0.15">
      <c r="A89">
        <v>424</v>
      </c>
      <c r="B89" t="s">
        <v>91</v>
      </c>
      <c r="C89">
        <v>424</v>
      </c>
      <c r="D89">
        <f>COUNTIF([1]界石!$T$48:$Y$188,B89)</f>
        <v>5</v>
      </c>
    </row>
    <row r="90" spans="1:4" x14ac:dyDescent="0.15">
      <c r="A90">
        <v>425</v>
      </c>
      <c r="B90" t="s">
        <v>169</v>
      </c>
      <c r="C90">
        <v>425</v>
      </c>
      <c r="D90">
        <f>COUNTIF([1]界石!$T$48:$Y$188,B90)</f>
        <v>1</v>
      </c>
    </row>
    <row r="91" spans="1:4" x14ac:dyDescent="0.15">
      <c r="A91">
        <v>426</v>
      </c>
      <c r="B91" t="s">
        <v>170</v>
      </c>
      <c r="C91">
        <v>426</v>
      </c>
      <c r="D91">
        <f>COUNTIF([1]界石!$T$48:$Y$188,B91)</f>
        <v>1</v>
      </c>
    </row>
    <row r="92" spans="1:4" x14ac:dyDescent="0.15">
      <c r="A92">
        <v>427</v>
      </c>
      <c r="B92" t="s">
        <v>171</v>
      </c>
      <c r="C92">
        <v>427</v>
      </c>
      <c r="D92">
        <f>COUNTIF([1]界石!$T$48:$Y$188,B92)</f>
        <v>0</v>
      </c>
    </row>
    <row r="93" spans="1:4" x14ac:dyDescent="0.15">
      <c r="A93">
        <v>428</v>
      </c>
      <c r="B93" t="s">
        <v>172</v>
      </c>
      <c r="C93">
        <v>428</v>
      </c>
      <c r="D93">
        <f>COUNTIF([1]界石!$T$48:$Y$188,B93)</f>
        <v>0</v>
      </c>
    </row>
    <row r="94" spans="1:4" x14ac:dyDescent="0.15">
      <c r="A94">
        <v>429</v>
      </c>
      <c r="B94" t="s">
        <v>173</v>
      </c>
      <c r="C94">
        <v>429</v>
      </c>
      <c r="D94">
        <f>COUNTIF([1]界石!$T$48:$Y$188,B94)</f>
        <v>0</v>
      </c>
    </row>
    <row r="95" spans="1:4" x14ac:dyDescent="0.15">
      <c r="A95">
        <v>431</v>
      </c>
      <c r="B95" t="s">
        <v>92</v>
      </c>
      <c r="C95">
        <v>431</v>
      </c>
      <c r="D95">
        <f>COUNTIF([1]界石!$T$48:$Y$188,B95)</f>
        <v>9</v>
      </c>
    </row>
    <row r="96" spans="1:4" x14ac:dyDescent="0.15">
      <c r="A96">
        <v>432</v>
      </c>
      <c r="B96" t="s">
        <v>98</v>
      </c>
      <c r="C96">
        <v>432</v>
      </c>
      <c r="D96">
        <f>COUNTIF([1]界石!$T$48:$Y$188,B96)</f>
        <v>9</v>
      </c>
    </row>
    <row r="97" spans="1:4" x14ac:dyDescent="0.15">
      <c r="A97">
        <v>433</v>
      </c>
      <c r="B97" t="s">
        <v>101</v>
      </c>
      <c r="C97">
        <v>433</v>
      </c>
      <c r="D97">
        <f>COUNTIF([1]界石!$T$48:$Y$188,B97)</f>
        <v>6</v>
      </c>
    </row>
    <row r="98" spans="1:4" x14ac:dyDescent="0.15">
      <c r="A98">
        <v>441</v>
      </c>
      <c r="B98" t="s">
        <v>93</v>
      </c>
      <c r="C98">
        <v>441</v>
      </c>
      <c r="D98">
        <f>COUNTIF([1]界石!$T$48:$Y$188,B98)</f>
        <v>13</v>
      </c>
    </row>
    <row r="99" spans="1:4" x14ac:dyDescent="0.15">
      <c r="A99">
        <v>442</v>
      </c>
      <c r="B99" t="s">
        <v>95</v>
      </c>
      <c r="C99">
        <v>442</v>
      </c>
      <c r="D99">
        <f>COUNTIF([1]界石!$T$48:$Y$188,B99)</f>
        <v>8</v>
      </c>
    </row>
    <row r="100" spans="1:4" x14ac:dyDescent="0.15">
      <c r="A100">
        <v>451</v>
      </c>
      <c r="B100" t="s">
        <v>96</v>
      </c>
      <c r="C100">
        <v>451</v>
      </c>
      <c r="D100">
        <f>COUNTIF([1]界石!$T$48:$Y$188,B100)</f>
        <v>5</v>
      </c>
    </row>
    <row r="101" spans="1:4" x14ac:dyDescent="0.15">
      <c r="A101">
        <v>452</v>
      </c>
      <c r="B101" t="s">
        <v>97</v>
      </c>
      <c r="C101">
        <v>452</v>
      </c>
      <c r="D101">
        <f>COUNTIF([1]界石!$T$48:$Y$188,B101)</f>
        <v>3</v>
      </c>
    </row>
    <row r="102" spans="1:4" x14ac:dyDescent="0.15">
      <c r="A102">
        <v>453</v>
      </c>
      <c r="B102" t="s">
        <v>100</v>
      </c>
      <c r="C102">
        <v>453</v>
      </c>
      <c r="D102">
        <f>COUNTIF([1]界石!$T$48:$Y$188,B102)</f>
        <v>3</v>
      </c>
    </row>
    <row r="103" spans="1:4" x14ac:dyDescent="0.15">
      <c r="A103">
        <v>454</v>
      </c>
      <c r="B103" t="s">
        <v>103</v>
      </c>
      <c r="C103">
        <v>454</v>
      </c>
      <c r="D103">
        <f>COUNTIF([1]界石!$T$48:$Y$188,B103)</f>
        <v>2</v>
      </c>
    </row>
    <row r="104" spans="1:4" x14ac:dyDescent="0.15">
      <c r="A104">
        <v>455</v>
      </c>
      <c r="B104" t="s">
        <v>99</v>
      </c>
      <c r="C104">
        <v>455</v>
      </c>
      <c r="D104">
        <f>COUNTIF([1]界石!$T$48:$Y$188,B104)</f>
        <v>3</v>
      </c>
    </row>
    <row r="105" spans="1:4" x14ac:dyDescent="0.15">
      <c r="A105">
        <v>456</v>
      </c>
      <c r="B105" t="s">
        <v>102</v>
      </c>
      <c r="C105">
        <v>456</v>
      </c>
      <c r="D105">
        <f>COUNTIF([1]界石!$T$48:$Y$188,B105)</f>
        <v>3</v>
      </c>
    </row>
    <row r="106" spans="1:4" x14ac:dyDescent="0.15">
      <c r="A106">
        <v>511</v>
      </c>
      <c r="B106" t="s">
        <v>174</v>
      </c>
      <c r="C106">
        <v>511</v>
      </c>
      <c r="D106">
        <f>COUNTIF([1]界石!$T$48:$Y$188,B106)</f>
        <v>2</v>
      </c>
    </row>
    <row r="107" spans="1:4" x14ac:dyDescent="0.15">
      <c r="A107">
        <v>512</v>
      </c>
      <c r="B107" t="s">
        <v>175</v>
      </c>
      <c r="C107">
        <v>512</v>
      </c>
      <c r="D107">
        <f>COUNTIF([1]界石!$T$48:$Y$188,B107)</f>
        <v>2</v>
      </c>
    </row>
    <row r="108" spans="1:4" x14ac:dyDescent="0.15">
      <c r="A108">
        <v>513</v>
      </c>
      <c r="B108" t="s">
        <v>176</v>
      </c>
      <c r="C108">
        <v>513</v>
      </c>
      <c r="D108">
        <f>COUNTIF([1]界石!$T$48:$Y$188,B108)</f>
        <v>1</v>
      </c>
    </row>
    <row r="109" spans="1:4" x14ac:dyDescent="0.15">
      <c r="A109">
        <v>514</v>
      </c>
      <c r="B109" t="s">
        <v>177</v>
      </c>
      <c r="C109">
        <v>514</v>
      </c>
      <c r="D109">
        <f>COUNTIF([1]界石!$T$48:$Y$188,B109)</f>
        <v>1</v>
      </c>
    </row>
    <row r="110" spans="1:4" x14ac:dyDescent="0.15">
      <c r="A110">
        <v>515</v>
      </c>
      <c r="B110" t="s">
        <v>178</v>
      </c>
      <c r="C110">
        <v>515</v>
      </c>
      <c r="D110">
        <f>COUNTIF([1]界石!$T$48:$Y$188,B110)</f>
        <v>1</v>
      </c>
    </row>
    <row r="111" spans="1:4" x14ac:dyDescent="0.15">
      <c r="A111">
        <v>516</v>
      </c>
      <c r="B111" t="s">
        <v>179</v>
      </c>
      <c r="C111">
        <v>516</v>
      </c>
      <c r="D111">
        <f>COUNTIF([1]界石!$T$48:$Y$188,B111)</f>
        <v>1</v>
      </c>
    </row>
    <row r="112" spans="1:4" x14ac:dyDescent="0.15">
      <c r="A112">
        <v>521</v>
      </c>
      <c r="B112" t="s">
        <v>110</v>
      </c>
      <c r="C112">
        <v>521</v>
      </c>
      <c r="D112">
        <f>COUNTIF([1]界石!$T$48:$Y$188,B112)</f>
        <v>5</v>
      </c>
    </row>
    <row r="113" spans="1:4" x14ac:dyDescent="0.15">
      <c r="A113">
        <v>522</v>
      </c>
      <c r="B113" t="s">
        <v>113</v>
      </c>
      <c r="C113">
        <v>522</v>
      </c>
      <c r="D113">
        <f>COUNTIF([1]界石!$T$48:$Y$188,B113)</f>
        <v>4</v>
      </c>
    </row>
    <row r="114" spans="1:4" x14ac:dyDescent="0.15">
      <c r="A114">
        <v>523</v>
      </c>
      <c r="B114" t="s">
        <v>104</v>
      </c>
      <c r="C114">
        <v>523</v>
      </c>
      <c r="D114">
        <f>COUNTIF([1]界石!$T$48:$Y$188,B114)</f>
        <v>6</v>
      </c>
    </row>
    <row r="115" spans="1:4" x14ac:dyDescent="0.15">
      <c r="A115">
        <v>524</v>
      </c>
      <c r="B115" t="s">
        <v>105</v>
      </c>
      <c r="C115">
        <v>524</v>
      </c>
      <c r="D115">
        <f>COUNTIF([1]界石!$T$48:$Y$188,B115)</f>
        <v>5</v>
      </c>
    </row>
    <row r="116" spans="1:4" x14ac:dyDescent="0.15">
      <c r="A116">
        <v>525</v>
      </c>
      <c r="B116" t="s">
        <v>117</v>
      </c>
      <c r="C116">
        <v>525</v>
      </c>
      <c r="D116">
        <f>COUNTIF([1]界石!$T$48:$Y$188,B116)</f>
        <v>4</v>
      </c>
    </row>
    <row r="117" spans="1:4" x14ac:dyDescent="0.15">
      <c r="A117">
        <v>526</v>
      </c>
      <c r="B117" t="s">
        <v>119</v>
      </c>
      <c r="C117">
        <v>526</v>
      </c>
      <c r="D117">
        <f>COUNTIF([1]界石!$T$48:$Y$188,B117)</f>
        <v>1</v>
      </c>
    </row>
    <row r="118" spans="1:4" x14ac:dyDescent="0.15">
      <c r="A118">
        <v>527</v>
      </c>
      <c r="B118" t="s">
        <v>180</v>
      </c>
      <c r="C118">
        <v>527</v>
      </c>
      <c r="D118">
        <f>COUNTIF([1]界石!$T$48:$Y$188,B118)</f>
        <v>0</v>
      </c>
    </row>
    <row r="119" spans="1:4" x14ac:dyDescent="0.15">
      <c r="A119">
        <v>528</v>
      </c>
      <c r="B119" t="s">
        <v>181</v>
      </c>
      <c r="C119">
        <v>528</v>
      </c>
      <c r="D119">
        <f>COUNTIF([1]界石!$T$48:$Y$188,B119)</f>
        <v>0</v>
      </c>
    </row>
    <row r="120" spans="1:4" x14ac:dyDescent="0.15">
      <c r="A120">
        <v>529</v>
      </c>
      <c r="B120" t="s">
        <v>182</v>
      </c>
      <c r="C120">
        <v>529</v>
      </c>
      <c r="D120">
        <f>COUNTIF([1]界石!$T$48:$Y$188,B120)</f>
        <v>0</v>
      </c>
    </row>
    <row r="121" spans="1:4" x14ac:dyDescent="0.15">
      <c r="A121">
        <v>531</v>
      </c>
      <c r="B121" t="s">
        <v>108</v>
      </c>
      <c r="C121">
        <v>531</v>
      </c>
      <c r="D121">
        <f>COUNTIF([1]界石!$T$48:$Y$188,B121)</f>
        <v>7</v>
      </c>
    </row>
    <row r="122" spans="1:4" x14ac:dyDescent="0.15">
      <c r="A122">
        <v>532</v>
      </c>
      <c r="B122" t="s">
        <v>106</v>
      </c>
      <c r="C122">
        <v>532</v>
      </c>
      <c r="D122">
        <f>COUNTIF([1]界石!$T$48:$Y$188,B122)</f>
        <v>5</v>
      </c>
    </row>
    <row r="123" spans="1:4" x14ac:dyDescent="0.15">
      <c r="A123">
        <v>533</v>
      </c>
      <c r="B123" t="s">
        <v>107</v>
      </c>
      <c r="C123">
        <v>533</v>
      </c>
      <c r="D123">
        <f>COUNTIF([1]界石!$T$48:$Y$188,B123)</f>
        <v>10</v>
      </c>
    </row>
    <row r="124" spans="1:4" x14ac:dyDescent="0.15">
      <c r="A124">
        <v>541</v>
      </c>
      <c r="B124" t="s">
        <v>109</v>
      </c>
      <c r="C124">
        <v>541</v>
      </c>
      <c r="D124">
        <f>COUNTIF([1]界石!$T$48:$Y$188,B124)</f>
        <v>11</v>
      </c>
    </row>
    <row r="125" spans="1:4" x14ac:dyDescent="0.15">
      <c r="A125">
        <v>542</v>
      </c>
      <c r="B125" t="s">
        <v>114</v>
      </c>
      <c r="C125">
        <v>542</v>
      </c>
      <c r="D125">
        <f>COUNTIF([1]界石!$T$48:$Y$188,B125)</f>
        <v>11</v>
      </c>
    </row>
    <row r="126" spans="1:4" x14ac:dyDescent="0.15">
      <c r="A126">
        <v>551</v>
      </c>
      <c r="B126" t="s">
        <v>116</v>
      </c>
      <c r="C126">
        <v>551</v>
      </c>
      <c r="D126">
        <f>COUNTIF([1]界石!$T$48:$Y$188,B126)</f>
        <v>6</v>
      </c>
    </row>
    <row r="127" spans="1:4" x14ac:dyDescent="0.15">
      <c r="A127">
        <v>552</v>
      </c>
      <c r="B127" t="s">
        <v>118</v>
      </c>
      <c r="C127">
        <v>552</v>
      </c>
      <c r="D127">
        <f>COUNTIF([1]界石!$T$48:$Y$188,B127)</f>
        <v>4</v>
      </c>
    </row>
    <row r="128" spans="1:4" x14ac:dyDescent="0.15">
      <c r="A128">
        <v>553</v>
      </c>
      <c r="B128" t="s">
        <v>115</v>
      </c>
      <c r="C128">
        <v>553</v>
      </c>
      <c r="D128">
        <f>COUNTIF([1]界石!$T$48:$Y$188,B128)</f>
        <v>5</v>
      </c>
    </row>
    <row r="129" spans="1:4" x14ac:dyDescent="0.15">
      <c r="A129">
        <v>554</v>
      </c>
      <c r="B129" t="s">
        <v>111</v>
      </c>
      <c r="C129">
        <v>554</v>
      </c>
      <c r="D129">
        <f>COUNTIF([1]界石!$T$48:$Y$188,B129)</f>
        <v>3</v>
      </c>
    </row>
    <row r="130" spans="1:4" x14ac:dyDescent="0.15">
      <c r="A130">
        <v>555</v>
      </c>
      <c r="B130" t="s">
        <v>120</v>
      </c>
      <c r="C130">
        <v>555</v>
      </c>
      <c r="D130">
        <f>COUNTIF([1]界石!$T$48:$Y$188,B130)</f>
        <v>3</v>
      </c>
    </row>
    <row r="131" spans="1:4" x14ac:dyDescent="0.15">
      <c r="A131">
        <v>556</v>
      </c>
      <c r="B131" t="s">
        <v>112</v>
      </c>
      <c r="C131">
        <v>556</v>
      </c>
      <c r="D131">
        <f>COUNTIF([1]界石!$T$48:$Y$188,B131)</f>
        <v>4</v>
      </c>
    </row>
    <row r="132" spans="1:4" x14ac:dyDescent="0.15">
      <c r="A132">
        <v>611</v>
      </c>
      <c r="B132" t="s">
        <v>51</v>
      </c>
      <c r="C132">
        <v>611</v>
      </c>
      <c r="D132">
        <f>COUNTIF([1]界石!$T$48:$Y$188,B132)</f>
        <v>1</v>
      </c>
    </row>
    <row r="133" spans="1:4" x14ac:dyDescent="0.15">
      <c r="A133">
        <v>612</v>
      </c>
      <c r="B133" t="s">
        <v>183</v>
      </c>
      <c r="C133">
        <v>612</v>
      </c>
      <c r="D133">
        <f>COUNTIF([1]界石!$T$48:$Y$188,B133)</f>
        <v>1</v>
      </c>
    </row>
    <row r="134" spans="1:4" x14ac:dyDescent="0.15">
      <c r="A134">
        <v>613</v>
      </c>
      <c r="B134" t="s">
        <v>184</v>
      </c>
      <c r="C134">
        <v>613</v>
      </c>
      <c r="D134">
        <f>COUNTIF([1]界石!$T$48:$Y$188,B134)</f>
        <v>1</v>
      </c>
    </row>
    <row r="135" spans="1:4" x14ac:dyDescent="0.15">
      <c r="A135">
        <v>614</v>
      </c>
      <c r="B135" t="s">
        <v>185</v>
      </c>
      <c r="C135">
        <v>614</v>
      </c>
      <c r="D135">
        <f>COUNTIF([1]界石!$T$48:$Y$188,B135)</f>
        <v>1</v>
      </c>
    </row>
    <row r="136" spans="1:4" x14ac:dyDescent="0.15">
      <c r="A136">
        <v>615</v>
      </c>
      <c r="B136" t="s">
        <v>186</v>
      </c>
      <c r="C136">
        <v>615</v>
      </c>
      <c r="D136">
        <f>COUNTIF([1]界石!$T$48:$Y$188,B136)</f>
        <v>1</v>
      </c>
    </row>
    <row r="137" spans="1:4" x14ac:dyDescent="0.15">
      <c r="A137">
        <v>616</v>
      </c>
      <c r="B137" t="s">
        <v>187</v>
      </c>
      <c r="C137">
        <v>616</v>
      </c>
      <c r="D137">
        <f>COUNTIF([1]界石!$T$48:$Y$188,B137)</f>
        <v>1</v>
      </c>
    </row>
    <row r="138" spans="1:4" x14ac:dyDescent="0.15">
      <c r="A138">
        <v>621</v>
      </c>
      <c r="B138" t="s">
        <v>52</v>
      </c>
      <c r="C138">
        <v>621</v>
      </c>
      <c r="D138">
        <f>COUNTIF([1]界石!$T$48:$Y$188,B138)</f>
        <v>7</v>
      </c>
    </row>
    <row r="139" spans="1:4" x14ac:dyDescent="0.15">
      <c r="A139">
        <v>622</v>
      </c>
      <c r="B139" t="s">
        <v>126</v>
      </c>
      <c r="C139">
        <v>622</v>
      </c>
      <c r="D139">
        <f>COUNTIF([1]界石!$T$48:$Y$188,B139)</f>
        <v>7</v>
      </c>
    </row>
    <row r="140" spans="1:4" x14ac:dyDescent="0.15">
      <c r="A140">
        <v>623</v>
      </c>
      <c r="B140" t="s">
        <v>121</v>
      </c>
      <c r="C140">
        <v>623</v>
      </c>
      <c r="D140">
        <f>COUNTIF([1]界石!$T$48:$Y$188,B140)</f>
        <v>7</v>
      </c>
    </row>
    <row r="141" spans="1:4" x14ac:dyDescent="0.15">
      <c r="A141">
        <v>624</v>
      </c>
      <c r="B141" t="s">
        <v>122</v>
      </c>
      <c r="C141">
        <v>624</v>
      </c>
      <c r="D141">
        <f>COUNTIF([1]界石!$T$48:$Y$188,B141)</f>
        <v>2</v>
      </c>
    </row>
    <row r="142" spans="1:4" x14ac:dyDescent="0.15">
      <c r="A142">
        <v>625</v>
      </c>
      <c r="B142" t="s">
        <v>188</v>
      </c>
      <c r="C142">
        <v>625</v>
      </c>
      <c r="D142">
        <f>COUNTIF([1]界石!$T$48:$Y$188,B142)</f>
        <v>1</v>
      </c>
    </row>
    <row r="143" spans="1:4" x14ac:dyDescent="0.15">
      <c r="A143">
        <v>626</v>
      </c>
      <c r="B143" t="s">
        <v>189</v>
      </c>
      <c r="C143">
        <v>626</v>
      </c>
      <c r="D143">
        <f>COUNTIF([1]界石!$T$48:$Y$188,B143)</f>
        <v>0</v>
      </c>
    </row>
    <row r="144" spans="1:4" x14ac:dyDescent="0.15">
      <c r="A144">
        <v>627</v>
      </c>
      <c r="B144" t="s">
        <v>190</v>
      </c>
      <c r="C144">
        <v>627</v>
      </c>
      <c r="D144">
        <f>COUNTIF([1]界石!$T$48:$Y$188,B144)</f>
        <v>0</v>
      </c>
    </row>
    <row r="145" spans="1:4" x14ac:dyDescent="0.15">
      <c r="A145">
        <v>628</v>
      </c>
      <c r="B145" t="s">
        <v>191</v>
      </c>
      <c r="C145">
        <v>628</v>
      </c>
      <c r="D145">
        <f>COUNTIF([1]界石!$T$48:$Y$188,B145)</f>
        <v>0</v>
      </c>
    </row>
    <row r="146" spans="1:4" x14ac:dyDescent="0.15">
      <c r="A146">
        <v>629</v>
      </c>
      <c r="B146" t="s">
        <v>192</v>
      </c>
      <c r="C146">
        <v>629</v>
      </c>
      <c r="D146">
        <f>COUNTIF([1]界石!$T$48:$Y$188,B146)</f>
        <v>0</v>
      </c>
    </row>
    <row r="147" spans="1:4" x14ac:dyDescent="0.15">
      <c r="A147">
        <v>631</v>
      </c>
      <c r="B147" t="s">
        <v>53</v>
      </c>
      <c r="C147">
        <v>631</v>
      </c>
      <c r="D147">
        <f>COUNTIF([1]界石!$T$48:$Y$188,B147)</f>
        <v>10</v>
      </c>
    </row>
    <row r="148" spans="1:4" x14ac:dyDescent="0.15">
      <c r="A148">
        <v>632</v>
      </c>
      <c r="B148" t="s">
        <v>123</v>
      </c>
      <c r="C148">
        <v>632</v>
      </c>
      <c r="D148">
        <f>COUNTIF([1]界石!$T$48:$Y$188,B148)</f>
        <v>11</v>
      </c>
    </row>
    <row r="149" spans="1:4" x14ac:dyDescent="0.15">
      <c r="A149">
        <v>633</v>
      </c>
      <c r="B149" t="s">
        <v>124</v>
      </c>
      <c r="C149">
        <v>633</v>
      </c>
      <c r="D149">
        <f>COUNTIF([1]界石!$T$48:$Y$188,B149)</f>
        <v>3</v>
      </c>
    </row>
    <row r="150" spans="1:4" x14ac:dyDescent="0.15">
      <c r="A150">
        <v>641</v>
      </c>
      <c r="B150" t="s">
        <v>54</v>
      </c>
      <c r="C150">
        <v>641</v>
      </c>
      <c r="D150">
        <f>COUNTIF([1]界石!$T$48:$Y$188,B150)</f>
        <v>14</v>
      </c>
    </row>
    <row r="151" spans="1:4" x14ac:dyDescent="0.15">
      <c r="A151">
        <v>642</v>
      </c>
      <c r="B151" t="s">
        <v>127</v>
      </c>
      <c r="C151">
        <v>642</v>
      </c>
      <c r="D151">
        <f>COUNTIF([1]界石!$T$48:$Y$188,B151)</f>
        <v>10</v>
      </c>
    </row>
    <row r="152" spans="1:4" x14ac:dyDescent="0.15">
      <c r="A152">
        <v>651</v>
      </c>
      <c r="B152" t="s">
        <v>55</v>
      </c>
      <c r="C152">
        <v>651</v>
      </c>
      <c r="D152">
        <f>COUNTIF([1]界石!$T$48:$Y$188,B152)</f>
        <v>8</v>
      </c>
    </row>
    <row r="153" spans="1:4" x14ac:dyDescent="0.15">
      <c r="A153">
        <v>652</v>
      </c>
      <c r="B153" t="s">
        <v>129</v>
      </c>
      <c r="C153">
        <v>652</v>
      </c>
      <c r="D153">
        <f>COUNTIF([1]界石!$T$48:$Y$188,B153)</f>
        <v>5</v>
      </c>
    </row>
    <row r="154" spans="1:4" x14ac:dyDescent="0.15">
      <c r="A154">
        <v>653</v>
      </c>
      <c r="B154" t="s">
        <v>128</v>
      </c>
      <c r="C154">
        <v>653</v>
      </c>
      <c r="D154">
        <f>COUNTIF([1]界石!$T$48:$Y$188,B154)</f>
        <v>6</v>
      </c>
    </row>
    <row r="155" spans="1:4" x14ac:dyDescent="0.15">
      <c r="A155">
        <v>654</v>
      </c>
      <c r="B155" t="s">
        <v>131</v>
      </c>
      <c r="C155">
        <v>654</v>
      </c>
      <c r="D155">
        <f>COUNTIF([1]界石!$T$48:$Y$188,B155)</f>
        <v>4</v>
      </c>
    </row>
    <row r="156" spans="1:4" x14ac:dyDescent="0.15">
      <c r="A156">
        <v>655</v>
      </c>
      <c r="B156" t="s">
        <v>130</v>
      </c>
      <c r="C156">
        <v>655</v>
      </c>
      <c r="D156">
        <f>COUNTIF([1]界石!$T$48:$Y$188,B156)</f>
        <v>3</v>
      </c>
    </row>
    <row r="157" spans="1:4" x14ac:dyDescent="0.15">
      <c r="A157">
        <v>656</v>
      </c>
      <c r="B157" t="s">
        <v>125</v>
      </c>
      <c r="C157">
        <v>656</v>
      </c>
      <c r="D157">
        <f>COUNTIF([1]界石!$T$48:$Y$188,B157)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公式</vt:lpstr>
      <vt:lpstr>注释</vt:lpstr>
      <vt:lpstr>Sheet2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2015-09-01T07:18:20Z</dcterms:created>
  <dcterms:modified xsi:type="dcterms:W3CDTF">2017-06-28T09:49:44Z</dcterms:modified>
</cp:coreProperties>
</file>