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E:\design\Data\韵纹\"/>
    </mc:Choice>
  </mc:AlternateContent>
  <bookViews>
    <workbookView xWindow="8475" yWindow="9405" windowWidth="25440" windowHeight="10095" tabRatio="500"/>
  </bookViews>
  <sheets>
    <sheet name="工作表1" sheetId="1" r:id="rId1"/>
    <sheet name="公式" sheetId="2" r:id="rId2"/>
    <sheet name="穴道阶战力" sheetId="3" r:id="rId3"/>
    <sheet name="注释" sheetId="4" r:id="rId4"/>
  </sheets>
  <externalReferences>
    <externalReference r:id="rId5"/>
  </externalReferenc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4" i="2" l="1"/>
  <c r="P4" i="2"/>
  <c r="K5" i="2"/>
  <c r="P5" i="2"/>
  <c r="K6" i="2"/>
  <c r="P6" i="2"/>
  <c r="K7" i="2"/>
  <c r="P7" i="2"/>
  <c r="K8" i="2"/>
  <c r="P8" i="2"/>
  <c r="K9" i="2"/>
  <c r="P9" i="2"/>
  <c r="K10" i="2"/>
  <c r="P10" i="2"/>
  <c r="K11" i="2"/>
  <c r="P11" i="2"/>
  <c r="K12" i="2"/>
  <c r="P12" i="2"/>
  <c r="K13" i="2"/>
  <c r="P13" i="2"/>
  <c r="K14" i="2"/>
  <c r="P14" i="2"/>
  <c r="K15" i="2"/>
  <c r="P15" i="2"/>
  <c r="K16" i="2"/>
  <c r="P16" i="2"/>
  <c r="K17" i="2"/>
  <c r="P17" i="2"/>
  <c r="K18" i="2"/>
  <c r="P18" i="2"/>
  <c r="K19" i="2"/>
  <c r="P19" i="2"/>
  <c r="K20" i="2"/>
  <c r="P20" i="2"/>
  <c r="K21" i="2"/>
  <c r="P21" i="2"/>
  <c r="K22" i="2"/>
  <c r="P22" i="2"/>
  <c r="K23" i="2"/>
  <c r="P23" i="2"/>
  <c r="K24" i="2"/>
  <c r="P24" i="2"/>
  <c r="K25" i="2"/>
  <c r="P25" i="2"/>
  <c r="K26" i="2"/>
  <c r="P26" i="2"/>
  <c r="K27" i="2"/>
  <c r="P27" i="2"/>
  <c r="K28" i="2"/>
  <c r="P28" i="2"/>
  <c r="K29" i="2"/>
  <c r="P29" i="2"/>
  <c r="K30" i="2"/>
  <c r="P30" i="2"/>
  <c r="K31" i="2"/>
  <c r="P31" i="2"/>
  <c r="K32" i="2"/>
  <c r="P32" i="2"/>
  <c r="K33" i="2"/>
  <c r="P33" i="2"/>
  <c r="K34" i="2"/>
  <c r="P34" i="2"/>
  <c r="K35" i="2"/>
  <c r="P35" i="2"/>
  <c r="K36" i="2"/>
  <c r="P36" i="2"/>
  <c r="K37" i="2"/>
  <c r="P37" i="2"/>
  <c r="K38" i="2"/>
  <c r="P38" i="2"/>
  <c r="K39" i="2"/>
  <c r="P39" i="2"/>
  <c r="K40" i="2"/>
  <c r="P40" i="2"/>
  <c r="K41" i="2"/>
  <c r="P41" i="2"/>
  <c r="K42" i="2"/>
  <c r="P42" i="2"/>
  <c r="K43" i="2"/>
  <c r="P43" i="2"/>
  <c r="K44" i="2"/>
  <c r="P44" i="2"/>
  <c r="K45" i="2"/>
  <c r="P45" i="2"/>
  <c r="K46" i="2"/>
  <c r="P46" i="2"/>
  <c r="K47" i="2"/>
  <c r="P47" i="2"/>
  <c r="K48" i="2"/>
  <c r="P48" i="2"/>
  <c r="K49" i="2"/>
  <c r="P49" i="2"/>
  <c r="K50" i="2"/>
  <c r="P50" i="2"/>
  <c r="K51" i="2"/>
  <c r="P51" i="2"/>
  <c r="K52" i="2"/>
  <c r="P52" i="2"/>
  <c r="K53" i="2"/>
  <c r="P53" i="2"/>
  <c r="K54" i="2"/>
  <c r="P54" i="2"/>
  <c r="K55" i="2"/>
  <c r="P55" i="2"/>
  <c r="K56" i="2"/>
  <c r="P56" i="2"/>
  <c r="K57" i="2"/>
  <c r="P57" i="2"/>
  <c r="K58" i="2"/>
  <c r="P58" i="2"/>
  <c r="K59" i="2"/>
  <c r="P59" i="2"/>
  <c r="K60" i="2"/>
  <c r="P60" i="2"/>
  <c r="K61" i="2"/>
  <c r="P61" i="2"/>
  <c r="K62" i="2"/>
  <c r="P62" i="2"/>
  <c r="K63" i="2"/>
  <c r="P63" i="2"/>
  <c r="K64" i="2"/>
  <c r="P64" i="2"/>
  <c r="K65" i="2"/>
  <c r="P65" i="2"/>
  <c r="K66" i="2"/>
  <c r="P66" i="2"/>
  <c r="K67" i="2"/>
  <c r="P67" i="2"/>
  <c r="K68" i="2"/>
  <c r="P68" i="2"/>
  <c r="K69" i="2"/>
  <c r="P69" i="2"/>
  <c r="K70" i="2"/>
  <c r="P70" i="2"/>
  <c r="K71" i="2"/>
  <c r="P71" i="2"/>
  <c r="K72" i="2"/>
  <c r="P72" i="2"/>
  <c r="K73" i="2"/>
  <c r="P73" i="2"/>
  <c r="K74" i="2"/>
  <c r="P74" i="2"/>
  <c r="K75" i="2"/>
  <c r="P75" i="2"/>
  <c r="K76" i="2"/>
  <c r="P76" i="2"/>
  <c r="K77" i="2"/>
  <c r="P77" i="2"/>
  <c r="P3" i="2"/>
  <c r="K3" i="2"/>
  <c r="J67" i="2"/>
  <c r="J68" i="2" s="1"/>
  <c r="J69" i="2" s="1"/>
  <c r="J70" i="2" s="1"/>
  <c r="J71" i="2" s="1"/>
  <c r="J72" i="2" s="1"/>
  <c r="J73" i="2" s="1"/>
  <c r="J74" i="2" s="1"/>
  <c r="J75" i="2" s="1"/>
  <c r="J76" i="2" s="1"/>
  <c r="J77" i="2" s="1"/>
  <c r="J57" i="2"/>
  <c r="J58" i="2" s="1"/>
  <c r="J59" i="2" s="1"/>
  <c r="J60" i="2" s="1"/>
  <c r="J61" i="2" s="1"/>
  <c r="J62" i="2" s="1"/>
  <c r="J63" i="2" s="1"/>
  <c r="J64" i="2" s="1"/>
  <c r="J65" i="2" s="1"/>
  <c r="J48" i="2"/>
  <c r="J49" i="2"/>
  <c r="J50" i="2"/>
  <c r="J51" i="2" s="1"/>
  <c r="J52" i="2" s="1"/>
  <c r="J53" i="2" s="1"/>
  <c r="J54" i="2" s="1"/>
  <c r="J55" i="2" s="1"/>
  <c r="J40" i="2"/>
  <c r="J41" i="2"/>
  <c r="J42" i="2"/>
  <c r="J43" i="2" s="1"/>
  <c r="J44" i="2" s="1"/>
  <c r="J45" i="2" s="1"/>
  <c r="J46" i="2" s="1"/>
  <c r="J33" i="2"/>
  <c r="J34" i="2"/>
  <c r="J35" i="2"/>
  <c r="J36" i="2"/>
  <c r="J37" i="2" s="1"/>
  <c r="J38" i="2" s="1"/>
  <c r="J26" i="2"/>
  <c r="J27" i="2"/>
  <c r="J28" i="2"/>
  <c r="J29" i="2"/>
  <c r="J30" i="2"/>
  <c r="J31" i="2"/>
  <c r="J20" i="2"/>
  <c r="J21" i="2"/>
  <c r="J22" i="2"/>
  <c r="J23" i="2"/>
  <c r="J24" i="2"/>
  <c r="J16" i="2"/>
  <c r="J17" i="2"/>
  <c r="J18" i="2"/>
  <c r="J15" i="2"/>
  <c r="J14" i="2"/>
  <c r="J9" i="2"/>
  <c r="J10" i="2"/>
  <c r="J11" i="2"/>
  <c r="J12" i="2"/>
  <c r="R65" i="2"/>
  <c r="R46" i="2"/>
  <c r="R12" i="2"/>
  <c r="B11" i="3"/>
  <c r="B10" i="3"/>
  <c r="B9" i="3"/>
  <c r="B8" i="3"/>
  <c r="B7" i="3"/>
  <c r="B6" i="3"/>
  <c r="B5" i="3"/>
  <c r="C10" i="3" s="1"/>
  <c r="B4" i="3"/>
  <c r="B3" i="3"/>
  <c r="B2" i="3"/>
  <c r="C4" i="3" s="1"/>
  <c r="B4" i="2"/>
  <c r="B5" i="2"/>
  <c r="B6" i="2"/>
  <c r="B7" i="2"/>
  <c r="B8" i="2"/>
  <c r="F9" i="1"/>
  <c r="B9" i="2"/>
  <c r="F10" i="1"/>
  <c r="B10" i="2"/>
  <c r="F11" i="1"/>
  <c r="B11" i="2"/>
  <c r="F12" i="1"/>
  <c r="B12" i="2"/>
  <c r="B13" i="2"/>
  <c r="F14" i="1"/>
  <c r="B14" i="2"/>
  <c r="F15" i="1"/>
  <c r="B15" i="2"/>
  <c r="F16" i="1"/>
  <c r="B16" i="2"/>
  <c r="F17" i="1"/>
  <c r="B17" i="2"/>
  <c r="F18" i="1"/>
  <c r="B18" i="2"/>
  <c r="B19" i="2"/>
  <c r="F20" i="1"/>
  <c r="B20" i="2"/>
  <c r="F21" i="1"/>
  <c r="B21" i="2"/>
  <c r="F22" i="1"/>
  <c r="B22" i="2"/>
  <c r="F23" i="1"/>
  <c r="B23" i="2"/>
  <c r="F24" i="1"/>
  <c r="B24" i="2"/>
  <c r="B25" i="2"/>
  <c r="F26" i="1"/>
  <c r="B26" i="2"/>
  <c r="F27" i="1"/>
  <c r="B27" i="2"/>
  <c r="F28" i="1"/>
  <c r="B28" i="2"/>
  <c r="F29" i="1"/>
  <c r="B29" i="2"/>
  <c r="F30" i="1"/>
  <c r="B30" i="2"/>
  <c r="F31" i="1"/>
  <c r="B31" i="2"/>
  <c r="B32" i="2"/>
  <c r="F33" i="1"/>
  <c r="B33" i="2"/>
  <c r="F34" i="1"/>
  <c r="B34" i="2"/>
  <c r="F35" i="1"/>
  <c r="B35" i="2"/>
  <c r="F36" i="1"/>
  <c r="B36" i="2"/>
  <c r="F37" i="1"/>
  <c r="B37" i="2"/>
  <c r="F38" i="1"/>
  <c r="B38" i="2"/>
  <c r="B39" i="2"/>
  <c r="F40" i="1"/>
  <c r="B40" i="2"/>
  <c r="F41" i="1"/>
  <c r="B41" i="2"/>
  <c r="F42" i="1"/>
  <c r="B42" i="2"/>
  <c r="F43" i="1"/>
  <c r="B43" i="2"/>
  <c r="F44" i="1"/>
  <c r="B44" i="2"/>
  <c r="F45" i="1"/>
  <c r="B45" i="2"/>
  <c r="F46" i="1"/>
  <c r="B46" i="2"/>
  <c r="B47" i="2"/>
  <c r="F48" i="1"/>
  <c r="B48" i="2"/>
  <c r="F49" i="1"/>
  <c r="B49" i="2"/>
  <c r="F50" i="1"/>
  <c r="B50" i="2"/>
  <c r="F51" i="1"/>
  <c r="B51" i="2"/>
  <c r="F52" i="1"/>
  <c r="B52" i="2"/>
  <c r="F53" i="1"/>
  <c r="B53" i="2"/>
  <c r="F54" i="1"/>
  <c r="B54" i="2"/>
  <c r="F55" i="1"/>
  <c r="B55" i="2"/>
  <c r="B56" i="2"/>
  <c r="F57" i="1"/>
  <c r="B57" i="2"/>
  <c r="F58" i="1"/>
  <c r="B58" i="2"/>
  <c r="F59" i="1"/>
  <c r="B59" i="2"/>
  <c r="F60" i="1"/>
  <c r="B60" i="2"/>
  <c r="F61" i="1"/>
  <c r="B61" i="2"/>
  <c r="F62" i="1"/>
  <c r="B62" i="2"/>
  <c r="F63" i="1"/>
  <c r="B63" i="2"/>
  <c r="F64" i="1"/>
  <c r="B64" i="2"/>
  <c r="F65" i="1"/>
  <c r="B65" i="2"/>
  <c r="B66" i="2"/>
  <c r="F67" i="1"/>
  <c r="B67" i="2"/>
  <c r="F68" i="1"/>
  <c r="B68" i="2"/>
  <c r="F69" i="1"/>
  <c r="B69" i="2"/>
  <c r="F70" i="1"/>
  <c r="B70" i="2"/>
  <c r="F71" i="1"/>
  <c r="B71" i="2"/>
  <c r="F72" i="1"/>
  <c r="B72" i="2"/>
  <c r="F73" i="1"/>
  <c r="B73" i="2"/>
  <c r="F74" i="1"/>
  <c r="B74" i="2"/>
  <c r="F75" i="1"/>
  <c r="B75" i="2"/>
  <c r="F76" i="1"/>
  <c r="B76" i="2"/>
  <c r="F77" i="1"/>
  <c r="B77" i="2"/>
  <c r="B3" i="2"/>
  <c r="R31" i="2" l="1"/>
  <c r="C9" i="3"/>
  <c r="C12" i="3"/>
  <c r="C7" i="3"/>
  <c r="C8" i="3"/>
  <c r="C5" i="3"/>
  <c r="C6" i="3"/>
  <c r="C11" i="3"/>
  <c r="C3" i="3"/>
  <c r="R55" i="2"/>
  <c r="R77" i="2"/>
  <c r="R7" i="2"/>
  <c r="R38" i="2"/>
  <c r="R24" i="2"/>
  <c r="R18" i="2"/>
</calcChain>
</file>

<file path=xl/sharedStrings.xml><?xml version="1.0" encoding="utf-8"?>
<sst xmlns="http://schemas.openxmlformats.org/spreadsheetml/2006/main" count="433" uniqueCount="180">
  <si>
    <t>int</t>
    <phoneticPr fontId="1" type="noConversion"/>
  </si>
  <si>
    <t>id</t>
    <phoneticPr fontId="1" type="noConversion"/>
  </si>
  <si>
    <t>string</t>
    <phoneticPr fontId="1" type="noConversion"/>
  </si>
  <si>
    <t>name</t>
    <phoneticPr fontId="1" type="noConversion"/>
  </si>
  <si>
    <t>int</t>
    <phoneticPr fontId="1" type="noConversion"/>
  </si>
  <si>
    <t>activeNeedStep</t>
    <phoneticPr fontId="1" type="noConversion"/>
  </si>
  <si>
    <t>activeNeedLevel</t>
    <phoneticPr fontId="1" type="noConversion"/>
  </si>
  <si>
    <t>attr1</t>
    <phoneticPr fontId="1" type="noConversion"/>
  </si>
  <si>
    <t>attr2</t>
  </si>
  <si>
    <t>attr3</t>
  </si>
  <si>
    <t>attr4</t>
  </si>
  <si>
    <t>attr5</t>
  </si>
  <si>
    <t>璇玑</t>
  </si>
  <si>
    <t>华盖</t>
  </si>
  <si>
    <t>紫宫</t>
  </si>
  <si>
    <t>玉堂</t>
  </si>
  <si>
    <t>膻中</t>
  </si>
  <si>
    <t>中庭</t>
  </si>
  <si>
    <t>鸠尾</t>
  </si>
  <si>
    <t>巨阙</t>
  </si>
  <si>
    <t>上脘</t>
  </si>
  <si>
    <t>中脘</t>
  </si>
  <si>
    <t>建里</t>
  </si>
  <si>
    <t>下脘</t>
  </si>
  <si>
    <t>水分</t>
  </si>
  <si>
    <t>神阙</t>
  </si>
  <si>
    <t>阴交</t>
  </si>
  <si>
    <t>气海</t>
  </si>
  <si>
    <t>石门</t>
  </si>
  <si>
    <t>关元</t>
  </si>
  <si>
    <t>中极</t>
  </si>
  <si>
    <t>曲骨</t>
  </si>
  <si>
    <t>会阴</t>
  </si>
  <si>
    <t>横骨</t>
  </si>
  <si>
    <t>大赫</t>
  </si>
  <si>
    <t>气穴</t>
  </si>
  <si>
    <t>四满</t>
  </si>
  <si>
    <t>中注</t>
  </si>
  <si>
    <t>肓俞</t>
  </si>
  <si>
    <t>商曲</t>
  </si>
  <si>
    <t>石关</t>
  </si>
  <si>
    <t>阴都</t>
  </si>
  <si>
    <t>腹通谷</t>
  </si>
  <si>
    <t>幽门</t>
  </si>
  <si>
    <t>步廊</t>
  </si>
  <si>
    <t>神封</t>
  </si>
  <si>
    <t>灵墟</t>
  </si>
  <si>
    <t>神藏</t>
  </si>
  <si>
    <t>或中</t>
  </si>
  <si>
    <t>俞府</t>
  </si>
  <si>
    <t>缺盆</t>
  </si>
  <si>
    <t>气户</t>
  </si>
  <si>
    <t>库房</t>
  </si>
  <si>
    <t>屋翳</t>
  </si>
  <si>
    <t>赝窗</t>
  </si>
  <si>
    <t>乳中</t>
  </si>
  <si>
    <t>乳根</t>
  </si>
  <si>
    <t>不容</t>
  </si>
  <si>
    <t>承满</t>
  </si>
  <si>
    <t>梁门</t>
  </si>
  <si>
    <t>关门</t>
  </si>
  <si>
    <t>太乙</t>
  </si>
  <si>
    <t>滑肉门</t>
  </si>
  <si>
    <t>天枢</t>
  </si>
  <si>
    <t>外陵</t>
  </si>
  <si>
    <t>大巨</t>
  </si>
  <si>
    <t>水道</t>
  </si>
  <si>
    <t>归来</t>
  </si>
  <si>
    <t>气冲</t>
  </si>
  <si>
    <t>髀关</t>
  </si>
  <si>
    <t>足五里</t>
  </si>
  <si>
    <t>阴廉</t>
  </si>
  <si>
    <t>急脉</t>
  </si>
  <si>
    <t>冲门</t>
  </si>
  <si>
    <t>府舍</t>
  </si>
  <si>
    <t>腹结</t>
  </si>
  <si>
    <t>大横</t>
  </si>
  <si>
    <t>腹哀</t>
  </si>
  <si>
    <t>日月</t>
  </si>
  <si>
    <t>期门</t>
  </si>
  <si>
    <t>天池</t>
  </si>
  <si>
    <t>食窦</t>
  </si>
  <si>
    <t>天溪</t>
  </si>
  <si>
    <t>胸乡</t>
  </si>
  <si>
    <t>周荣</t>
  </si>
  <si>
    <t>中府</t>
  </si>
  <si>
    <t>云门</t>
  </si>
  <si>
    <t>activeNeedGrass</t>
    <phoneticPr fontId="1" type="noConversion"/>
  </si>
  <si>
    <t>int</t>
    <phoneticPr fontId="1" type="noConversion"/>
  </si>
  <si>
    <t>power</t>
    <phoneticPr fontId="1" type="noConversion"/>
  </si>
  <si>
    <t>grassType</t>
    <phoneticPr fontId="1" type="noConversion"/>
  </si>
  <si>
    <t>阶</t>
    <phoneticPr fontId="1" type="noConversion"/>
  </si>
  <si>
    <t>本阶总穴道</t>
    <phoneticPr fontId="1" type="noConversion"/>
  </si>
  <si>
    <t>以前所有穴道战力</t>
    <phoneticPr fontId="1" type="noConversion"/>
  </si>
  <si>
    <t>10+</t>
    <phoneticPr fontId="1" type="noConversion"/>
  </si>
  <si>
    <t>23;87</t>
  </si>
  <si>
    <t>25;90</t>
  </si>
  <si>
    <t>23;95</t>
  </si>
  <si>
    <t>10;59</t>
  </si>
  <si>
    <t>24;345</t>
  </si>
  <si>
    <t>24;379</t>
  </si>
  <si>
    <t>24;414</t>
  </si>
  <si>
    <t>24;448</t>
  </si>
  <si>
    <t>24;483</t>
  </si>
  <si>
    <t>24;517</t>
  </si>
  <si>
    <t>24;552</t>
  </si>
  <si>
    <t>24;586</t>
  </si>
  <si>
    <t>24;621</t>
  </si>
  <si>
    <t>23;217</t>
  </si>
  <si>
    <t>23;226</t>
  </si>
  <si>
    <t>24;655</t>
  </si>
  <si>
    <t>9;0</t>
  </si>
  <si>
    <t>需要那种薄荷草</t>
    <phoneticPr fontId="1" type="noConversion"/>
  </si>
  <si>
    <t>需要草数量</t>
    <phoneticPr fontId="1" type="noConversion"/>
  </si>
  <si>
    <t>级</t>
    <phoneticPr fontId="1" type="noConversion"/>
  </si>
  <si>
    <t>增加属性</t>
    <phoneticPr fontId="1" type="noConversion"/>
  </si>
  <si>
    <t>战斗力</t>
    <phoneticPr fontId="1" type="noConversion"/>
  </si>
  <si>
    <t>23;84</t>
  </si>
  <si>
    <t>23;92</t>
  </si>
  <si>
    <t>23;100</t>
  </si>
  <si>
    <t>23;109</t>
  </si>
  <si>
    <t>23;117</t>
  </si>
  <si>
    <t>23;125</t>
  </si>
  <si>
    <t>23;134</t>
  </si>
  <si>
    <t>23;142</t>
  </si>
  <si>
    <t>23;150</t>
  </si>
  <si>
    <t>23;159</t>
  </si>
  <si>
    <t>23;167</t>
  </si>
  <si>
    <t>23;176</t>
  </si>
  <si>
    <t>25;128</t>
  </si>
  <si>
    <t>25;135</t>
  </si>
  <si>
    <t>23;184</t>
  </si>
  <si>
    <t>23;192</t>
  </si>
  <si>
    <t>23;201</t>
  </si>
  <si>
    <t>16;77</t>
  </si>
  <si>
    <t>23;209</t>
  </si>
  <si>
    <t>25;68</t>
  </si>
  <si>
    <t>10;60</t>
  </si>
  <si>
    <t>25;74</t>
  </si>
  <si>
    <t>16;85</t>
  </si>
  <si>
    <t>10;66</t>
  </si>
  <si>
    <t>25;81</t>
  </si>
  <si>
    <t>16;93</t>
  </si>
  <si>
    <t>10;72</t>
  </si>
  <si>
    <t>16;100</t>
  </si>
  <si>
    <t>25;88</t>
  </si>
  <si>
    <t>16;108</t>
  </si>
  <si>
    <t>10;78</t>
  </si>
  <si>
    <t>16;116</t>
  </si>
  <si>
    <t>25;95</t>
  </si>
  <si>
    <t>16;123</t>
  </si>
  <si>
    <t>10;84</t>
  </si>
  <si>
    <t>16;131</t>
  </si>
  <si>
    <t>25;101</t>
  </si>
  <si>
    <t>16;139</t>
  </si>
  <si>
    <t>10;90</t>
  </si>
  <si>
    <t>16;147</t>
  </si>
  <si>
    <t>25;108</t>
  </si>
  <si>
    <t>16;154</t>
  </si>
  <si>
    <t>10;97</t>
  </si>
  <si>
    <t>16;162</t>
  </si>
  <si>
    <t>25;115</t>
  </si>
  <si>
    <t>25;122</t>
  </si>
  <si>
    <t>16;170</t>
  </si>
  <si>
    <t>10;103</t>
  </si>
  <si>
    <t>16;177</t>
  </si>
  <si>
    <t>16;185</t>
  </si>
  <si>
    <t>16;193</t>
  </si>
  <si>
    <t>10;109</t>
  </si>
  <si>
    <t>16;201</t>
  </si>
  <si>
    <t>25;142</t>
  </si>
  <si>
    <t>16;208</t>
  </si>
  <si>
    <t>10;115</t>
  </si>
  <si>
    <t>25;149</t>
  </si>
  <si>
    <t>16;216</t>
  </si>
  <si>
    <t>10;121</t>
  </si>
  <si>
    <t>16;224</t>
  </si>
  <si>
    <t>25;155</t>
  </si>
  <si>
    <t>16;231</t>
  </si>
  <si>
    <t>10;127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</si>
</sst>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NumberFormat="1" applyFont="1"/>
    <xf numFmtId="0" fontId="3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Alignment="1">
      <alignment horizontal="center"/>
    </xf>
  </cellXfs>
  <cellStyles count="1">
    <cellStyle name="常规" xfId="0" builtinId="0"/>
  </cellStyles>
  <dxfs count="3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esign/&#31574;&#21010;&#24037;&#20855;&#21644;&#27969;&#31243;/&#23646;&#24615;&#35268;&#2101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期望属性"/>
      <sheetName val="各属性战力划分"/>
      <sheetName val="全系统性价比"/>
      <sheetName val="裸属性"/>
      <sheetName val="装备属性分配"/>
      <sheetName val="宝石"/>
      <sheetName val="界石"/>
      <sheetName val="韵纹"/>
      <sheetName val="佣兵"/>
      <sheetName val="时装"/>
      <sheetName val="佣兵组合"/>
    </sheetNames>
    <sheetDataSet>
      <sheetData sheetId="0">
        <row r="23">
          <cell r="E23">
            <v>4</v>
          </cell>
          <cell r="F23">
            <v>1</v>
          </cell>
          <cell r="G23">
            <v>70000</v>
          </cell>
        </row>
        <row r="24">
          <cell r="E24">
            <v>5</v>
          </cell>
          <cell r="F24">
            <v>1</v>
          </cell>
          <cell r="G24">
            <v>70000</v>
          </cell>
        </row>
        <row r="25">
          <cell r="E25">
            <v>6</v>
          </cell>
          <cell r="F25">
            <v>0.77</v>
          </cell>
          <cell r="G25">
            <v>30800</v>
          </cell>
        </row>
        <row r="26">
          <cell r="E26">
            <v>7</v>
          </cell>
          <cell r="F26">
            <v>0.77</v>
          </cell>
          <cell r="G26">
            <v>30800</v>
          </cell>
        </row>
        <row r="27">
          <cell r="E27">
            <v>1</v>
          </cell>
          <cell r="F27">
            <v>5.3999999999999999E-2</v>
          </cell>
          <cell r="G27">
            <v>108000</v>
          </cell>
        </row>
        <row r="28">
          <cell r="E28">
            <v>2</v>
          </cell>
          <cell r="F28">
            <v>30</v>
          </cell>
          <cell r="G28">
            <v>3600</v>
          </cell>
        </row>
        <row r="29">
          <cell r="E29">
            <v>3</v>
          </cell>
          <cell r="F29">
            <v>0.5</v>
          </cell>
          <cell r="G29">
            <v>30000</v>
          </cell>
        </row>
        <row r="30">
          <cell r="E30">
            <v>16</v>
          </cell>
          <cell r="F30">
            <v>2.5</v>
          </cell>
          <cell r="G30">
            <v>13500</v>
          </cell>
        </row>
        <row r="31">
          <cell r="E31">
            <v>10</v>
          </cell>
          <cell r="F31">
            <v>2</v>
          </cell>
          <cell r="G31">
            <v>12000</v>
          </cell>
        </row>
        <row r="32">
          <cell r="E32">
            <v>9</v>
          </cell>
          <cell r="F32">
            <v>2</v>
          </cell>
          <cell r="G32">
            <v>0</v>
          </cell>
        </row>
        <row r="33">
          <cell r="E33">
            <v>23</v>
          </cell>
          <cell r="F33">
            <v>1</v>
          </cell>
          <cell r="G33">
            <v>25000</v>
          </cell>
        </row>
        <row r="34">
          <cell r="E34">
            <v>25</v>
          </cell>
          <cell r="F34">
            <v>0.7</v>
          </cell>
          <cell r="G34">
            <v>10500</v>
          </cell>
        </row>
        <row r="35">
          <cell r="E35">
            <v>24</v>
          </cell>
          <cell r="F35">
            <v>1</v>
          </cell>
          <cell r="G35">
            <v>10000</v>
          </cell>
        </row>
        <row r="36">
          <cell r="E36">
            <v>0</v>
          </cell>
          <cell r="F36">
            <v>0</v>
          </cell>
          <cell r="G36">
            <v>0</v>
          </cell>
        </row>
        <row r="37">
          <cell r="E37">
            <v>0</v>
          </cell>
          <cell r="F37">
            <v>0</v>
          </cell>
          <cell r="G37">
            <v>0</v>
          </cell>
        </row>
        <row r="38">
          <cell r="E38">
            <v>0</v>
          </cell>
          <cell r="F38">
            <v>0</v>
          </cell>
          <cell r="G38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>
        <row r="85">
          <cell r="AD85">
            <v>0</v>
          </cell>
          <cell r="AE85">
            <v>0</v>
          </cell>
          <cell r="AF85">
            <v>0</v>
          </cell>
          <cell r="AG85">
            <v>84</v>
          </cell>
          <cell r="AH85">
            <v>0</v>
          </cell>
          <cell r="AI85">
            <v>0</v>
          </cell>
          <cell r="AM85">
            <v>23</v>
          </cell>
        </row>
        <row r="86">
          <cell r="AD86">
            <v>0</v>
          </cell>
          <cell r="AE86">
            <v>0</v>
          </cell>
          <cell r="AF86">
            <v>0</v>
          </cell>
          <cell r="AG86">
            <v>0</v>
          </cell>
          <cell r="AH86">
            <v>68</v>
          </cell>
          <cell r="AI86">
            <v>0</v>
          </cell>
          <cell r="AN86">
            <v>25</v>
          </cell>
        </row>
        <row r="87">
          <cell r="AD87">
            <v>0</v>
          </cell>
          <cell r="AE87">
            <v>0</v>
          </cell>
          <cell r="AF87">
            <v>0</v>
          </cell>
          <cell r="AG87">
            <v>92</v>
          </cell>
          <cell r="AH87">
            <v>0</v>
          </cell>
          <cell r="AI87">
            <v>0</v>
          </cell>
          <cell r="AM87">
            <v>23</v>
          </cell>
        </row>
        <row r="88">
          <cell r="AD88">
            <v>77</v>
          </cell>
          <cell r="AE88">
            <v>0</v>
          </cell>
          <cell r="AF88">
            <v>0</v>
          </cell>
          <cell r="AG88">
            <v>0</v>
          </cell>
          <cell r="AH88">
            <v>0</v>
          </cell>
          <cell r="AI88">
            <v>0</v>
          </cell>
          <cell r="AL88">
            <v>16</v>
          </cell>
        </row>
        <row r="89">
          <cell r="AD89">
            <v>0</v>
          </cell>
          <cell r="AE89">
            <v>60</v>
          </cell>
          <cell r="AF89">
            <v>0</v>
          </cell>
          <cell r="AG89">
            <v>0</v>
          </cell>
          <cell r="AH89">
            <v>0</v>
          </cell>
          <cell r="AI89">
            <v>0</v>
          </cell>
          <cell r="AK89">
            <v>10</v>
          </cell>
        </row>
        <row r="90">
          <cell r="AD90">
            <v>0</v>
          </cell>
          <cell r="AE90">
            <v>0</v>
          </cell>
          <cell r="AF90">
            <v>0</v>
          </cell>
          <cell r="AG90">
            <v>100</v>
          </cell>
          <cell r="AH90">
            <v>0</v>
          </cell>
          <cell r="AI90">
            <v>0</v>
          </cell>
          <cell r="AM90">
            <v>23</v>
          </cell>
        </row>
        <row r="91">
          <cell r="AD91">
            <v>0</v>
          </cell>
          <cell r="AE91">
            <v>0</v>
          </cell>
          <cell r="AF91">
            <v>0</v>
          </cell>
          <cell r="AG91">
            <v>0</v>
          </cell>
          <cell r="AH91">
            <v>74</v>
          </cell>
          <cell r="AI91">
            <v>0</v>
          </cell>
          <cell r="AN91">
            <v>25</v>
          </cell>
        </row>
        <row r="92">
          <cell r="AD92">
            <v>0</v>
          </cell>
          <cell r="AE92">
            <v>0</v>
          </cell>
          <cell r="AF92">
            <v>0</v>
          </cell>
          <cell r="AG92">
            <v>109</v>
          </cell>
          <cell r="AH92">
            <v>0</v>
          </cell>
          <cell r="AI92">
            <v>0</v>
          </cell>
          <cell r="AM92">
            <v>23</v>
          </cell>
        </row>
        <row r="93">
          <cell r="AD93">
            <v>85</v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  <cell r="AI93">
            <v>0</v>
          </cell>
          <cell r="AL93">
            <v>16</v>
          </cell>
        </row>
        <row r="94">
          <cell r="AD94">
            <v>0</v>
          </cell>
          <cell r="AE94">
            <v>66</v>
          </cell>
          <cell r="AF94">
            <v>0</v>
          </cell>
          <cell r="AG94">
            <v>0</v>
          </cell>
          <cell r="AH94">
            <v>0</v>
          </cell>
          <cell r="AI94">
            <v>0</v>
          </cell>
          <cell r="AK94">
            <v>10</v>
          </cell>
        </row>
        <row r="95">
          <cell r="AD95">
            <v>0</v>
          </cell>
          <cell r="AE95">
            <v>0</v>
          </cell>
          <cell r="AF95">
            <v>0</v>
          </cell>
          <cell r="AG95">
            <v>0</v>
          </cell>
          <cell r="AH95">
            <v>0</v>
          </cell>
          <cell r="AI95">
            <v>345</v>
          </cell>
          <cell r="AO95">
            <v>24</v>
          </cell>
        </row>
        <row r="96">
          <cell r="AD96">
            <v>0</v>
          </cell>
          <cell r="AE96">
            <v>0</v>
          </cell>
          <cell r="AF96">
            <v>0</v>
          </cell>
          <cell r="AG96">
            <v>0</v>
          </cell>
          <cell r="AH96">
            <v>81</v>
          </cell>
          <cell r="AI96">
            <v>0</v>
          </cell>
          <cell r="AN96">
            <v>25</v>
          </cell>
        </row>
        <row r="97">
          <cell r="AD97">
            <v>0</v>
          </cell>
          <cell r="AE97">
            <v>0</v>
          </cell>
          <cell r="AF97">
            <v>0</v>
          </cell>
          <cell r="AG97">
            <v>117</v>
          </cell>
          <cell r="AH97">
            <v>0</v>
          </cell>
          <cell r="AI97">
            <v>0</v>
          </cell>
          <cell r="AM97">
            <v>23</v>
          </cell>
        </row>
        <row r="98">
          <cell r="AD98">
            <v>93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>
            <v>0</v>
          </cell>
          <cell r="AL98">
            <v>16</v>
          </cell>
        </row>
        <row r="99">
          <cell r="AD99">
            <v>0</v>
          </cell>
          <cell r="AE99">
            <v>72</v>
          </cell>
          <cell r="AF99">
            <v>0</v>
          </cell>
          <cell r="AG99">
            <v>0</v>
          </cell>
          <cell r="AH99">
            <v>0</v>
          </cell>
          <cell r="AI99">
            <v>0</v>
          </cell>
          <cell r="AK99">
            <v>10</v>
          </cell>
        </row>
        <row r="100">
          <cell r="AD100">
            <v>100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>
            <v>0</v>
          </cell>
          <cell r="AJ100">
            <v>16</v>
          </cell>
        </row>
        <row r="101">
          <cell r="AD101">
            <v>0</v>
          </cell>
          <cell r="AE101">
            <v>0</v>
          </cell>
          <cell r="AF101">
            <v>0</v>
          </cell>
          <cell r="AG101">
            <v>0</v>
          </cell>
          <cell r="AH101">
            <v>0</v>
          </cell>
          <cell r="AI101">
            <v>379</v>
          </cell>
          <cell r="AO101">
            <v>24</v>
          </cell>
        </row>
        <row r="102"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88</v>
          </cell>
          <cell r="AI102">
            <v>0</v>
          </cell>
          <cell r="AN102">
            <v>25</v>
          </cell>
        </row>
        <row r="103">
          <cell r="AD103">
            <v>0</v>
          </cell>
          <cell r="AE103">
            <v>0</v>
          </cell>
          <cell r="AF103">
            <v>0</v>
          </cell>
          <cell r="AG103">
            <v>125</v>
          </cell>
          <cell r="AH103">
            <v>0</v>
          </cell>
          <cell r="AI103">
            <v>0</v>
          </cell>
          <cell r="AM103">
            <v>23</v>
          </cell>
        </row>
        <row r="104">
          <cell r="AD104">
            <v>108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>
            <v>0</v>
          </cell>
          <cell r="AL104">
            <v>16</v>
          </cell>
        </row>
        <row r="105">
          <cell r="AD105">
            <v>0</v>
          </cell>
          <cell r="AE105">
            <v>78</v>
          </cell>
          <cell r="AF105">
            <v>0</v>
          </cell>
          <cell r="AG105">
            <v>0</v>
          </cell>
          <cell r="AH105">
            <v>0</v>
          </cell>
          <cell r="AI105">
            <v>0</v>
          </cell>
          <cell r="AK105">
            <v>10</v>
          </cell>
        </row>
        <row r="106">
          <cell r="AD106">
            <v>116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>
            <v>0</v>
          </cell>
          <cell r="AJ106">
            <v>16</v>
          </cell>
        </row>
        <row r="107"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414</v>
          </cell>
          <cell r="AO107">
            <v>24</v>
          </cell>
        </row>
        <row r="108"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H108">
            <v>95</v>
          </cell>
          <cell r="AI108">
            <v>0</v>
          </cell>
          <cell r="AN108">
            <v>25</v>
          </cell>
        </row>
        <row r="109">
          <cell r="AD109">
            <v>0</v>
          </cell>
          <cell r="AE109">
            <v>0</v>
          </cell>
          <cell r="AF109">
            <v>0</v>
          </cell>
          <cell r="AG109">
            <v>134</v>
          </cell>
          <cell r="AH109">
            <v>0</v>
          </cell>
          <cell r="AI109">
            <v>0</v>
          </cell>
          <cell r="AM109">
            <v>23</v>
          </cell>
        </row>
        <row r="110">
          <cell r="AD110">
            <v>123</v>
          </cell>
          <cell r="AE110">
            <v>0</v>
          </cell>
          <cell r="AF110">
            <v>0</v>
          </cell>
          <cell r="AG110">
            <v>0</v>
          </cell>
          <cell r="AH110">
            <v>0</v>
          </cell>
          <cell r="AI110">
            <v>0</v>
          </cell>
          <cell r="AL110">
            <v>16</v>
          </cell>
        </row>
        <row r="111">
          <cell r="AD111">
            <v>0</v>
          </cell>
          <cell r="AE111">
            <v>84</v>
          </cell>
          <cell r="AF111">
            <v>0</v>
          </cell>
          <cell r="AG111">
            <v>0</v>
          </cell>
          <cell r="AH111">
            <v>0</v>
          </cell>
          <cell r="AI111">
            <v>0</v>
          </cell>
          <cell r="AK111">
            <v>10</v>
          </cell>
        </row>
        <row r="112">
          <cell r="AD112">
            <v>131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>
            <v>0</v>
          </cell>
          <cell r="AJ112">
            <v>16</v>
          </cell>
        </row>
        <row r="113">
          <cell r="AD113">
            <v>0</v>
          </cell>
          <cell r="AE113">
            <v>0</v>
          </cell>
          <cell r="AF113">
            <v>0</v>
          </cell>
          <cell r="AG113">
            <v>142</v>
          </cell>
          <cell r="AH113">
            <v>0</v>
          </cell>
          <cell r="AI113">
            <v>0</v>
          </cell>
          <cell r="AM113">
            <v>23</v>
          </cell>
        </row>
        <row r="114"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  <cell r="AI114">
            <v>448</v>
          </cell>
          <cell r="AO114">
            <v>24</v>
          </cell>
        </row>
        <row r="115">
          <cell r="AD115">
            <v>0</v>
          </cell>
          <cell r="AE115">
            <v>0</v>
          </cell>
          <cell r="AF115">
            <v>0</v>
          </cell>
          <cell r="AG115">
            <v>0</v>
          </cell>
          <cell r="AH115">
            <v>101</v>
          </cell>
          <cell r="AI115">
            <v>0</v>
          </cell>
          <cell r="AN115">
            <v>25</v>
          </cell>
        </row>
        <row r="116">
          <cell r="AD116">
            <v>0</v>
          </cell>
          <cell r="AE116">
            <v>0</v>
          </cell>
          <cell r="AF116">
            <v>0</v>
          </cell>
          <cell r="AG116">
            <v>150</v>
          </cell>
          <cell r="AH116">
            <v>0</v>
          </cell>
          <cell r="AI116">
            <v>0</v>
          </cell>
          <cell r="AM116">
            <v>23</v>
          </cell>
        </row>
        <row r="117">
          <cell r="AD117">
            <v>139</v>
          </cell>
          <cell r="AE117">
            <v>0</v>
          </cell>
          <cell r="AF117">
            <v>0</v>
          </cell>
          <cell r="AG117">
            <v>0</v>
          </cell>
          <cell r="AH117">
            <v>0</v>
          </cell>
          <cell r="AI117">
            <v>0</v>
          </cell>
          <cell r="AL117">
            <v>16</v>
          </cell>
        </row>
        <row r="118">
          <cell r="AD118">
            <v>0</v>
          </cell>
          <cell r="AE118">
            <v>90</v>
          </cell>
          <cell r="AF118">
            <v>0</v>
          </cell>
          <cell r="AG118">
            <v>0</v>
          </cell>
          <cell r="AH118">
            <v>0</v>
          </cell>
          <cell r="AI118">
            <v>0</v>
          </cell>
          <cell r="AK118">
            <v>10</v>
          </cell>
        </row>
        <row r="119">
          <cell r="AD119">
            <v>147</v>
          </cell>
          <cell r="AE119">
            <v>0</v>
          </cell>
          <cell r="AF119">
            <v>0</v>
          </cell>
          <cell r="AG119">
            <v>0</v>
          </cell>
          <cell r="AH119">
            <v>0</v>
          </cell>
          <cell r="AI119">
            <v>0</v>
          </cell>
          <cell r="AJ119">
            <v>16</v>
          </cell>
        </row>
        <row r="120">
          <cell r="AD120">
            <v>0</v>
          </cell>
          <cell r="AE120">
            <v>0</v>
          </cell>
          <cell r="AF120">
            <v>0</v>
          </cell>
          <cell r="AG120">
            <v>159</v>
          </cell>
          <cell r="AH120">
            <v>0</v>
          </cell>
          <cell r="AI120">
            <v>0</v>
          </cell>
          <cell r="AM120">
            <v>23</v>
          </cell>
        </row>
        <row r="121"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>
            <v>483</v>
          </cell>
          <cell r="AO121">
            <v>24</v>
          </cell>
        </row>
        <row r="122"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108</v>
          </cell>
          <cell r="AI122">
            <v>0</v>
          </cell>
          <cell r="AN122">
            <v>25</v>
          </cell>
        </row>
        <row r="123">
          <cell r="AD123">
            <v>0</v>
          </cell>
          <cell r="AE123">
            <v>0</v>
          </cell>
          <cell r="AF123">
            <v>0</v>
          </cell>
          <cell r="AG123">
            <v>167</v>
          </cell>
          <cell r="AH123">
            <v>0</v>
          </cell>
          <cell r="AI123">
            <v>0</v>
          </cell>
          <cell r="AM123">
            <v>23</v>
          </cell>
        </row>
        <row r="124">
          <cell r="AD124">
            <v>154</v>
          </cell>
          <cell r="AE124">
            <v>0</v>
          </cell>
          <cell r="AF124">
            <v>0</v>
          </cell>
          <cell r="AG124">
            <v>0</v>
          </cell>
          <cell r="AH124">
            <v>0</v>
          </cell>
          <cell r="AI124">
            <v>0</v>
          </cell>
          <cell r="AL124">
            <v>16</v>
          </cell>
        </row>
        <row r="125">
          <cell r="AD125">
            <v>0</v>
          </cell>
          <cell r="AE125">
            <v>97</v>
          </cell>
          <cell r="AF125">
            <v>0</v>
          </cell>
          <cell r="AG125">
            <v>0</v>
          </cell>
          <cell r="AH125">
            <v>0</v>
          </cell>
          <cell r="AI125">
            <v>0</v>
          </cell>
          <cell r="AK125">
            <v>10</v>
          </cell>
        </row>
        <row r="126">
          <cell r="AD126">
            <v>162</v>
          </cell>
          <cell r="AE126">
            <v>0</v>
          </cell>
          <cell r="AF126">
            <v>0</v>
          </cell>
          <cell r="AG126">
            <v>0</v>
          </cell>
          <cell r="AH126">
            <v>0</v>
          </cell>
          <cell r="AI126">
            <v>0</v>
          </cell>
          <cell r="AJ126">
            <v>16</v>
          </cell>
        </row>
        <row r="127">
          <cell r="AD127">
            <v>0</v>
          </cell>
          <cell r="AE127">
            <v>0</v>
          </cell>
          <cell r="AF127">
            <v>0</v>
          </cell>
          <cell r="AG127">
            <v>176</v>
          </cell>
          <cell r="AH127">
            <v>0</v>
          </cell>
          <cell r="AI127">
            <v>0</v>
          </cell>
          <cell r="AM127">
            <v>23</v>
          </cell>
        </row>
        <row r="128"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>
            <v>115</v>
          </cell>
          <cell r="AI128">
            <v>0</v>
          </cell>
          <cell r="AN128">
            <v>25</v>
          </cell>
        </row>
        <row r="129"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>
            <v>517</v>
          </cell>
          <cell r="AO129">
            <v>24</v>
          </cell>
        </row>
        <row r="130"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>
            <v>122</v>
          </cell>
          <cell r="AI130">
            <v>0</v>
          </cell>
          <cell r="AN130">
            <v>25</v>
          </cell>
        </row>
        <row r="131">
          <cell r="AD131">
            <v>0</v>
          </cell>
          <cell r="AE131">
            <v>0</v>
          </cell>
          <cell r="AF131">
            <v>0</v>
          </cell>
          <cell r="AG131">
            <v>184</v>
          </cell>
          <cell r="AH131">
            <v>0</v>
          </cell>
          <cell r="AI131">
            <v>0</v>
          </cell>
          <cell r="AM131">
            <v>23</v>
          </cell>
        </row>
        <row r="132">
          <cell r="AD132">
            <v>170</v>
          </cell>
          <cell r="AE132">
            <v>0</v>
          </cell>
          <cell r="AF132">
            <v>0</v>
          </cell>
          <cell r="AG132">
            <v>0</v>
          </cell>
          <cell r="AH132">
            <v>0</v>
          </cell>
          <cell r="AI132">
            <v>0</v>
          </cell>
          <cell r="AL132">
            <v>16</v>
          </cell>
        </row>
        <row r="133">
          <cell r="AD133">
            <v>0</v>
          </cell>
          <cell r="AE133">
            <v>103</v>
          </cell>
          <cell r="AF133">
            <v>0</v>
          </cell>
          <cell r="AG133">
            <v>0</v>
          </cell>
          <cell r="AH133">
            <v>0</v>
          </cell>
          <cell r="AI133">
            <v>0</v>
          </cell>
          <cell r="AK133">
            <v>10</v>
          </cell>
        </row>
        <row r="134">
          <cell r="AD134">
            <v>177</v>
          </cell>
          <cell r="AE134">
            <v>0</v>
          </cell>
          <cell r="AF134">
            <v>0</v>
          </cell>
          <cell r="AG134">
            <v>0</v>
          </cell>
          <cell r="AH134">
            <v>0</v>
          </cell>
          <cell r="AI134">
            <v>0</v>
          </cell>
          <cell r="AJ134">
            <v>16</v>
          </cell>
        </row>
        <row r="135">
          <cell r="AD135">
            <v>0</v>
          </cell>
          <cell r="AE135">
            <v>0</v>
          </cell>
          <cell r="AF135">
            <v>0</v>
          </cell>
          <cell r="AG135">
            <v>192</v>
          </cell>
          <cell r="AH135">
            <v>0</v>
          </cell>
          <cell r="AI135">
            <v>0</v>
          </cell>
          <cell r="AM135">
            <v>23</v>
          </cell>
        </row>
        <row r="136">
          <cell r="AD136">
            <v>0</v>
          </cell>
          <cell r="AE136">
            <v>0</v>
          </cell>
          <cell r="AF136">
            <v>0</v>
          </cell>
          <cell r="AG136">
            <v>0</v>
          </cell>
          <cell r="AH136">
            <v>128</v>
          </cell>
          <cell r="AI136">
            <v>0</v>
          </cell>
          <cell r="AN136">
            <v>25</v>
          </cell>
        </row>
        <row r="137">
          <cell r="AD137">
            <v>185</v>
          </cell>
          <cell r="AE137">
            <v>0</v>
          </cell>
          <cell r="AF137">
            <v>0</v>
          </cell>
          <cell r="AG137">
            <v>0</v>
          </cell>
          <cell r="AH137">
            <v>0</v>
          </cell>
          <cell r="AI137">
            <v>0</v>
          </cell>
          <cell r="AL137">
            <v>16</v>
          </cell>
        </row>
        <row r="138">
          <cell r="AD138">
            <v>0</v>
          </cell>
          <cell r="AE138">
            <v>0</v>
          </cell>
          <cell r="AF138">
            <v>0</v>
          </cell>
          <cell r="AG138">
            <v>0</v>
          </cell>
          <cell r="AH138">
            <v>0</v>
          </cell>
          <cell r="AI138">
            <v>552</v>
          </cell>
          <cell r="AO138">
            <v>24</v>
          </cell>
        </row>
        <row r="139">
          <cell r="AD139">
            <v>0</v>
          </cell>
          <cell r="AE139">
            <v>0</v>
          </cell>
          <cell r="AF139">
            <v>0</v>
          </cell>
          <cell r="AG139">
            <v>0</v>
          </cell>
          <cell r="AH139">
            <v>135</v>
          </cell>
          <cell r="AI139">
            <v>0</v>
          </cell>
          <cell r="AN139">
            <v>25</v>
          </cell>
        </row>
        <row r="140">
          <cell r="AD140">
            <v>0</v>
          </cell>
          <cell r="AE140">
            <v>0</v>
          </cell>
          <cell r="AF140">
            <v>0</v>
          </cell>
          <cell r="AG140">
            <v>201</v>
          </cell>
          <cell r="AH140">
            <v>0</v>
          </cell>
          <cell r="AI140">
            <v>0</v>
          </cell>
          <cell r="AM140">
            <v>23</v>
          </cell>
        </row>
        <row r="141">
          <cell r="AD141">
            <v>193</v>
          </cell>
          <cell r="AE141">
            <v>0</v>
          </cell>
          <cell r="AF141">
            <v>0</v>
          </cell>
          <cell r="AG141">
            <v>0</v>
          </cell>
          <cell r="AH141">
            <v>0</v>
          </cell>
          <cell r="AI141">
            <v>0</v>
          </cell>
          <cell r="AL141">
            <v>16</v>
          </cell>
        </row>
        <row r="142">
          <cell r="AD142">
            <v>0</v>
          </cell>
          <cell r="AE142">
            <v>109</v>
          </cell>
          <cell r="AF142">
            <v>0</v>
          </cell>
          <cell r="AG142">
            <v>0</v>
          </cell>
          <cell r="AH142">
            <v>0</v>
          </cell>
          <cell r="AI142">
            <v>0</v>
          </cell>
          <cell r="AK142">
            <v>10</v>
          </cell>
        </row>
        <row r="143">
          <cell r="AD143">
            <v>201</v>
          </cell>
          <cell r="AE143">
            <v>0</v>
          </cell>
          <cell r="AF143">
            <v>0</v>
          </cell>
          <cell r="AG143">
            <v>0</v>
          </cell>
          <cell r="AH143">
            <v>0</v>
          </cell>
          <cell r="AI143">
            <v>0</v>
          </cell>
          <cell r="AJ143">
            <v>16</v>
          </cell>
        </row>
        <row r="144">
          <cell r="AD144">
            <v>0</v>
          </cell>
          <cell r="AE144">
            <v>0</v>
          </cell>
          <cell r="AF144">
            <v>0</v>
          </cell>
          <cell r="AG144">
            <v>0</v>
          </cell>
          <cell r="AH144">
            <v>0</v>
          </cell>
          <cell r="AI144">
            <v>586</v>
          </cell>
          <cell r="AO144">
            <v>24</v>
          </cell>
        </row>
        <row r="145">
          <cell r="AD145">
            <v>0</v>
          </cell>
          <cell r="AE145">
            <v>0</v>
          </cell>
          <cell r="AF145">
            <v>0</v>
          </cell>
          <cell r="AG145">
            <v>0</v>
          </cell>
          <cell r="AH145">
            <v>142</v>
          </cell>
          <cell r="AI145">
            <v>0</v>
          </cell>
          <cell r="AN145">
            <v>25</v>
          </cell>
        </row>
        <row r="146">
          <cell r="AD146">
            <v>208</v>
          </cell>
          <cell r="AE146">
            <v>0</v>
          </cell>
          <cell r="AF146">
            <v>0</v>
          </cell>
          <cell r="AG146">
            <v>0</v>
          </cell>
          <cell r="AH146">
            <v>0</v>
          </cell>
          <cell r="AI146">
            <v>0</v>
          </cell>
          <cell r="AL146">
            <v>16</v>
          </cell>
        </row>
        <row r="147">
          <cell r="AD147">
            <v>0</v>
          </cell>
          <cell r="AE147">
            <v>115</v>
          </cell>
          <cell r="AF147">
            <v>0</v>
          </cell>
          <cell r="AG147">
            <v>0</v>
          </cell>
          <cell r="AH147">
            <v>0</v>
          </cell>
          <cell r="AI147">
            <v>0</v>
          </cell>
          <cell r="AK147">
            <v>10</v>
          </cell>
        </row>
        <row r="148"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621</v>
          </cell>
          <cell r="AO148">
            <v>24</v>
          </cell>
        </row>
        <row r="149"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149</v>
          </cell>
          <cell r="AI149">
            <v>0</v>
          </cell>
          <cell r="AN149">
            <v>25</v>
          </cell>
        </row>
        <row r="150">
          <cell r="AD150">
            <v>0</v>
          </cell>
          <cell r="AE150">
            <v>0</v>
          </cell>
          <cell r="AF150">
            <v>0</v>
          </cell>
          <cell r="AG150">
            <v>209</v>
          </cell>
          <cell r="AH150">
            <v>0</v>
          </cell>
          <cell r="AI150">
            <v>0</v>
          </cell>
          <cell r="AM150">
            <v>23</v>
          </cell>
        </row>
        <row r="151">
          <cell r="AD151">
            <v>216</v>
          </cell>
          <cell r="AE151">
            <v>0</v>
          </cell>
          <cell r="AF151">
            <v>0</v>
          </cell>
          <cell r="AG151">
            <v>0</v>
          </cell>
          <cell r="AH151">
            <v>0</v>
          </cell>
          <cell r="AI151">
            <v>0</v>
          </cell>
          <cell r="AL151">
            <v>16</v>
          </cell>
        </row>
        <row r="152">
          <cell r="AD152">
            <v>0</v>
          </cell>
          <cell r="AE152">
            <v>121</v>
          </cell>
          <cell r="AF152">
            <v>0</v>
          </cell>
          <cell r="AG152">
            <v>0</v>
          </cell>
          <cell r="AH152">
            <v>0</v>
          </cell>
          <cell r="AI152">
            <v>0</v>
          </cell>
          <cell r="AK152">
            <v>10</v>
          </cell>
        </row>
        <row r="153">
          <cell r="AD153">
            <v>224</v>
          </cell>
          <cell r="AE153">
            <v>0</v>
          </cell>
          <cell r="AF153">
            <v>0</v>
          </cell>
          <cell r="AG153">
            <v>0</v>
          </cell>
          <cell r="AH153">
            <v>0</v>
          </cell>
          <cell r="AI153">
            <v>0</v>
          </cell>
          <cell r="AJ153">
            <v>16</v>
          </cell>
        </row>
        <row r="154">
          <cell r="AD154">
            <v>0</v>
          </cell>
          <cell r="AE154">
            <v>0</v>
          </cell>
          <cell r="AF154">
            <v>0</v>
          </cell>
          <cell r="AG154">
            <v>217</v>
          </cell>
          <cell r="AH154">
            <v>0</v>
          </cell>
          <cell r="AI154">
            <v>0</v>
          </cell>
          <cell r="AM154">
            <v>23</v>
          </cell>
        </row>
        <row r="155">
          <cell r="AD155">
            <v>0</v>
          </cell>
          <cell r="AE155">
            <v>0</v>
          </cell>
          <cell r="AF155">
            <v>0</v>
          </cell>
          <cell r="AG155">
            <v>0</v>
          </cell>
          <cell r="AH155">
            <v>155</v>
          </cell>
          <cell r="AI155">
            <v>0</v>
          </cell>
          <cell r="AN155">
            <v>25</v>
          </cell>
        </row>
        <row r="156">
          <cell r="AD156">
            <v>231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>
            <v>0</v>
          </cell>
          <cell r="AL156">
            <v>16</v>
          </cell>
        </row>
        <row r="157">
          <cell r="AD157">
            <v>0</v>
          </cell>
          <cell r="AE157">
            <v>127</v>
          </cell>
          <cell r="AF157">
            <v>0</v>
          </cell>
          <cell r="AG157">
            <v>0</v>
          </cell>
          <cell r="AH157">
            <v>0</v>
          </cell>
          <cell r="AI157">
            <v>0</v>
          </cell>
          <cell r="AK157">
            <v>10</v>
          </cell>
        </row>
        <row r="158">
          <cell r="AD158">
            <v>0</v>
          </cell>
          <cell r="AE158">
            <v>0</v>
          </cell>
          <cell r="AF158">
            <v>0</v>
          </cell>
          <cell r="AG158">
            <v>226</v>
          </cell>
          <cell r="AH158">
            <v>0</v>
          </cell>
          <cell r="AI158">
            <v>0</v>
          </cell>
          <cell r="AM158">
            <v>23</v>
          </cell>
        </row>
        <row r="159"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655</v>
          </cell>
          <cell r="AO159">
            <v>24</v>
          </cell>
        </row>
      </sheetData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7"/>
  <sheetViews>
    <sheetView tabSelected="1" workbookViewId="0">
      <selection activeCell="L8" sqref="L8"/>
    </sheetView>
  </sheetViews>
  <sheetFormatPr defaultColWidth="11" defaultRowHeight="14.25" x14ac:dyDescent="0.15"/>
  <cols>
    <col min="1" max="1" width="4.5" bestFit="1" customWidth="1"/>
    <col min="2" max="2" width="7.5" bestFit="1" customWidth="1"/>
    <col min="3" max="3" width="10.5" bestFit="1" customWidth="1"/>
    <col min="4" max="4" width="16.125" bestFit="1" customWidth="1"/>
    <col min="5" max="5" width="15.5" bestFit="1" customWidth="1"/>
    <col min="6" max="6" width="16.5" bestFit="1" customWidth="1"/>
  </cols>
  <sheetData>
    <row r="1" spans="1:12" x14ac:dyDescent="0.15">
      <c r="A1" t="s">
        <v>0</v>
      </c>
      <c r="B1" t="s">
        <v>2</v>
      </c>
      <c r="C1" t="s">
        <v>0</v>
      </c>
      <c r="D1" t="s">
        <v>4</v>
      </c>
      <c r="E1" t="s">
        <v>0</v>
      </c>
      <c r="F1" t="s">
        <v>0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88</v>
      </c>
    </row>
    <row r="2" spans="1:12" x14ac:dyDescent="0.15">
      <c r="A2" t="s">
        <v>1</v>
      </c>
      <c r="B2" t="s">
        <v>3</v>
      </c>
      <c r="C2" t="s">
        <v>90</v>
      </c>
      <c r="D2" t="s">
        <v>87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89</v>
      </c>
    </row>
    <row r="3" spans="1:12" ht="15" x14ac:dyDescent="0.2">
      <c r="A3">
        <v>1</v>
      </c>
      <c r="B3" s="2" t="s">
        <v>12</v>
      </c>
      <c r="C3" s="2">
        <v>1</v>
      </c>
      <c r="D3" s="1">
        <v>3</v>
      </c>
      <c r="E3">
        <v>1</v>
      </c>
      <c r="F3">
        <v>1</v>
      </c>
      <c r="G3" t="s">
        <v>117</v>
      </c>
      <c r="L3">
        <v>84</v>
      </c>
    </row>
    <row r="4" spans="1:12" ht="15" x14ac:dyDescent="0.2">
      <c r="A4">
        <v>2</v>
      </c>
      <c r="B4" t="s">
        <v>13</v>
      </c>
      <c r="C4" s="2">
        <v>1</v>
      </c>
      <c r="D4" s="1">
        <v>5</v>
      </c>
      <c r="E4">
        <v>1</v>
      </c>
      <c r="F4">
        <v>3</v>
      </c>
      <c r="G4" t="s">
        <v>136</v>
      </c>
      <c r="L4">
        <v>48</v>
      </c>
    </row>
    <row r="5" spans="1:12" ht="15" x14ac:dyDescent="0.2">
      <c r="A5">
        <v>3</v>
      </c>
      <c r="B5" t="s">
        <v>14</v>
      </c>
      <c r="C5" s="2">
        <v>1</v>
      </c>
      <c r="D5" s="1">
        <v>7</v>
      </c>
      <c r="E5">
        <v>1</v>
      </c>
      <c r="F5">
        <v>5</v>
      </c>
      <c r="G5" t="s">
        <v>118</v>
      </c>
      <c r="L5">
        <v>92</v>
      </c>
    </row>
    <row r="6" spans="1:12" ht="15" x14ac:dyDescent="0.2">
      <c r="A6">
        <v>4</v>
      </c>
      <c r="B6" t="s">
        <v>15</v>
      </c>
      <c r="C6" s="2">
        <v>1</v>
      </c>
      <c r="D6" s="1">
        <v>9</v>
      </c>
      <c r="E6">
        <v>1</v>
      </c>
      <c r="F6">
        <v>7</v>
      </c>
      <c r="G6" t="s">
        <v>134</v>
      </c>
      <c r="L6">
        <v>193</v>
      </c>
    </row>
    <row r="7" spans="1:12" ht="15" x14ac:dyDescent="0.2">
      <c r="A7">
        <v>5</v>
      </c>
      <c r="B7" t="s">
        <v>16</v>
      </c>
      <c r="C7" s="2">
        <v>1</v>
      </c>
      <c r="D7" s="1">
        <v>11</v>
      </c>
      <c r="E7">
        <v>1</v>
      </c>
      <c r="F7">
        <v>9</v>
      </c>
      <c r="G7" t="s">
        <v>137</v>
      </c>
      <c r="L7">
        <v>120</v>
      </c>
    </row>
    <row r="8" spans="1:12" ht="15" x14ac:dyDescent="0.2">
      <c r="A8">
        <v>6</v>
      </c>
      <c r="B8" t="s">
        <v>17</v>
      </c>
      <c r="C8" s="2">
        <v>1</v>
      </c>
      <c r="D8" s="1">
        <v>13</v>
      </c>
      <c r="E8">
        <v>2</v>
      </c>
      <c r="F8">
        <v>2</v>
      </c>
      <c r="G8" t="s">
        <v>119</v>
      </c>
      <c r="L8">
        <v>100</v>
      </c>
    </row>
    <row r="9" spans="1:12" ht="15" x14ac:dyDescent="0.2">
      <c r="A9">
        <v>7</v>
      </c>
      <c r="B9" t="s">
        <v>18</v>
      </c>
      <c r="C9" s="2">
        <v>1</v>
      </c>
      <c r="D9" s="1">
        <v>15</v>
      </c>
      <c r="E9">
        <v>2</v>
      </c>
      <c r="F9">
        <f>F8+3</f>
        <v>5</v>
      </c>
      <c r="G9" t="s">
        <v>138</v>
      </c>
      <c r="L9">
        <v>52</v>
      </c>
    </row>
    <row r="10" spans="1:12" ht="15" x14ac:dyDescent="0.2">
      <c r="A10">
        <v>8</v>
      </c>
      <c r="B10" t="s">
        <v>19</v>
      </c>
      <c r="C10" s="2">
        <v>1</v>
      </c>
      <c r="D10" s="1">
        <v>17</v>
      </c>
      <c r="E10">
        <v>2</v>
      </c>
      <c r="F10">
        <f t="shared" ref="F10:F12" si="0">F9+3</f>
        <v>8</v>
      </c>
      <c r="G10" t="s">
        <v>120</v>
      </c>
      <c r="L10">
        <v>109</v>
      </c>
    </row>
    <row r="11" spans="1:12" ht="15" x14ac:dyDescent="0.2">
      <c r="A11">
        <v>9</v>
      </c>
      <c r="B11" t="s">
        <v>20</v>
      </c>
      <c r="C11" s="2">
        <v>1</v>
      </c>
      <c r="D11" s="1">
        <v>19</v>
      </c>
      <c r="E11">
        <v>2</v>
      </c>
      <c r="F11">
        <f t="shared" si="0"/>
        <v>11</v>
      </c>
      <c r="G11" t="s">
        <v>139</v>
      </c>
      <c r="L11">
        <v>213</v>
      </c>
    </row>
    <row r="12" spans="1:12" ht="15" x14ac:dyDescent="0.2">
      <c r="A12">
        <v>10</v>
      </c>
      <c r="B12" t="s">
        <v>21</v>
      </c>
      <c r="C12" s="2">
        <v>1</v>
      </c>
      <c r="D12" s="1">
        <v>21</v>
      </c>
      <c r="E12">
        <v>2</v>
      </c>
      <c r="F12">
        <f t="shared" si="0"/>
        <v>14</v>
      </c>
      <c r="G12" t="s">
        <v>140</v>
      </c>
      <c r="L12">
        <v>132</v>
      </c>
    </row>
    <row r="13" spans="1:12" ht="15" x14ac:dyDescent="0.2">
      <c r="A13">
        <v>11</v>
      </c>
      <c r="B13" t="s">
        <v>22</v>
      </c>
      <c r="C13" s="2">
        <v>1</v>
      </c>
      <c r="D13" s="1">
        <v>23</v>
      </c>
      <c r="E13">
        <v>3</v>
      </c>
      <c r="F13">
        <v>3</v>
      </c>
      <c r="G13" t="s">
        <v>99</v>
      </c>
      <c r="L13">
        <v>345</v>
      </c>
    </row>
    <row r="14" spans="1:12" ht="15" x14ac:dyDescent="0.2">
      <c r="A14">
        <v>12</v>
      </c>
      <c r="B14" t="s">
        <v>23</v>
      </c>
      <c r="C14" s="2">
        <v>1</v>
      </c>
      <c r="D14" s="1">
        <v>25</v>
      </c>
      <c r="E14">
        <v>3</v>
      </c>
      <c r="F14">
        <f>F13+4</f>
        <v>7</v>
      </c>
      <c r="G14" t="s">
        <v>141</v>
      </c>
      <c r="L14">
        <v>57</v>
      </c>
    </row>
    <row r="15" spans="1:12" ht="15" x14ac:dyDescent="0.2">
      <c r="A15">
        <v>13</v>
      </c>
      <c r="B15" t="s">
        <v>24</v>
      </c>
      <c r="C15" s="2">
        <v>1</v>
      </c>
      <c r="D15" s="1">
        <v>27</v>
      </c>
      <c r="E15">
        <v>3</v>
      </c>
      <c r="F15">
        <f t="shared" ref="F15:F18" si="1">F14+4</f>
        <v>11</v>
      </c>
      <c r="G15" t="s">
        <v>121</v>
      </c>
      <c r="L15">
        <v>117</v>
      </c>
    </row>
    <row r="16" spans="1:12" ht="15" x14ac:dyDescent="0.2">
      <c r="A16">
        <v>14</v>
      </c>
      <c r="B16" t="s">
        <v>25</v>
      </c>
      <c r="C16" s="2">
        <v>1</v>
      </c>
      <c r="D16" s="1">
        <v>29</v>
      </c>
      <c r="E16">
        <v>3</v>
      </c>
      <c r="F16">
        <f t="shared" si="1"/>
        <v>15</v>
      </c>
      <c r="G16" t="s">
        <v>142</v>
      </c>
      <c r="L16">
        <v>233</v>
      </c>
    </row>
    <row r="17" spans="1:12" ht="15" x14ac:dyDescent="0.2">
      <c r="A17">
        <v>15</v>
      </c>
      <c r="B17" t="s">
        <v>26</v>
      </c>
      <c r="C17" s="2">
        <v>1</v>
      </c>
      <c r="D17" s="1">
        <v>31</v>
      </c>
      <c r="E17">
        <v>3</v>
      </c>
      <c r="F17">
        <f t="shared" si="1"/>
        <v>19</v>
      </c>
      <c r="G17" t="s">
        <v>143</v>
      </c>
      <c r="L17">
        <v>144</v>
      </c>
    </row>
    <row r="18" spans="1:12" ht="15" x14ac:dyDescent="0.2">
      <c r="A18">
        <v>16</v>
      </c>
      <c r="B18" t="s">
        <v>27</v>
      </c>
      <c r="C18" s="2">
        <v>1</v>
      </c>
      <c r="D18" s="1">
        <v>33</v>
      </c>
      <c r="E18">
        <v>3</v>
      </c>
      <c r="F18">
        <f t="shared" si="1"/>
        <v>23</v>
      </c>
      <c r="G18" t="s">
        <v>144</v>
      </c>
      <c r="L18">
        <v>250</v>
      </c>
    </row>
    <row r="19" spans="1:12" ht="15" x14ac:dyDescent="0.2">
      <c r="A19">
        <v>17</v>
      </c>
      <c r="B19" t="s">
        <v>28</v>
      </c>
      <c r="C19" s="2">
        <v>2</v>
      </c>
      <c r="D19" s="1">
        <v>35</v>
      </c>
      <c r="E19">
        <v>4</v>
      </c>
      <c r="F19">
        <v>3</v>
      </c>
      <c r="G19" t="s">
        <v>100</v>
      </c>
      <c r="L19">
        <v>379</v>
      </c>
    </row>
    <row r="20" spans="1:12" ht="15" x14ac:dyDescent="0.2">
      <c r="A20">
        <v>18</v>
      </c>
      <c r="B20" t="s">
        <v>29</v>
      </c>
      <c r="C20" s="2">
        <v>2</v>
      </c>
      <c r="D20" s="1">
        <v>37</v>
      </c>
      <c r="E20">
        <v>4</v>
      </c>
      <c r="F20">
        <f>F19+5</f>
        <v>8</v>
      </c>
      <c r="G20" t="s">
        <v>145</v>
      </c>
      <c r="L20">
        <v>62</v>
      </c>
    </row>
    <row r="21" spans="1:12" ht="15" x14ac:dyDescent="0.2">
      <c r="A21">
        <v>19</v>
      </c>
      <c r="B21" t="s">
        <v>30</v>
      </c>
      <c r="C21" s="2">
        <v>2</v>
      </c>
      <c r="D21" s="1">
        <v>39</v>
      </c>
      <c r="E21">
        <v>4</v>
      </c>
      <c r="F21">
        <f t="shared" ref="F21:F24" si="2">F20+5</f>
        <v>13</v>
      </c>
      <c r="G21" t="s">
        <v>122</v>
      </c>
      <c r="L21">
        <v>125</v>
      </c>
    </row>
    <row r="22" spans="1:12" ht="15" x14ac:dyDescent="0.2">
      <c r="A22">
        <v>20</v>
      </c>
      <c r="B22" t="s">
        <v>31</v>
      </c>
      <c r="C22" s="2">
        <v>2</v>
      </c>
      <c r="D22" s="1">
        <v>41</v>
      </c>
      <c r="E22">
        <v>4</v>
      </c>
      <c r="F22">
        <f t="shared" si="2"/>
        <v>18</v>
      </c>
      <c r="G22" t="s">
        <v>146</v>
      </c>
      <c r="L22">
        <v>270</v>
      </c>
    </row>
    <row r="23" spans="1:12" ht="15" x14ac:dyDescent="0.2">
      <c r="A23">
        <v>21</v>
      </c>
      <c r="B23" t="s">
        <v>32</v>
      </c>
      <c r="C23" s="2">
        <v>2</v>
      </c>
      <c r="D23" s="1">
        <v>43</v>
      </c>
      <c r="E23">
        <v>4</v>
      </c>
      <c r="F23">
        <f t="shared" si="2"/>
        <v>23</v>
      </c>
      <c r="G23" t="s">
        <v>147</v>
      </c>
      <c r="L23">
        <v>156</v>
      </c>
    </row>
    <row r="24" spans="1:12" ht="15" x14ac:dyDescent="0.2">
      <c r="A24">
        <v>22</v>
      </c>
      <c r="B24" t="s">
        <v>33</v>
      </c>
      <c r="C24" s="2">
        <v>2</v>
      </c>
      <c r="D24" s="1">
        <v>45</v>
      </c>
      <c r="E24">
        <v>4</v>
      </c>
      <c r="F24">
        <f t="shared" si="2"/>
        <v>28</v>
      </c>
      <c r="G24" t="s">
        <v>148</v>
      </c>
      <c r="L24">
        <v>290</v>
      </c>
    </row>
    <row r="25" spans="1:12" ht="15" x14ac:dyDescent="0.2">
      <c r="A25">
        <v>23</v>
      </c>
      <c r="B25" t="s">
        <v>34</v>
      </c>
      <c r="C25" s="2">
        <v>2</v>
      </c>
      <c r="D25" s="1">
        <v>47</v>
      </c>
      <c r="E25">
        <v>5</v>
      </c>
      <c r="F25">
        <v>4</v>
      </c>
      <c r="G25" t="s">
        <v>101</v>
      </c>
      <c r="L25">
        <v>414</v>
      </c>
    </row>
    <row r="26" spans="1:12" ht="15" x14ac:dyDescent="0.2">
      <c r="A26">
        <v>24</v>
      </c>
      <c r="B26" t="s">
        <v>35</v>
      </c>
      <c r="C26" s="2">
        <v>2</v>
      </c>
      <c r="D26" s="1">
        <v>49</v>
      </c>
      <c r="E26">
        <v>5</v>
      </c>
      <c r="F26">
        <f>F25+6</f>
        <v>10</v>
      </c>
      <c r="G26" t="s">
        <v>149</v>
      </c>
      <c r="L26">
        <v>67</v>
      </c>
    </row>
    <row r="27" spans="1:12" ht="15" x14ac:dyDescent="0.2">
      <c r="A27">
        <v>25</v>
      </c>
      <c r="B27" t="s">
        <v>36</v>
      </c>
      <c r="C27" s="2">
        <v>2</v>
      </c>
      <c r="D27" s="1">
        <v>51</v>
      </c>
      <c r="E27">
        <v>5</v>
      </c>
      <c r="F27">
        <f t="shared" ref="F27:F31" si="3">F26+6</f>
        <v>16</v>
      </c>
      <c r="G27" t="s">
        <v>123</v>
      </c>
      <c r="L27">
        <v>134</v>
      </c>
    </row>
    <row r="28" spans="1:12" ht="15" x14ac:dyDescent="0.2">
      <c r="A28">
        <v>26</v>
      </c>
      <c r="B28" t="s">
        <v>37</v>
      </c>
      <c r="C28" s="2">
        <v>2</v>
      </c>
      <c r="D28" s="1">
        <v>53</v>
      </c>
      <c r="E28">
        <v>5</v>
      </c>
      <c r="F28">
        <f t="shared" si="3"/>
        <v>22</v>
      </c>
      <c r="G28" t="s">
        <v>150</v>
      </c>
      <c r="L28">
        <v>308</v>
      </c>
    </row>
    <row r="29" spans="1:12" ht="15" x14ac:dyDescent="0.2">
      <c r="A29">
        <v>27</v>
      </c>
      <c r="B29" t="s">
        <v>38</v>
      </c>
      <c r="C29" s="2">
        <v>2</v>
      </c>
      <c r="D29" s="1">
        <v>55</v>
      </c>
      <c r="E29">
        <v>5</v>
      </c>
      <c r="F29">
        <f t="shared" si="3"/>
        <v>28</v>
      </c>
      <c r="G29" t="s">
        <v>151</v>
      </c>
      <c r="L29">
        <v>168</v>
      </c>
    </row>
    <row r="30" spans="1:12" ht="15" x14ac:dyDescent="0.2">
      <c r="A30">
        <v>28</v>
      </c>
      <c r="B30" t="s">
        <v>39</v>
      </c>
      <c r="C30" s="2">
        <v>2</v>
      </c>
      <c r="D30" s="1">
        <v>57</v>
      </c>
      <c r="E30">
        <v>5</v>
      </c>
      <c r="F30">
        <f t="shared" si="3"/>
        <v>34</v>
      </c>
      <c r="G30" t="s">
        <v>152</v>
      </c>
      <c r="L30">
        <v>328</v>
      </c>
    </row>
    <row r="31" spans="1:12" ht="15" x14ac:dyDescent="0.2">
      <c r="A31">
        <v>29</v>
      </c>
      <c r="B31" t="s">
        <v>40</v>
      </c>
      <c r="C31" s="2">
        <v>2</v>
      </c>
      <c r="D31" s="1">
        <v>59</v>
      </c>
      <c r="E31">
        <v>5</v>
      </c>
      <c r="F31">
        <f t="shared" si="3"/>
        <v>40</v>
      </c>
      <c r="G31" t="s">
        <v>124</v>
      </c>
      <c r="L31">
        <v>142</v>
      </c>
    </row>
    <row r="32" spans="1:12" ht="15" x14ac:dyDescent="0.2">
      <c r="A32">
        <v>30</v>
      </c>
      <c r="B32" t="s">
        <v>41</v>
      </c>
      <c r="C32" s="2">
        <v>2</v>
      </c>
      <c r="D32" s="1">
        <v>61</v>
      </c>
      <c r="E32">
        <v>6</v>
      </c>
      <c r="F32">
        <v>5</v>
      </c>
      <c r="G32" t="s">
        <v>102</v>
      </c>
      <c r="L32">
        <v>448</v>
      </c>
    </row>
    <row r="33" spans="1:12" ht="15" x14ac:dyDescent="0.2">
      <c r="A33">
        <v>31</v>
      </c>
      <c r="B33" t="s">
        <v>42</v>
      </c>
      <c r="C33" s="2">
        <v>2</v>
      </c>
      <c r="D33" s="1">
        <v>63</v>
      </c>
      <c r="E33">
        <v>6</v>
      </c>
      <c r="F33">
        <f>F32+E33+1</f>
        <v>12</v>
      </c>
      <c r="G33" t="s">
        <v>153</v>
      </c>
      <c r="L33">
        <v>71</v>
      </c>
    </row>
    <row r="34" spans="1:12" ht="15" x14ac:dyDescent="0.2">
      <c r="A34">
        <v>32</v>
      </c>
      <c r="B34" t="s">
        <v>43</v>
      </c>
      <c r="C34" s="2">
        <v>2</v>
      </c>
      <c r="D34" s="1">
        <v>65</v>
      </c>
      <c r="E34">
        <v>6</v>
      </c>
      <c r="F34">
        <f t="shared" ref="F34:F38" si="4">F33+E34+1</f>
        <v>19</v>
      </c>
      <c r="G34" t="s">
        <v>125</v>
      </c>
      <c r="L34">
        <v>150</v>
      </c>
    </row>
    <row r="35" spans="1:12" ht="15" x14ac:dyDescent="0.2">
      <c r="A35">
        <v>33</v>
      </c>
      <c r="B35" t="s">
        <v>44</v>
      </c>
      <c r="C35" s="2">
        <v>2</v>
      </c>
      <c r="D35" s="1">
        <v>67</v>
      </c>
      <c r="E35">
        <v>6</v>
      </c>
      <c r="F35">
        <f t="shared" si="4"/>
        <v>26</v>
      </c>
      <c r="G35" t="s">
        <v>154</v>
      </c>
      <c r="L35">
        <v>348</v>
      </c>
    </row>
    <row r="36" spans="1:12" ht="15" x14ac:dyDescent="0.2">
      <c r="A36">
        <v>34</v>
      </c>
      <c r="B36" t="s">
        <v>45</v>
      </c>
      <c r="C36" s="2">
        <v>2</v>
      </c>
      <c r="D36" s="1">
        <v>69</v>
      </c>
      <c r="E36">
        <v>6</v>
      </c>
      <c r="F36">
        <f t="shared" si="4"/>
        <v>33</v>
      </c>
      <c r="G36" t="s">
        <v>155</v>
      </c>
      <c r="L36">
        <v>180</v>
      </c>
    </row>
    <row r="37" spans="1:12" ht="15" x14ac:dyDescent="0.2">
      <c r="A37">
        <v>35</v>
      </c>
      <c r="B37" t="s">
        <v>46</v>
      </c>
      <c r="C37" s="2">
        <v>2</v>
      </c>
      <c r="D37" s="1">
        <v>71</v>
      </c>
      <c r="E37">
        <v>6</v>
      </c>
      <c r="F37">
        <f t="shared" si="4"/>
        <v>40</v>
      </c>
      <c r="G37" t="s">
        <v>156</v>
      </c>
      <c r="L37">
        <v>368</v>
      </c>
    </row>
    <row r="38" spans="1:12" ht="15" x14ac:dyDescent="0.2">
      <c r="A38">
        <v>36</v>
      </c>
      <c r="B38" t="s">
        <v>47</v>
      </c>
      <c r="C38" s="2">
        <v>2</v>
      </c>
      <c r="D38" s="1">
        <v>73</v>
      </c>
      <c r="E38">
        <v>6</v>
      </c>
      <c r="F38">
        <f t="shared" si="4"/>
        <v>47</v>
      </c>
      <c r="G38" t="s">
        <v>126</v>
      </c>
      <c r="L38">
        <v>159</v>
      </c>
    </row>
    <row r="39" spans="1:12" ht="15" x14ac:dyDescent="0.2">
      <c r="A39">
        <v>37</v>
      </c>
      <c r="B39" t="s">
        <v>48</v>
      </c>
      <c r="C39" s="2">
        <v>2</v>
      </c>
      <c r="D39" s="1">
        <v>75</v>
      </c>
      <c r="E39">
        <v>7</v>
      </c>
      <c r="F39">
        <v>6</v>
      </c>
      <c r="G39" t="s">
        <v>103</v>
      </c>
      <c r="L39">
        <v>483</v>
      </c>
    </row>
    <row r="40" spans="1:12" ht="15" x14ac:dyDescent="0.2">
      <c r="A40">
        <v>38</v>
      </c>
      <c r="B40" t="s">
        <v>49</v>
      </c>
      <c r="C40" s="2">
        <v>2</v>
      </c>
      <c r="D40" s="1">
        <v>77</v>
      </c>
      <c r="E40">
        <v>7</v>
      </c>
      <c r="F40">
        <f>F39+E40+1</f>
        <v>14</v>
      </c>
      <c r="G40" t="s">
        <v>157</v>
      </c>
      <c r="L40">
        <v>76</v>
      </c>
    </row>
    <row r="41" spans="1:12" ht="15" x14ac:dyDescent="0.2">
      <c r="A41">
        <v>39</v>
      </c>
      <c r="B41" t="s">
        <v>50</v>
      </c>
      <c r="C41" s="2">
        <v>2</v>
      </c>
      <c r="D41" s="1">
        <v>79</v>
      </c>
      <c r="E41">
        <v>7</v>
      </c>
      <c r="F41">
        <f t="shared" ref="F41:F46" si="5">F40+E41+1</f>
        <v>22</v>
      </c>
      <c r="G41" t="s">
        <v>127</v>
      </c>
      <c r="L41">
        <v>167</v>
      </c>
    </row>
    <row r="42" spans="1:12" ht="15" x14ac:dyDescent="0.2">
      <c r="A42">
        <v>40</v>
      </c>
      <c r="B42" t="s">
        <v>51</v>
      </c>
      <c r="C42" s="2">
        <v>2</v>
      </c>
      <c r="D42" s="1">
        <v>81</v>
      </c>
      <c r="E42">
        <v>7</v>
      </c>
      <c r="F42">
        <f t="shared" si="5"/>
        <v>30</v>
      </c>
      <c r="G42" t="s">
        <v>158</v>
      </c>
      <c r="L42">
        <v>385</v>
      </c>
    </row>
    <row r="43" spans="1:12" ht="15" x14ac:dyDescent="0.2">
      <c r="A43">
        <v>41</v>
      </c>
      <c r="B43" t="s">
        <v>52</v>
      </c>
      <c r="C43" s="2">
        <v>2</v>
      </c>
      <c r="D43" s="1">
        <v>83</v>
      </c>
      <c r="E43">
        <v>7</v>
      </c>
      <c r="F43">
        <f t="shared" si="5"/>
        <v>38</v>
      </c>
      <c r="G43" t="s">
        <v>159</v>
      </c>
      <c r="L43">
        <v>194</v>
      </c>
    </row>
    <row r="44" spans="1:12" ht="15" x14ac:dyDescent="0.2">
      <c r="A44">
        <v>42</v>
      </c>
      <c r="B44" t="s">
        <v>53</v>
      </c>
      <c r="C44" s="2">
        <v>2</v>
      </c>
      <c r="D44" s="1">
        <v>85</v>
      </c>
      <c r="E44">
        <v>7</v>
      </c>
      <c r="F44">
        <f t="shared" si="5"/>
        <v>46</v>
      </c>
      <c r="G44" t="s">
        <v>160</v>
      </c>
      <c r="L44">
        <v>405</v>
      </c>
    </row>
    <row r="45" spans="1:12" ht="15" x14ac:dyDescent="0.2">
      <c r="A45">
        <v>43</v>
      </c>
      <c r="B45" t="s">
        <v>54</v>
      </c>
      <c r="C45" s="2">
        <v>2</v>
      </c>
      <c r="D45" s="1">
        <v>87</v>
      </c>
      <c r="E45">
        <v>7</v>
      </c>
      <c r="F45">
        <f t="shared" si="5"/>
        <v>54</v>
      </c>
      <c r="G45" t="s">
        <v>128</v>
      </c>
      <c r="L45">
        <v>176</v>
      </c>
    </row>
    <row r="46" spans="1:12" ht="15" x14ac:dyDescent="0.2">
      <c r="A46">
        <v>44</v>
      </c>
      <c r="B46" t="s">
        <v>55</v>
      </c>
      <c r="C46" s="2">
        <v>2</v>
      </c>
      <c r="D46" s="1">
        <v>89</v>
      </c>
      <c r="E46">
        <v>7</v>
      </c>
      <c r="F46">
        <f t="shared" si="5"/>
        <v>62</v>
      </c>
      <c r="G46" t="s">
        <v>161</v>
      </c>
      <c r="L46">
        <v>81</v>
      </c>
    </row>
    <row r="47" spans="1:12" ht="15" x14ac:dyDescent="0.2">
      <c r="A47">
        <v>45</v>
      </c>
      <c r="B47" t="s">
        <v>56</v>
      </c>
      <c r="C47" s="2">
        <v>3</v>
      </c>
      <c r="D47" s="1">
        <v>91</v>
      </c>
      <c r="E47">
        <v>8</v>
      </c>
      <c r="F47">
        <v>7</v>
      </c>
      <c r="G47" t="s">
        <v>104</v>
      </c>
      <c r="L47">
        <v>517</v>
      </c>
    </row>
    <row r="48" spans="1:12" ht="15" x14ac:dyDescent="0.2">
      <c r="A48">
        <v>46</v>
      </c>
      <c r="B48" t="s">
        <v>57</v>
      </c>
      <c r="C48" s="2">
        <v>3</v>
      </c>
      <c r="D48" s="1">
        <v>93</v>
      </c>
      <c r="E48">
        <v>8</v>
      </c>
      <c r="F48">
        <f>F47+E48+1</f>
        <v>16</v>
      </c>
      <c r="G48" t="s">
        <v>162</v>
      </c>
      <c r="L48">
        <v>85</v>
      </c>
    </row>
    <row r="49" spans="1:12" ht="15" x14ac:dyDescent="0.2">
      <c r="A49">
        <v>47</v>
      </c>
      <c r="B49" t="s">
        <v>58</v>
      </c>
      <c r="C49" s="2">
        <v>3</v>
      </c>
      <c r="D49" s="1">
        <v>95</v>
      </c>
      <c r="E49">
        <v>8</v>
      </c>
      <c r="F49">
        <f t="shared" ref="F49:F55" si="6">F48+E49+1</f>
        <v>25</v>
      </c>
      <c r="G49" t="s">
        <v>131</v>
      </c>
      <c r="L49">
        <v>184</v>
      </c>
    </row>
    <row r="50" spans="1:12" ht="15" x14ac:dyDescent="0.2">
      <c r="A50">
        <v>48</v>
      </c>
      <c r="B50" t="s">
        <v>59</v>
      </c>
      <c r="C50" s="2">
        <v>3</v>
      </c>
      <c r="D50" s="1">
        <v>97</v>
      </c>
      <c r="E50">
        <v>8</v>
      </c>
      <c r="F50">
        <f t="shared" si="6"/>
        <v>34</v>
      </c>
      <c r="G50" t="s">
        <v>163</v>
      </c>
      <c r="L50">
        <v>425</v>
      </c>
    </row>
    <row r="51" spans="1:12" ht="15" x14ac:dyDescent="0.2">
      <c r="A51">
        <v>49</v>
      </c>
      <c r="B51" t="s">
        <v>60</v>
      </c>
      <c r="C51" s="2">
        <v>3</v>
      </c>
      <c r="D51" s="1">
        <v>99</v>
      </c>
      <c r="E51">
        <v>8</v>
      </c>
      <c r="F51">
        <f t="shared" si="6"/>
        <v>43</v>
      </c>
      <c r="G51" t="s">
        <v>164</v>
      </c>
      <c r="L51">
        <v>206</v>
      </c>
    </row>
    <row r="52" spans="1:12" ht="15" x14ac:dyDescent="0.2">
      <c r="A52">
        <v>50</v>
      </c>
      <c r="B52" t="s">
        <v>61</v>
      </c>
      <c r="C52" s="2">
        <v>3</v>
      </c>
      <c r="D52" s="1">
        <v>101</v>
      </c>
      <c r="E52">
        <v>8</v>
      </c>
      <c r="F52">
        <f t="shared" si="6"/>
        <v>52</v>
      </c>
      <c r="G52" t="s">
        <v>165</v>
      </c>
      <c r="L52">
        <v>443</v>
      </c>
    </row>
    <row r="53" spans="1:12" ht="15" x14ac:dyDescent="0.2">
      <c r="A53">
        <v>51</v>
      </c>
      <c r="B53" t="s">
        <v>62</v>
      </c>
      <c r="C53" s="2">
        <v>3</v>
      </c>
      <c r="D53" s="1">
        <v>103</v>
      </c>
      <c r="E53">
        <v>8</v>
      </c>
      <c r="F53">
        <f t="shared" si="6"/>
        <v>61</v>
      </c>
      <c r="G53" t="s">
        <v>132</v>
      </c>
      <c r="L53">
        <v>192</v>
      </c>
    </row>
    <row r="54" spans="1:12" ht="15" x14ac:dyDescent="0.2">
      <c r="A54">
        <v>52</v>
      </c>
      <c r="B54" t="s">
        <v>63</v>
      </c>
      <c r="C54" s="2">
        <v>3</v>
      </c>
      <c r="D54" s="1">
        <v>105</v>
      </c>
      <c r="E54">
        <v>8</v>
      </c>
      <c r="F54">
        <f t="shared" si="6"/>
        <v>70</v>
      </c>
      <c r="G54" t="s">
        <v>129</v>
      </c>
      <c r="L54">
        <v>90</v>
      </c>
    </row>
    <row r="55" spans="1:12" ht="15" x14ac:dyDescent="0.2">
      <c r="A55">
        <v>53</v>
      </c>
      <c r="B55" t="s">
        <v>64</v>
      </c>
      <c r="C55" s="2">
        <v>3</v>
      </c>
      <c r="D55" s="1">
        <v>107</v>
      </c>
      <c r="E55">
        <v>8</v>
      </c>
      <c r="F55">
        <f t="shared" si="6"/>
        <v>79</v>
      </c>
      <c r="G55" t="s">
        <v>166</v>
      </c>
      <c r="L55">
        <v>463</v>
      </c>
    </row>
    <row r="56" spans="1:12" ht="15" x14ac:dyDescent="0.2">
      <c r="A56">
        <v>54</v>
      </c>
      <c r="B56" t="s">
        <v>65</v>
      </c>
      <c r="C56" s="2">
        <v>3</v>
      </c>
      <c r="D56" s="1">
        <v>109</v>
      </c>
      <c r="E56">
        <v>9</v>
      </c>
      <c r="F56">
        <v>8</v>
      </c>
      <c r="G56" t="s">
        <v>105</v>
      </c>
      <c r="L56">
        <v>552</v>
      </c>
    </row>
    <row r="57" spans="1:12" ht="15" x14ac:dyDescent="0.2">
      <c r="A57">
        <v>55</v>
      </c>
      <c r="B57" t="s">
        <v>66</v>
      </c>
      <c r="C57" s="2">
        <v>3</v>
      </c>
      <c r="D57" s="1">
        <v>111</v>
      </c>
      <c r="E57">
        <v>9</v>
      </c>
      <c r="F57">
        <f>F56+E57+1</f>
        <v>18</v>
      </c>
      <c r="G57" t="s">
        <v>130</v>
      </c>
      <c r="L57">
        <v>95</v>
      </c>
    </row>
    <row r="58" spans="1:12" ht="15" x14ac:dyDescent="0.2">
      <c r="A58">
        <v>56</v>
      </c>
      <c r="B58" t="s">
        <v>67</v>
      </c>
      <c r="C58" s="2">
        <v>3</v>
      </c>
      <c r="D58" s="1">
        <v>113</v>
      </c>
      <c r="E58">
        <v>9</v>
      </c>
      <c r="F58">
        <f t="shared" ref="F58:F65" si="7">F57+E58+1</f>
        <v>28</v>
      </c>
      <c r="G58" t="s">
        <v>133</v>
      </c>
      <c r="L58">
        <v>201</v>
      </c>
    </row>
    <row r="59" spans="1:12" ht="15" x14ac:dyDescent="0.2">
      <c r="A59">
        <v>57</v>
      </c>
      <c r="B59" t="s">
        <v>68</v>
      </c>
      <c r="C59" s="2">
        <v>3</v>
      </c>
      <c r="D59" s="1">
        <v>115</v>
      </c>
      <c r="E59">
        <v>9</v>
      </c>
      <c r="F59">
        <f t="shared" si="7"/>
        <v>38</v>
      </c>
      <c r="G59" t="s">
        <v>167</v>
      </c>
      <c r="L59">
        <v>483</v>
      </c>
    </row>
    <row r="60" spans="1:12" ht="15" x14ac:dyDescent="0.2">
      <c r="A60">
        <v>58</v>
      </c>
      <c r="B60" t="s">
        <v>69</v>
      </c>
      <c r="C60" s="2">
        <v>3</v>
      </c>
      <c r="D60" s="1">
        <v>117</v>
      </c>
      <c r="E60">
        <v>9</v>
      </c>
      <c r="F60">
        <f t="shared" si="7"/>
        <v>48</v>
      </c>
      <c r="G60" t="s">
        <v>168</v>
      </c>
      <c r="L60">
        <v>218</v>
      </c>
    </row>
    <row r="61" spans="1:12" ht="15" x14ac:dyDescent="0.2">
      <c r="A61">
        <v>59</v>
      </c>
      <c r="B61" t="s">
        <v>70</v>
      </c>
      <c r="C61" s="2">
        <v>3</v>
      </c>
      <c r="D61" s="1">
        <v>119</v>
      </c>
      <c r="E61">
        <v>9</v>
      </c>
      <c r="F61">
        <f t="shared" si="7"/>
        <v>58</v>
      </c>
      <c r="G61" t="s">
        <v>169</v>
      </c>
      <c r="L61">
        <v>503</v>
      </c>
    </row>
    <row r="62" spans="1:12" ht="15" x14ac:dyDescent="0.2">
      <c r="A62">
        <v>60</v>
      </c>
      <c r="B62" t="s">
        <v>71</v>
      </c>
      <c r="C62" s="2">
        <v>3</v>
      </c>
      <c r="D62" s="1">
        <v>121</v>
      </c>
      <c r="E62">
        <v>9</v>
      </c>
      <c r="F62">
        <f t="shared" si="7"/>
        <v>68</v>
      </c>
      <c r="G62" t="s">
        <v>106</v>
      </c>
      <c r="L62">
        <v>586</v>
      </c>
    </row>
    <row r="63" spans="1:12" ht="15" x14ac:dyDescent="0.2">
      <c r="A63">
        <v>61</v>
      </c>
      <c r="B63" t="s">
        <v>72</v>
      </c>
      <c r="C63" s="2">
        <v>3</v>
      </c>
      <c r="D63" s="1">
        <v>123</v>
      </c>
      <c r="E63">
        <v>9</v>
      </c>
      <c r="F63">
        <f t="shared" si="7"/>
        <v>78</v>
      </c>
      <c r="G63" t="s">
        <v>170</v>
      </c>
      <c r="L63">
        <v>99</v>
      </c>
    </row>
    <row r="64" spans="1:12" ht="15" x14ac:dyDescent="0.2">
      <c r="A64">
        <v>62</v>
      </c>
      <c r="B64" t="s">
        <v>73</v>
      </c>
      <c r="C64" s="2">
        <v>3</v>
      </c>
      <c r="D64" s="1">
        <v>125</v>
      </c>
      <c r="E64">
        <v>9</v>
      </c>
      <c r="F64">
        <f t="shared" si="7"/>
        <v>88</v>
      </c>
      <c r="G64" t="s">
        <v>171</v>
      </c>
      <c r="L64">
        <v>520</v>
      </c>
    </row>
    <row r="65" spans="1:12" ht="15" x14ac:dyDescent="0.2">
      <c r="A65">
        <v>63</v>
      </c>
      <c r="B65" t="s">
        <v>74</v>
      </c>
      <c r="C65" s="2">
        <v>3</v>
      </c>
      <c r="D65" s="1">
        <v>127</v>
      </c>
      <c r="E65">
        <v>9</v>
      </c>
      <c r="F65">
        <f t="shared" si="7"/>
        <v>98</v>
      </c>
      <c r="G65" t="s">
        <v>172</v>
      </c>
      <c r="L65">
        <v>230</v>
      </c>
    </row>
    <row r="66" spans="1:12" ht="15" x14ac:dyDescent="0.2">
      <c r="A66">
        <v>64</v>
      </c>
      <c r="B66" t="s">
        <v>75</v>
      </c>
      <c r="C66" s="2">
        <v>3</v>
      </c>
      <c r="D66" s="1">
        <v>129</v>
      </c>
      <c r="E66">
        <v>10</v>
      </c>
      <c r="F66">
        <v>9</v>
      </c>
      <c r="G66" t="s">
        <v>107</v>
      </c>
      <c r="L66">
        <v>621</v>
      </c>
    </row>
    <row r="67" spans="1:12" ht="15" x14ac:dyDescent="0.2">
      <c r="A67">
        <v>65</v>
      </c>
      <c r="B67" t="s">
        <v>76</v>
      </c>
      <c r="C67" s="2">
        <v>3</v>
      </c>
      <c r="D67" s="1">
        <v>131</v>
      </c>
      <c r="E67">
        <v>10</v>
      </c>
      <c r="F67">
        <f>F66+E67+1</f>
        <v>20</v>
      </c>
      <c r="G67" t="s">
        <v>173</v>
      </c>
      <c r="L67">
        <v>104</v>
      </c>
    </row>
    <row r="68" spans="1:12" ht="15" x14ac:dyDescent="0.2">
      <c r="A68">
        <v>66</v>
      </c>
      <c r="B68" t="s">
        <v>77</v>
      </c>
      <c r="C68" s="2">
        <v>3</v>
      </c>
      <c r="D68" s="1">
        <v>133</v>
      </c>
      <c r="E68">
        <v>10</v>
      </c>
      <c r="F68">
        <f t="shared" ref="F68:F77" si="8">F67+E68+1</f>
        <v>31</v>
      </c>
      <c r="G68" t="s">
        <v>135</v>
      </c>
      <c r="L68">
        <v>209</v>
      </c>
    </row>
    <row r="69" spans="1:12" ht="15" x14ac:dyDescent="0.2">
      <c r="A69">
        <v>67</v>
      </c>
      <c r="B69" t="s">
        <v>78</v>
      </c>
      <c r="C69" s="2">
        <v>3</v>
      </c>
      <c r="D69" s="1">
        <v>135</v>
      </c>
      <c r="E69">
        <v>10</v>
      </c>
      <c r="F69">
        <f t="shared" si="8"/>
        <v>42</v>
      </c>
      <c r="G69" t="s">
        <v>174</v>
      </c>
      <c r="L69">
        <v>540</v>
      </c>
    </row>
    <row r="70" spans="1:12" ht="15" x14ac:dyDescent="0.2">
      <c r="A70">
        <v>68</v>
      </c>
      <c r="B70" t="s">
        <v>79</v>
      </c>
      <c r="C70" s="2">
        <v>3</v>
      </c>
      <c r="D70" s="1">
        <v>137</v>
      </c>
      <c r="E70">
        <v>10</v>
      </c>
      <c r="F70">
        <f t="shared" si="8"/>
        <v>53</v>
      </c>
      <c r="G70" t="s">
        <v>175</v>
      </c>
      <c r="L70">
        <v>242</v>
      </c>
    </row>
    <row r="71" spans="1:12" ht="15" x14ac:dyDescent="0.2">
      <c r="A71">
        <v>69</v>
      </c>
      <c r="B71" t="s">
        <v>80</v>
      </c>
      <c r="C71" s="2">
        <v>3</v>
      </c>
      <c r="D71" s="1">
        <v>139</v>
      </c>
      <c r="E71">
        <v>10</v>
      </c>
      <c r="F71">
        <f t="shared" si="8"/>
        <v>64</v>
      </c>
      <c r="G71" t="s">
        <v>176</v>
      </c>
      <c r="L71">
        <v>560</v>
      </c>
    </row>
    <row r="72" spans="1:12" ht="15" x14ac:dyDescent="0.2">
      <c r="A72">
        <v>70</v>
      </c>
      <c r="B72" t="s">
        <v>81</v>
      </c>
      <c r="C72" s="2">
        <v>3</v>
      </c>
      <c r="D72" s="1">
        <v>141</v>
      </c>
      <c r="E72">
        <v>10</v>
      </c>
      <c r="F72">
        <f t="shared" si="8"/>
        <v>75</v>
      </c>
      <c r="G72" t="s">
        <v>108</v>
      </c>
      <c r="L72">
        <v>217</v>
      </c>
    </row>
    <row r="73" spans="1:12" ht="15" x14ac:dyDescent="0.2">
      <c r="A73">
        <v>71</v>
      </c>
      <c r="B73" t="s">
        <v>82</v>
      </c>
      <c r="C73" s="2">
        <v>3</v>
      </c>
      <c r="D73" s="1">
        <v>143</v>
      </c>
      <c r="E73">
        <v>10</v>
      </c>
      <c r="F73">
        <f t="shared" si="8"/>
        <v>86</v>
      </c>
      <c r="G73" t="s">
        <v>177</v>
      </c>
      <c r="L73">
        <v>109</v>
      </c>
    </row>
    <row r="74" spans="1:12" ht="15" x14ac:dyDescent="0.2">
      <c r="A74">
        <v>72</v>
      </c>
      <c r="B74" t="s">
        <v>83</v>
      </c>
      <c r="C74" s="2">
        <v>3</v>
      </c>
      <c r="D74" s="1">
        <v>145</v>
      </c>
      <c r="E74">
        <v>10</v>
      </c>
      <c r="F74">
        <f t="shared" si="8"/>
        <v>97</v>
      </c>
      <c r="G74" t="s">
        <v>178</v>
      </c>
      <c r="L74">
        <v>578</v>
      </c>
    </row>
    <row r="75" spans="1:12" ht="15" x14ac:dyDescent="0.2">
      <c r="A75">
        <v>73</v>
      </c>
      <c r="B75" t="s">
        <v>84</v>
      </c>
      <c r="C75" s="2">
        <v>3</v>
      </c>
      <c r="D75" s="1">
        <v>147</v>
      </c>
      <c r="E75">
        <v>10</v>
      </c>
      <c r="F75">
        <f t="shared" si="8"/>
        <v>108</v>
      </c>
      <c r="G75" t="s">
        <v>179</v>
      </c>
      <c r="L75">
        <v>254</v>
      </c>
    </row>
    <row r="76" spans="1:12" ht="15" x14ac:dyDescent="0.2">
      <c r="A76">
        <v>74</v>
      </c>
      <c r="B76" t="s">
        <v>85</v>
      </c>
      <c r="C76" s="2">
        <v>3</v>
      </c>
      <c r="D76" s="1">
        <v>149</v>
      </c>
      <c r="E76">
        <v>10</v>
      </c>
      <c r="F76">
        <f t="shared" si="8"/>
        <v>119</v>
      </c>
      <c r="G76" t="s">
        <v>109</v>
      </c>
      <c r="L76">
        <v>226</v>
      </c>
    </row>
    <row r="77" spans="1:12" ht="15" x14ac:dyDescent="0.2">
      <c r="A77">
        <v>75</v>
      </c>
      <c r="B77" t="s">
        <v>86</v>
      </c>
      <c r="C77" s="2">
        <v>3</v>
      </c>
      <c r="D77" s="1">
        <v>151</v>
      </c>
      <c r="E77">
        <v>10</v>
      </c>
      <c r="F77">
        <f t="shared" si="8"/>
        <v>130</v>
      </c>
      <c r="G77" t="s">
        <v>110</v>
      </c>
      <c r="L77">
        <v>655</v>
      </c>
    </row>
  </sheetData>
  <phoneticPr fontId="1" type="noConversion"/>
  <conditionalFormatting sqref="D3:D77">
    <cfRule type="expression" dxfId="2" priority="2">
      <formula>IF(10000000&lt;$A$3&lt;20000000,0)=1</formula>
    </cfRule>
  </conditionalFormatting>
  <conditionalFormatting sqref="E1:E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80"/>
  <sheetViews>
    <sheetView workbookViewId="0">
      <selection activeCell="K3" sqref="K3:P77"/>
    </sheetView>
  </sheetViews>
  <sheetFormatPr defaultRowHeight="14.25" x14ac:dyDescent="0.15"/>
  <cols>
    <col min="10" max="10" width="11.625" bestFit="1" customWidth="1"/>
    <col min="11" max="11" width="18.375" bestFit="1" customWidth="1"/>
  </cols>
  <sheetData>
    <row r="1" spans="1:75" ht="15" x14ac:dyDescent="0.2">
      <c r="A1" s="2" t="s">
        <v>12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  <c r="K1" t="s">
        <v>22</v>
      </c>
      <c r="L1" t="s">
        <v>23</v>
      </c>
      <c r="M1" t="s">
        <v>24</v>
      </c>
      <c r="N1" t="s">
        <v>25</v>
      </c>
      <c r="O1" t="s">
        <v>26</v>
      </c>
      <c r="P1" t="s">
        <v>27</v>
      </c>
      <c r="Q1" t="s">
        <v>28</v>
      </c>
      <c r="R1" t="s">
        <v>29</v>
      </c>
      <c r="S1" t="s">
        <v>30</v>
      </c>
      <c r="T1" t="s">
        <v>31</v>
      </c>
      <c r="U1" t="s">
        <v>32</v>
      </c>
      <c r="V1" t="s">
        <v>33</v>
      </c>
      <c r="W1" t="s">
        <v>34</v>
      </c>
      <c r="X1" t="s">
        <v>35</v>
      </c>
      <c r="Y1" t="s">
        <v>36</v>
      </c>
      <c r="Z1" t="s">
        <v>37</v>
      </c>
      <c r="AA1" t="s">
        <v>38</v>
      </c>
      <c r="AB1" t="s">
        <v>39</v>
      </c>
      <c r="AC1" t="s">
        <v>40</v>
      </c>
      <c r="AD1" t="s">
        <v>41</v>
      </c>
      <c r="AE1" t="s">
        <v>42</v>
      </c>
      <c r="AF1" t="s">
        <v>43</v>
      </c>
      <c r="AG1" t="s">
        <v>44</v>
      </c>
      <c r="AH1" t="s">
        <v>45</v>
      </c>
      <c r="AI1" t="s">
        <v>46</v>
      </c>
      <c r="AJ1" t="s">
        <v>47</v>
      </c>
      <c r="AK1" t="s">
        <v>48</v>
      </c>
      <c r="AL1" t="s">
        <v>49</v>
      </c>
      <c r="AM1" t="s">
        <v>50</v>
      </c>
      <c r="AN1" t="s">
        <v>51</v>
      </c>
      <c r="AO1" t="s">
        <v>52</v>
      </c>
      <c r="AP1" t="s">
        <v>53</v>
      </c>
      <c r="AQ1" t="s">
        <v>54</v>
      </c>
      <c r="AR1" t="s">
        <v>55</v>
      </c>
      <c r="AS1" t="s">
        <v>56</v>
      </c>
      <c r="AT1" t="s">
        <v>57</v>
      </c>
      <c r="AU1" t="s">
        <v>58</v>
      </c>
      <c r="AV1" t="s">
        <v>59</v>
      </c>
      <c r="AW1" t="s">
        <v>60</v>
      </c>
      <c r="AX1" t="s">
        <v>61</v>
      </c>
      <c r="AY1" t="s">
        <v>62</v>
      </c>
      <c r="AZ1" t="s">
        <v>63</v>
      </c>
      <c r="BA1" t="s">
        <v>64</v>
      </c>
      <c r="BB1" t="s">
        <v>65</v>
      </c>
      <c r="BC1" t="s">
        <v>66</v>
      </c>
      <c r="BD1" t="s">
        <v>67</v>
      </c>
      <c r="BE1" t="s">
        <v>68</v>
      </c>
      <c r="BF1" t="s">
        <v>69</v>
      </c>
      <c r="BG1" t="s">
        <v>70</v>
      </c>
      <c r="BH1" t="s">
        <v>71</v>
      </c>
      <c r="BI1" t="s">
        <v>72</v>
      </c>
      <c r="BJ1" t="s">
        <v>73</v>
      </c>
      <c r="BK1" t="s">
        <v>74</v>
      </c>
      <c r="BL1" t="s">
        <v>75</v>
      </c>
      <c r="BM1" t="s">
        <v>76</v>
      </c>
      <c r="BN1" t="s">
        <v>77</v>
      </c>
      <c r="BO1" t="s">
        <v>78</v>
      </c>
      <c r="BP1" t="s">
        <v>79</v>
      </c>
      <c r="BQ1" t="s">
        <v>80</v>
      </c>
      <c r="BR1" t="s">
        <v>81</v>
      </c>
      <c r="BS1" t="s">
        <v>82</v>
      </c>
      <c r="BT1" t="s">
        <v>83</v>
      </c>
      <c r="BU1" t="s">
        <v>84</v>
      </c>
      <c r="BV1" t="s">
        <v>85</v>
      </c>
      <c r="BW1" t="s">
        <v>86</v>
      </c>
    </row>
    <row r="2" spans="1:75" ht="15" thickBot="1" x14ac:dyDescent="0.2"/>
    <row r="3" spans="1:75" ht="15" x14ac:dyDescent="0.2">
      <c r="B3">
        <f>工作表1!E3*1000+工作表1!F3</f>
        <v>1001</v>
      </c>
      <c r="C3">
        <v>1</v>
      </c>
      <c r="E3">
        <v>1</v>
      </c>
      <c r="F3" s="2" t="s">
        <v>12</v>
      </c>
      <c r="G3" s="2">
        <v>1</v>
      </c>
      <c r="H3" s="1">
        <v>3</v>
      </c>
      <c r="I3">
        <v>1</v>
      </c>
      <c r="J3">
        <v>1</v>
      </c>
      <c r="K3" s="4" t="str">
        <f>SUM([1]韵纹!AJ85:AO85)&amp;";"&amp;SUM([1]韵纹!AD85:AI85)</f>
        <v>23;84</v>
      </c>
      <c r="L3" s="5"/>
      <c r="M3" s="5"/>
      <c r="N3" s="5"/>
      <c r="O3" s="5"/>
      <c r="P3" s="6">
        <f>ROUND(SUM([1]韵纹!AD85:AI85)*VLOOKUP(SUM([1]韵纹!AJ85:AO85),[1]期望属性!$E$23:$G$38,2,0),0)</f>
        <v>84</v>
      </c>
    </row>
    <row r="4" spans="1:75" ht="15" x14ac:dyDescent="0.2">
      <c r="B4">
        <f>工作表1!E4*1000+工作表1!F4</f>
        <v>1003</v>
      </c>
      <c r="C4">
        <v>2</v>
      </c>
      <c r="E4">
        <v>2</v>
      </c>
      <c r="F4" t="s">
        <v>13</v>
      </c>
      <c r="G4" s="2">
        <v>1</v>
      </c>
      <c r="H4" s="1">
        <v>5</v>
      </c>
      <c r="I4">
        <v>1</v>
      </c>
      <c r="J4">
        <v>3</v>
      </c>
      <c r="K4" s="7" t="str">
        <f>SUM([1]韵纹!AJ86:AO86)&amp;";"&amp;SUM([1]韵纹!AD86:AI86)</f>
        <v>25;68</v>
      </c>
      <c r="L4" s="3"/>
      <c r="M4" s="3"/>
      <c r="N4" s="3"/>
      <c r="O4" s="3"/>
      <c r="P4" s="8">
        <f>ROUND(SUM([1]韵纹!AD86:AI86)*VLOOKUP(SUM([1]韵纹!AJ86:AO86),[1]期望属性!$E$23:$G$38,2,0),0)</f>
        <v>48</v>
      </c>
    </row>
    <row r="5" spans="1:75" ht="15" x14ac:dyDescent="0.2">
      <c r="B5">
        <f>工作表1!E5*1000+工作表1!F5</f>
        <v>1005</v>
      </c>
      <c r="C5">
        <v>3</v>
      </c>
      <c r="E5">
        <v>3</v>
      </c>
      <c r="F5" t="s">
        <v>14</v>
      </c>
      <c r="G5" s="2">
        <v>1</v>
      </c>
      <c r="H5" s="1">
        <v>7</v>
      </c>
      <c r="I5">
        <v>1</v>
      </c>
      <c r="J5">
        <v>5</v>
      </c>
      <c r="K5" s="7" t="str">
        <f>SUM([1]韵纹!AJ87:AO87)&amp;";"&amp;SUM([1]韵纹!AD87:AI87)</f>
        <v>23;92</v>
      </c>
      <c r="L5" s="3"/>
      <c r="M5" s="3"/>
      <c r="N5" s="3"/>
      <c r="O5" s="3"/>
      <c r="P5" s="8">
        <f>ROUND(SUM([1]韵纹!AD87:AI87)*VLOOKUP(SUM([1]韵纹!AJ87:AO87),[1]期望属性!$E$23:$G$38,2,0),0)</f>
        <v>92</v>
      </c>
    </row>
    <row r="6" spans="1:75" ht="15" x14ac:dyDescent="0.2">
      <c r="A6" s="2" t="s">
        <v>12</v>
      </c>
      <c r="B6">
        <f>工作表1!E6*1000+工作表1!F6</f>
        <v>1007</v>
      </c>
      <c r="C6">
        <v>4</v>
      </c>
      <c r="E6">
        <v>4</v>
      </c>
      <c r="F6" t="s">
        <v>15</v>
      </c>
      <c r="G6" s="2">
        <v>1</v>
      </c>
      <c r="H6" s="1">
        <v>9</v>
      </c>
      <c r="I6">
        <v>1</v>
      </c>
      <c r="J6">
        <v>7</v>
      </c>
      <c r="K6" s="7" t="str">
        <f>SUM([1]韵纹!AJ88:AO88)&amp;";"&amp;SUM([1]韵纹!AD88:AI88)</f>
        <v>16;77</v>
      </c>
      <c r="L6" s="3"/>
      <c r="M6" s="3"/>
      <c r="N6" s="3"/>
      <c r="O6" s="3"/>
      <c r="P6" s="8">
        <f>ROUND(SUM([1]韵纹!AD88:AI88)*VLOOKUP(SUM([1]韵纹!AJ88:AO88),[1]期望属性!$E$23:$G$38,2,0),0)</f>
        <v>193</v>
      </c>
    </row>
    <row r="7" spans="1:75" ht="15" x14ac:dyDescent="0.2">
      <c r="A7" t="s">
        <v>13</v>
      </c>
      <c r="B7">
        <f>工作表1!E7*1000+工作表1!F7</f>
        <v>1009</v>
      </c>
      <c r="C7">
        <v>5</v>
      </c>
      <c r="E7">
        <v>5</v>
      </c>
      <c r="F7" t="s">
        <v>16</v>
      </c>
      <c r="G7" s="2">
        <v>1</v>
      </c>
      <c r="H7" s="1">
        <v>11</v>
      </c>
      <c r="I7">
        <v>1</v>
      </c>
      <c r="J7">
        <v>9</v>
      </c>
      <c r="K7" s="7" t="str">
        <f>SUM([1]韵纹!AJ89:AO89)&amp;";"&amp;SUM([1]韵纹!AD89:AI89)</f>
        <v>10;60</v>
      </c>
      <c r="L7" s="3"/>
      <c r="M7" s="3"/>
      <c r="N7" s="3"/>
      <c r="O7" s="3"/>
      <c r="P7" s="8">
        <f>ROUND(SUM([1]韵纹!AD89:AI89)*VLOOKUP(SUM([1]韵纹!AJ89:AO89),[1]期望属性!$E$23:$G$38,2,0),0)</f>
        <v>120</v>
      </c>
      <c r="Q7">
        <v>1</v>
      </c>
      <c r="R7">
        <f>SUM(P$3:P7)</f>
        <v>537</v>
      </c>
    </row>
    <row r="8" spans="1:75" ht="15" x14ac:dyDescent="0.2">
      <c r="A8" t="s">
        <v>14</v>
      </c>
      <c r="B8">
        <f>工作表1!E8*1000+工作表1!F8</f>
        <v>2002</v>
      </c>
      <c r="C8">
        <v>6</v>
      </c>
      <c r="E8">
        <v>6</v>
      </c>
      <c r="F8" t="s">
        <v>17</v>
      </c>
      <c r="G8" s="2">
        <v>1</v>
      </c>
      <c r="H8" s="1">
        <v>13</v>
      </c>
      <c r="I8">
        <v>2</v>
      </c>
      <c r="J8">
        <v>2</v>
      </c>
      <c r="K8" s="7" t="str">
        <f>SUM([1]韵纹!AJ90:AO90)&amp;";"&amp;SUM([1]韵纹!AD90:AI90)</f>
        <v>23;100</v>
      </c>
      <c r="L8" s="3"/>
      <c r="M8" s="3"/>
      <c r="N8" s="3"/>
      <c r="O8" s="3"/>
      <c r="P8" s="8">
        <f>ROUND(SUM([1]韵纹!AD90:AI90)*VLOOKUP(SUM([1]韵纹!AJ90:AO90),[1]期望属性!$E$23:$G$38,2,0),0)</f>
        <v>100</v>
      </c>
    </row>
    <row r="9" spans="1:75" ht="15" x14ac:dyDescent="0.2">
      <c r="A9" t="s">
        <v>15</v>
      </c>
      <c r="B9">
        <f>工作表1!E9*1000+工作表1!F9</f>
        <v>2005</v>
      </c>
      <c r="C9">
        <v>7</v>
      </c>
      <c r="E9">
        <v>7</v>
      </c>
      <c r="F9" t="s">
        <v>18</v>
      </c>
      <c r="G9" s="2">
        <v>1</v>
      </c>
      <c r="H9" s="1">
        <v>15</v>
      </c>
      <c r="I9">
        <v>2</v>
      </c>
      <c r="J9">
        <f>J8+3</f>
        <v>5</v>
      </c>
      <c r="K9" s="7" t="str">
        <f>SUM([1]韵纹!AJ91:AO91)&amp;";"&amp;SUM([1]韵纹!AD91:AI91)</f>
        <v>25;74</v>
      </c>
      <c r="L9" s="3"/>
      <c r="M9" s="3"/>
      <c r="N9" s="3"/>
      <c r="O9" s="3"/>
      <c r="P9" s="8">
        <f>ROUND(SUM([1]韵纹!AD91:AI91)*VLOOKUP(SUM([1]韵纹!AJ91:AO91),[1]期望属性!$E$23:$G$38,2,0),0)</f>
        <v>52</v>
      </c>
    </row>
    <row r="10" spans="1:75" ht="15" x14ac:dyDescent="0.2">
      <c r="A10" t="s">
        <v>16</v>
      </c>
      <c r="B10">
        <f>工作表1!E10*1000+工作表1!F10</f>
        <v>2008</v>
      </c>
      <c r="C10">
        <v>8</v>
      </c>
      <c r="E10">
        <v>8</v>
      </c>
      <c r="F10" t="s">
        <v>19</v>
      </c>
      <c r="G10" s="2">
        <v>1</v>
      </c>
      <c r="H10" s="1">
        <v>17</v>
      </c>
      <c r="I10">
        <v>2</v>
      </c>
      <c r="J10">
        <f t="shared" ref="J10:J12" si="0">J9+3</f>
        <v>8</v>
      </c>
      <c r="K10" s="7" t="str">
        <f>SUM([1]韵纹!AJ92:AO92)&amp;";"&amp;SUM([1]韵纹!AD92:AI92)</f>
        <v>23;109</v>
      </c>
      <c r="L10" s="3"/>
      <c r="M10" s="3"/>
      <c r="N10" s="3"/>
      <c r="O10" s="3"/>
      <c r="P10" s="8">
        <f>ROUND(SUM([1]韵纹!AD92:AI92)*VLOOKUP(SUM([1]韵纹!AJ92:AO92),[1]期望属性!$E$23:$G$38,2,0),0)</f>
        <v>109</v>
      </c>
    </row>
    <row r="11" spans="1:75" ht="15" x14ac:dyDescent="0.2">
      <c r="A11" t="s">
        <v>17</v>
      </c>
      <c r="B11">
        <f>工作表1!E11*1000+工作表1!F11</f>
        <v>2011</v>
      </c>
      <c r="C11">
        <v>9</v>
      </c>
      <c r="E11">
        <v>9</v>
      </c>
      <c r="F11" t="s">
        <v>20</v>
      </c>
      <c r="G11" s="2">
        <v>1</v>
      </c>
      <c r="H11" s="1">
        <v>19</v>
      </c>
      <c r="I11">
        <v>2</v>
      </c>
      <c r="J11">
        <f t="shared" si="0"/>
        <v>11</v>
      </c>
      <c r="K11" s="7" t="str">
        <f>SUM([1]韵纹!AJ93:AO93)&amp;";"&amp;SUM([1]韵纹!AD93:AI93)</f>
        <v>16;85</v>
      </c>
      <c r="L11" s="3"/>
      <c r="M11" s="3"/>
      <c r="N11" s="3"/>
      <c r="O11" s="3"/>
      <c r="P11" s="8">
        <f>ROUND(SUM([1]韵纹!AD93:AI93)*VLOOKUP(SUM([1]韵纹!AJ93:AO93),[1]期望属性!$E$23:$G$38,2,0),0)</f>
        <v>213</v>
      </c>
    </row>
    <row r="12" spans="1:75" ht="15" x14ac:dyDescent="0.2">
      <c r="A12" t="s">
        <v>18</v>
      </c>
      <c r="B12">
        <f>工作表1!E12*1000+工作表1!F12</f>
        <v>2014</v>
      </c>
      <c r="C12">
        <v>10</v>
      </c>
      <c r="E12">
        <v>10</v>
      </c>
      <c r="F12" t="s">
        <v>21</v>
      </c>
      <c r="G12" s="2">
        <v>1</v>
      </c>
      <c r="H12" s="1">
        <v>21</v>
      </c>
      <c r="I12">
        <v>2</v>
      </c>
      <c r="J12">
        <f t="shared" si="0"/>
        <v>14</v>
      </c>
      <c r="K12" s="7" t="str">
        <f>SUM([1]韵纹!AJ94:AO94)&amp;";"&amp;SUM([1]韵纹!AD94:AI94)</f>
        <v>10;66</v>
      </c>
      <c r="L12" s="3"/>
      <c r="M12" s="3"/>
      <c r="N12" s="3"/>
      <c r="O12" s="3"/>
      <c r="P12" s="8">
        <f>ROUND(SUM([1]韵纹!AD94:AI94)*VLOOKUP(SUM([1]韵纹!AJ94:AO94),[1]期望属性!$E$23:$G$38,2,0),0)</f>
        <v>132</v>
      </c>
      <c r="Q12">
        <v>2</v>
      </c>
      <c r="R12">
        <f>SUM(P$3:P12)</f>
        <v>1143</v>
      </c>
    </row>
    <row r="13" spans="1:75" ht="15" x14ac:dyDescent="0.2">
      <c r="A13" t="s">
        <v>19</v>
      </c>
      <c r="B13">
        <f>工作表1!E13*1000+工作表1!F13</f>
        <v>3003</v>
      </c>
      <c r="C13">
        <v>11</v>
      </c>
      <c r="E13">
        <v>11</v>
      </c>
      <c r="F13" t="s">
        <v>22</v>
      </c>
      <c r="G13" s="2">
        <v>1</v>
      </c>
      <c r="H13" s="1">
        <v>23</v>
      </c>
      <c r="I13">
        <v>3</v>
      </c>
      <c r="J13">
        <v>3</v>
      </c>
      <c r="K13" s="7" t="str">
        <f>SUM([1]韵纹!AJ95:AO95)&amp;";"&amp;SUM([1]韵纹!AD95:AI95)</f>
        <v>24;345</v>
      </c>
      <c r="L13" s="3"/>
      <c r="M13" s="3"/>
      <c r="N13" s="3"/>
      <c r="O13" s="3"/>
      <c r="P13" s="8">
        <f>ROUND(SUM([1]韵纹!AD95:AI95)*VLOOKUP(SUM([1]韵纹!AJ95:AO95),[1]期望属性!$E$23:$G$38,2,0),0)</f>
        <v>345</v>
      </c>
    </row>
    <row r="14" spans="1:75" ht="15" x14ac:dyDescent="0.2">
      <c r="A14" t="s">
        <v>20</v>
      </c>
      <c r="B14">
        <f>工作表1!E14*1000+工作表1!F14</f>
        <v>3007</v>
      </c>
      <c r="C14">
        <v>12</v>
      </c>
      <c r="E14">
        <v>12</v>
      </c>
      <c r="F14" t="s">
        <v>23</v>
      </c>
      <c r="G14" s="2">
        <v>1</v>
      </c>
      <c r="H14" s="1">
        <v>25</v>
      </c>
      <c r="I14">
        <v>3</v>
      </c>
      <c r="J14">
        <f>J13+4</f>
        <v>7</v>
      </c>
      <c r="K14" s="7" t="str">
        <f>SUM([1]韵纹!AJ96:AO96)&amp;";"&amp;SUM([1]韵纹!AD96:AI96)</f>
        <v>25;81</v>
      </c>
      <c r="L14" s="3"/>
      <c r="M14" s="3"/>
      <c r="N14" s="3"/>
      <c r="O14" s="3"/>
      <c r="P14" s="8">
        <f>ROUND(SUM([1]韵纹!AD96:AI96)*VLOOKUP(SUM([1]韵纹!AJ96:AO96),[1]期望属性!$E$23:$G$38,2,0),0)</f>
        <v>57</v>
      </c>
    </row>
    <row r="15" spans="1:75" ht="15" x14ac:dyDescent="0.2">
      <c r="A15" t="s">
        <v>21</v>
      </c>
      <c r="B15">
        <f>工作表1!E15*1000+工作表1!F15</f>
        <v>3011</v>
      </c>
      <c r="C15">
        <v>13</v>
      </c>
      <c r="E15">
        <v>13</v>
      </c>
      <c r="F15" t="s">
        <v>24</v>
      </c>
      <c r="G15" s="2">
        <v>1</v>
      </c>
      <c r="H15" s="1">
        <v>27</v>
      </c>
      <c r="I15">
        <v>3</v>
      </c>
      <c r="J15">
        <f t="shared" ref="J15:J18" si="1">J14+4</f>
        <v>11</v>
      </c>
      <c r="K15" s="7" t="str">
        <f>SUM([1]韵纹!AJ97:AO97)&amp;";"&amp;SUM([1]韵纹!AD97:AI97)</f>
        <v>23;117</v>
      </c>
      <c r="L15" s="3"/>
      <c r="M15" s="3"/>
      <c r="N15" s="3"/>
      <c r="O15" s="3"/>
      <c r="P15" s="8">
        <f>ROUND(SUM([1]韵纹!AD97:AI97)*VLOOKUP(SUM([1]韵纹!AJ97:AO97),[1]期望属性!$E$23:$G$38,2,0),0)</f>
        <v>117</v>
      </c>
    </row>
    <row r="16" spans="1:75" ht="15" x14ac:dyDescent="0.2">
      <c r="A16" t="s">
        <v>22</v>
      </c>
      <c r="B16">
        <f>工作表1!E16*1000+工作表1!F16</f>
        <v>3015</v>
      </c>
      <c r="C16">
        <v>14</v>
      </c>
      <c r="E16">
        <v>14</v>
      </c>
      <c r="F16" t="s">
        <v>25</v>
      </c>
      <c r="G16" s="2">
        <v>1</v>
      </c>
      <c r="H16" s="1">
        <v>29</v>
      </c>
      <c r="I16">
        <v>3</v>
      </c>
      <c r="J16">
        <f t="shared" si="1"/>
        <v>15</v>
      </c>
      <c r="K16" s="7" t="str">
        <f>SUM([1]韵纹!AJ98:AO98)&amp;";"&amp;SUM([1]韵纹!AD98:AI98)</f>
        <v>16;93</v>
      </c>
      <c r="L16" s="3"/>
      <c r="M16" s="3"/>
      <c r="N16" s="3"/>
      <c r="O16" s="3"/>
      <c r="P16" s="8">
        <f>ROUND(SUM([1]韵纹!AD98:AI98)*VLOOKUP(SUM([1]韵纹!AJ98:AO98),[1]期望属性!$E$23:$G$38,2,0),0)</f>
        <v>233</v>
      </c>
    </row>
    <row r="17" spans="1:18" ht="15" x14ac:dyDescent="0.2">
      <c r="A17" t="s">
        <v>23</v>
      </c>
      <c r="B17">
        <f>工作表1!E17*1000+工作表1!F17</f>
        <v>3019</v>
      </c>
      <c r="C17">
        <v>15</v>
      </c>
      <c r="E17">
        <v>15</v>
      </c>
      <c r="F17" t="s">
        <v>26</v>
      </c>
      <c r="G17" s="2">
        <v>1</v>
      </c>
      <c r="H17" s="1">
        <v>31</v>
      </c>
      <c r="I17">
        <v>3</v>
      </c>
      <c r="J17">
        <f t="shared" si="1"/>
        <v>19</v>
      </c>
      <c r="K17" s="7" t="str">
        <f>SUM([1]韵纹!AJ99:AO99)&amp;";"&amp;SUM([1]韵纹!AD99:AI99)</f>
        <v>10;72</v>
      </c>
      <c r="L17" s="3"/>
      <c r="M17" s="3"/>
      <c r="N17" s="3"/>
      <c r="O17" s="3"/>
      <c r="P17" s="8">
        <f>ROUND(SUM([1]韵纹!AD99:AI99)*VLOOKUP(SUM([1]韵纹!AJ99:AO99),[1]期望属性!$E$23:$G$38,2,0),0)</f>
        <v>144</v>
      </c>
    </row>
    <row r="18" spans="1:18" ht="15" x14ac:dyDescent="0.2">
      <c r="A18" t="s">
        <v>24</v>
      </c>
      <c r="B18">
        <f>工作表1!E18*1000+工作表1!F18</f>
        <v>3023</v>
      </c>
      <c r="C18">
        <v>16</v>
      </c>
      <c r="E18">
        <v>16</v>
      </c>
      <c r="F18" t="s">
        <v>27</v>
      </c>
      <c r="G18" s="2">
        <v>1</v>
      </c>
      <c r="H18" s="1">
        <v>33</v>
      </c>
      <c r="I18">
        <v>3</v>
      </c>
      <c r="J18">
        <f t="shared" si="1"/>
        <v>23</v>
      </c>
      <c r="K18" s="7" t="str">
        <f>SUM([1]韵纹!AJ100:AO100)&amp;";"&amp;SUM([1]韵纹!AD100:AI100)</f>
        <v>16;100</v>
      </c>
      <c r="L18" s="3"/>
      <c r="M18" s="3"/>
      <c r="N18" s="3"/>
      <c r="O18" s="3"/>
      <c r="P18" s="8">
        <f>ROUND(SUM([1]韵纹!AD100:AI100)*VLOOKUP(SUM([1]韵纹!AJ100:AO100),[1]期望属性!$E$23:$G$38,2,0),0)</f>
        <v>250</v>
      </c>
      <c r="Q18">
        <v>3</v>
      </c>
      <c r="R18">
        <f>SUM(P$3:P18)</f>
        <v>2289</v>
      </c>
    </row>
    <row r="19" spans="1:18" ht="15" x14ac:dyDescent="0.2">
      <c r="A19" t="s">
        <v>25</v>
      </c>
      <c r="B19">
        <f>工作表1!E19*1000+工作表1!F19</f>
        <v>4003</v>
      </c>
      <c r="C19">
        <v>17</v>
      </c>
      <c r="E19">
        <v>17</v>
      </c>
      <c r="F19" t="s">
        <v>28</v>
      </c>
      <c r="G19" s="2">
        <v>2</v>
      </c>
      <c r="H19" s="1">
        <v>35</v>
      </c>
      <c r="I19">
        <v>4</v>
      </c>
      <c r="J19">
        <v>3</v>
      </c>
      <c r="K19" s="7" t="str">
        <f>SUM([1]韵纹!AJ101:AO101)&amp;";"&amp;SUM([1]韵纹!AD101:AI101)</f>
        <v>24;379</v>
      </c>
      <c r="L19" s="3"/>
      <c r="M19" s="3"/>
      <c r="N19" s="3"/>
      <c r="O19" s="3"/>
      <c r="P19" s="8">
        <f>ROUND(SUM([1]韵纹!AD101:AI101)*VLOOKUP(SUM([1]韵纹!AJ101:AO101),[1]期望属性!$E$23:$G$38,2,0),0)</f>
        <v>379</v>
      </c>
    </row>
    <row r="20" spans="1:18" ht="15" x14ac:dyDescent="0.2">
      <c r="A20" t="s">
        <v>26</v>
      </c>
      <c r="B20">
        <f>工作表1!E20*1000+工作表1!F20</f>
        <v>4008</v>
      </c>
      <c r="C20">
        <v>18</v>
      </c>
      <c r="E20">
        <v>18</v>
      </c>
      <c r="F20" t="s">
        <v>29</v>
      </c>
      <c r="G20" s="2">
        <v>2</v>
      </c>
      <c r="H20" s="1">
        <v>37</v>
      </c>
      <c r="I20">
        <v>4</v>
      </c>
      <c r="J20">
        <f>J19+5</f>
        <v>8</v>
      </c>
      <c r="K20" s="7" t="str">
        <f>SUM([1]韵纹!AJ102:AO102)&amp;";"&amp;SUM([1]韵纹!AD102:AI102)</f>
        <v>25;88</v>
      </c>
      <c r="L20" s="3"/>
      <c r="M20" s="3"/>
      <c r="N20" s="3"/>
      <c r="O20" s="3"/>
      <c r="P20" s="8">
        <f>ROUND(SUM([1]韵纹!AD102:AI102)*VLOOKUP(SUM([1]韵纹!AJ102:AO102),[1]期望属性!$E$23:$G$38,2,0),0)</f>
        <v>62</v>
      </c>
    </row>
    <row r="21" spans="1:18" ht="15" x14ac:dyDescent="0.2">
      <c r="A21" t="s">
        <v>27</v>
      </c>
      <c r="B21">
        <f>工作表1!E21*1000+工作表1!F21</f>
        <v>4013</v>
      </c>
      <c r="C21">
        <v>19</v>
      </c>
      <c r="E21">
        <v>19</v>
      </c>
      <c r="F21" t="s">
        <v>30</v>
      </c>
      <c r="G21" s="2">
        <v>2</v>
      </c>
      <c r="H21" s="1">
        <v>39</v>
      </c>
      <c r="I21">
        <v>4</v>
      </c>
      <c r="J21">
        <f t="shared" ref="J21:J24" si="2">J20+5</f>
        <v>13</v>
      </c>
      <c r="K21" s="7" t="str">
        <f>SUM([1]韵纹!AJ103:AO103)&amp;";"&amp;SUM([1]韵纹!AD103:AI103)</f>
        <v>23;125</v>
      </c>
      <c r="L21" s="3"/>
      <c r="M21" s="3"/>
      <c r="N21" s="3"/>
      <c r="O21" s="3"/>
      <c r="P21" s="8">
        <f>ROUND(SUM([1]韵纹!AD103:AI103)*VLOOKUP(SUM([1]韵纹!AJ103:AO103),[1]期望属性!$E$23:$G$38,2,0),0)</f>
        <v>125</v>
      </c>
    </row>
    <row r="22" spans="1:18" ht="15" x14ac:dyDescent="0.2">
      <c r="A22" t="s">
        <v>28</v>
      </c>
      <c r="B22">
        <f>工作表1!E22*1000+工作表1!F22</f>
        <v>4018</v>
      </c>
      <c r="C22">
        <v>20</v>
      </c>
      <c r="E22">
        <v>20</v>
      </c>
      <c r="F22" t="s">
        <v>31</v>
      </c>
      <c r="G22" s="2">
        <v>2</v>
      </c>
      <c r="H22" s="1">
        <v>41</v>
      </c>
      <c r="I22">
        <v>4</v>
      </c>
      <c r="J22">
        <f t="shared" si="2"/>
        <v>18</v>
      </c>
      <c r="K22" s="7" t="str">
        <f>SUM([1]韵纹!AJ104:AO104)&amp;";"&amp;SUM([1]韵纹!AD104:AI104)</f>
        <v>16;108</v>
      </c>
      <c r="L22" s="3"/>
      <c r="M22" s="3"/>
      <c r="N22" s="3"/>
      <c r="O22" s="3"/>
      <c r="P22" s="8">
        <f>ROUND(SUM([1]韵纹!AD104:AI104)*VLOOKUP(SUM([1]韵纹!AJ104:AO104),[1]期望属性!$E$23:$G$38,2,0),0)</f>
        <v>270</v>
      </c>
    </row>
    <row r="23" spans="1:18" ht="15" x14ac:dyDescent="0.2">
      <c r="A23" t="s">
        <v>29</v>
      </c>
      <c r="B23">
        <f>工作表1!E23*1000+工作表1!F23</f>
        <v>4023</v>
      </c>
      <c r="C23">
        <v>21</v>
      </c>
      <c r="E23">
        <v>21</v>
      </c>
      <c r="F23" t="s">
        <v>32</v>
      </c>
      <c r="G23" s="2">
        <v>2</v>
      </c>
      <c r="H23" s="1">
        <v>43</v>
      </c>
      <c r="I23">
        <v>4</v>
      </c>
      <c r="J23">
        <f t="shared" si="2"/>
        <v>23</v>
      </c>
      <c r="K23" s="7" t="str">
        <f>SUM([1]韵纹!AJ105:AO105)&amp;";"&amp;SUM([1]韵纹!AD105:AI105)</f>
        <v>10;78</v>
      </c>
      <c r="L23" s="3"/>
      <c r="M23" s="3"/>
      <c r="N23" s="3"/>
      <c r="O23" s="3"/>
      <c r="P23" s="8">
        <f>ROUND(SUM([1]韵纹!AD105:AI105)*VLOOKUP(SUM([1]韵纹!AJ105:AO105),[1]期望属性!$E$23:$G$38,2,0),0)</f>
        <v>156</v>
      </c>
    </row>
    <row r="24" spans="1:18" ht="15" x14ac:dyDescent="0.2">
      <c r="A24" t="s">
        <v>30</v>
      </c>
      <c r="B24">
        <f>工作表1!E24*1000+工作表1!F24</f>
        <v>4028</v>
      </c>
      <c r="C24">
        <v>22</v>
      </c>
      <c r="E24">
        <v>22</v>
      </c>
      <c r="F24" t="s">
        <v>33</v>
      </c>
      <c r="G24" s="2">
        <v>2</v>
      </c>
      <c r="H24" s="1">
        <v>45</v>
      </c>
      <c r="I24">
        <v>4</v>
      </c>
      <c r="J24">
        <f t="shared" si="2"/>
        <v>28</v>
      </c>
      <c r="K24" s="7" t="str">
        <f>SUM([1]韵纹!AJ106:AO106)&amp;";"&amp;SUM([1]韵纹!AD106:AI106)</f>
        <v>16;116</v>
      </c>
      <c r="L24" s="3"/>
      <c r="M24" s="3"/>
      <c r="N24" s="3"/>
      <c r="O24" s="3"/>
      <c r="P24" s="8">
        <f>ROUND(SUM([1]韵纹!AD106:AI106)*VLOOKUP(SUM([1]韵纹!AJ106:AO106),[1]期望属性!$E$23:$G$38,2,0),0)</f>
        <v>290</v>
      </c>
      <c r="Q24">
        <v>4</v>
      </c>
      <c r="R24">
        <f>SUM(P$3:P24)</f>
        <v>3571</v>
      </c>
    </row>
    <row r="25" spans="1:18" ht="15" x14ac:dyDescent="0.2">
      <c r="A25" t="s">
        <v>31</v>
      </c>
      <c r="B25">
        <f>工作表1!E25*1000+工作表1!F25</f>
        <v>5004</v>
      </c>
      <c r="C25">
        <v>23</v>
      </c>
      <c r="E25">
        <v>23</v>
      </c>
      <c r="F25" t="s">
        <v>34</v>
      </c>
      <c r="G25" s="2">
        <v>2</v>
      </c>
      <c r="H25" s="1">
        <v>47</v>
      </c>
      <c r="I25">
        <v>5</v>
      </c>
      <c r="J25">
        <v>4</v>
      </c>
      <c r="K25" s="7" t="str">
        <f>SUM([1]韵纹!AJ107:AO107)&amp;";"&amp;SUM([1]韵纹!AD107:AI107)</f>
        <v>24;414</v>
      </c>
      <c r="L25" s="3"/>
      <c r="M25" s="3"/>
      <c r="N25" s="3"/>
      <c r="O25" s="3"/>
      <c r="P25" s="8">
        <f>ROUND(SUM([1]韵纹!AD107:AI107)*VLOOKUP(SUM([1]韵纹!AJ107:AO107),[1]期望属性!$E$23:$G$38,2,0),0)</f>
        <v>414</v>
      </c>
    </row>
    <row r="26" spans="1:18" ht="15" x14ac:dyDescent="0.2">
      <c r="A26" t="s">
        <v>32</v>
      </c>
      <c r="B26">
        <f>工作表1!E26*1000+工作表1!F26</f>
        <v>5010</v>
      </c>
      <c r="C26">
        <v>24</v>
      </c>
      <c r="E26">
        <v>24</v>
      </c>
      <c r="F26" t="s">
        <v>35</v>
      </c>
      <c r="G26" s="2">
        <v>2</v>
      </c>
      <c r="H26" s="1">
        <v>49</v>
      </c>
      <c r="I26">
        <v>5</v>
      </c>
      <c r="J26">
        <f>J25+6</f>
        <v>10</v>
      </c>
      <c r="K26" s="7" t="str">
        <f>SUM([1]韵纹!AJ108:AO108)&amp;";"&amp;SUM([1]韵纹!AD108:AI108)</f>
        <v>25;95</v>
      </c>
      <c r="L26" s="3"/>
      <c r="M26" s="3"/>
      <c r="N26" s="3"/>
      <c r="O26" s="3"/>
      <c r="P26" s="8">
        <f>ROUND(SUM([1]韵纹!AD108:AI108)*VLOOKUP(SUM([1]韵纹!AJ108:AO108),[1]期望属性!$E$23:$G$38,2,0),0)</f>
        <v>67</v>
      </c>
    </row>
    <row r="27" spans="1:18" ht="15" x14ac:dyDescent="0.2">
      <c r="A27" t="s">
        <v>33</v>
      </c>
      <c r="B27">
        <f>工作表1!E27*1000+工作表1!F27</f>
        <v>5016</v>
      </c>
      <c r="C27">
        <v>25</v>
      </c>
      <c r="E27">
        <v>25</v>
      </c>
      <c r="F27" t="s">
        <v>36</v>
      </c>
      <c r="G27" s="2">
        <v>2</v>
      </c>
      <c r="H27" s="1">
        <v>51</v>
      </c>
      <c r="I27">
        <v>5</v>
      </c>
      <c r="J27">
        <f t="shared" ref="J27:J31" si="3">J26+6</f>
        <v>16</v>
      </c>
      <c r="K27" s="7" t="str">
        <f>SUM([1]韵纹!AJ109:AO109)&amp;";"&amp;SUM([1]韵纹!AD109:AI109)</f>
        <v>23;134</v>
      </c>
      <c r="L27" s="3"/>
      <c r="M27" s="3"/>
      <c r="N27" s="3"/>
      <c r="O27" s="3"/>
      <c r="P27" s="8">
        <f>ROUND(SUM([1]韵纹!AD109:AI109)*VLOOKUP(SUM([1]韵纹!AJ109:AO109),[1]期望属性!$E$23:$G$38,2,0),0)</f>
        <v>134</v>
      </c>
    </row>
    <row r="28" spans="1:18" ht="15" x14ac:dyDescent="0.2">
      <c r="A28" t="s">
        <v>34</v>
      </c>
      <c r="B28">
        <f>工作表1!E28*1000+工作表1!F28</f>
        <v>5022</v>
      </c>
      <c r="C28">
        <v>26</v>
      </c>
      <c r="E28">
        <v>26</v>
      </c>
      <c r="F28" t="s">
        <v>37</v>
      </c>
      <c r="G28" s="2">
        <v>2</v>
      </c>
      <c r="H28" s="1">
        <v>53</v>
      </c>
      <c r="I28">
        <v>5</v>
      </c>
      <c r="J28">
        <f t="shared" si="3"/>
        <v>22</v>
      </c>
      <c r="K28" s="7" t="str">
        <f>SUM([1]韵纹!AJ110:AO110)&amp;";"&amp;SUM([1]韵纹!AD110:AI110)</f>
        <v>16;123</v>
      </c>
      <c r="L28" s="3"/>
      <c r="M28" s="3"/>
      <c r="N28" s="3"/>
      <c r="O28" s="3"/>
      <c r="P28" s="8">
        <f>ROUND(SUM([1]韵纹!AD110:AI110)*VLOOKUP(SUM([1]韵纹!AJ110:AO110),[1]期望属性!$E$23:$G$38,2,0),0)</f>
        <v>308</v>
      </c>
    </row>
    <row r="29" spans="1:18" ht="15" x14ac:dyDescent="0.2">
      <c r="A29" t="s">
        <v>35</v>
      </c>
      <c r="B29">
        <f>工作表1!E29*1000+工作表1!F29</f>
        <v>5028</v>
      </c>
      <c r="C29">
        <v>27</v>
      </c>
      <c r="E29">
        <v>27</v>
      </c>
      <c r="F29" t="s">
        <v>38</v>
      </c>
      <c r="G29" s="2">
        <v>2</v>
      </c>
      <c r="H29" s="1">
        <v>55</v>
      </c>
      <c r="I29">
        <v>5</v>
      </c>
      <c r="J29">
        <f t="shared" si="3"/>
        <v>28</v>
      </c>
      <c r="K29" s="7" t="str">
        <f>SUM([1]韵纹!AJ111:AO111)&amp;";"&amp;SUM([1]韵纹!AD111:AI111)</f>
        <v>10;84</v>
      </c>
      <c r="L29" s="3"/>
      <c r="M29" s="3"/>
      <c r="N29" s="3"/>
      <c r="O29" s="3"/>
      <c r="P29" s="8">
        <f>ROUND(SUM([1]韵纹!AD111:AI111)*VLOOKUP(SUM([1]韵纹!AJ111:AO111),[1]期望属性!$E$23:$G$38,2,0),0)</f>
        <v>168</v>
      </c>
    </row>
    <row r="30" spans="1:18" ht="15" x14ac:dyDescent="0.2">
      <c r="A30" t="s">
        <v>36</v>
      </c>
      <c r="B30">
        <f>工作表1!E30*1000+工作表1!F30</f>
        <v>5034</v>
      </c>
      <c r="C30">
        <v>28</v>
      </c>
      <c r="E30">
        <v>28</v>
      </c>
      <c r="F30" t="s">
        <v>39</v>
      </c>
      <c r="G30" s="2">
        <v>2</v>
      </c>
      <c r="H30" s="1">
        <v>57</v>
      </c>
      <c r="I30">
        <v>5</v>
      </c>
      <c r="J30">
        <f t="shared" si="3"/>
        <v>34</v>
      </c>
      <c r="K30" s="7" t="str">
        <f>SUM([1]韵纹!AJ112:AO112)&amp;";"&amp;SUM([1]韵纹!AD112:AI112)</f>
        <v>16;131</v>
      </c>
      <c r="L30" s="3"/>
      <c r="M30" s="3"/>
      <c r="N30" s="3"/>
      <c r="O30" s="3"/>
      <c r="P30" s="8">
        <f>ROUND(SUM([1]韵纹!AD112:AI112)*VLOOKUP(SUM([1]韵纹!AJ112:AO112),[1]期望属性!$E$23:$G$38,2,0),0)</f>
        <v>328</v>
      </c>
    </row>
    <row r="31" spans="1:18" ht="15" x14ac:dyDescent="0.2">
      <c r="A31" t="s">
        <v>37</v>
      </c>
      <c r="B31">
        <f>工作表1!E31*1000+工作表1!F31</f>
        <v>5040</v>
      </c>
      <c r="C31">
        <v>29</v>
      </c>
      <c r="E31">
        <v>29</v>
      </c>
      <c r="F31" t="s">
        <v>40</v>
      </c>
      <c r="G31" s="2">
        <v>2</v>
      </c>
      <c r="H31" s="1">
        <v>59</v>
      </c>
      <c r="I31">
        <v>5</v>
      </c>
      <c r="J31">
        <f t="shared" si="3"/>
        <v>40</v>
      </c>
      <c r="K31" s="7" t="str">
        <f>SUM([1]韵纹!AJ113:AO113)&amp;";"&amp;SUM([1]韵纹!AD113:AI113)</f>
        <v>23;142</v>
      </c>
      <c r="L31" s="3"/>
      <c r="M31" s="3"/>
      <c r="N31" s="3"/>
      <c r="O31" s="3"/>
      <c r="P31" s="8">
        <f>ROUND(SUM([1]韵纹!AD113:AI113)*VLOOKUP(SUM([1]韵纹!AJ113:AO113),[1]期望属性!$E$23:$G$38,2,0),0)</f>
        <v>142</v>
      </c>
      <c r="Q31">
        <v>5</v>
      </c>
      <c r="R31">
        <f>SUM(P$3:P31)</f>
        <v>5132</v>
      </c>
    </row>
    <row r="32" spans="1:18" ht="15" x14ac:dyDescent="0.2">
      <c r="A32" t="s">
        <v>38</v>
      </c>
      <c r="B32">
        <f>工作表1!E32*1000+工作表1!F32</f>
        <v>6005</v>
      </c>
      <c r="C32">
        <v>30</v>
      </c>
      <c r="E32">
        <v>30</v>
      </c>
      <c r="F32" t="s">
        <v>41</v>
      </c>
      <c r="G32" s="2">
        <v>2</v>
      </c>
      <c r="H32" s="1">
        <v>61</v>
      </c>
      <c r="I32">
        <v>6</v>
      </c>
      <c r="J32">
        <v>5</v>
      </c>
      <c r="K32" s="7" t="str">
        <f>SUM([1]韵纹!AJ114:AO114)&amp;";"&amp;SUM([1]韵纹!AD114:AI114)</f>
        <v>24;448</v>
      </c>
      <c r="L32" s="3"/>
      <c r="M32" s="3"/>
      <c r="N32" s="3"/>
      <c r="O32" s="3"/>
      <c r="P32" s="8">
        <f>ROUND(SUM([1]韵纹!AD114:AI114)*VLOOKUP(SUM([1]韵纹!AJ114:AO114),[1]期望属性!$E$23:$G$38,2,0),0)</f>
        <v>448</v>
      </c>
    </row>
    <row r="33" spans="1:18" ht="15" x14ac:dyDescent="0.2">
      <c r="A33" t="s">
        <v>39</v>
      </c>
      <c r="B33">
        <f>工作表1!E33*1000+工作表1!F33</f>
        <v>6012</v>
      </c>
      <c r="C33">
        <v>31</v>
      </c>
      <c r="E33">
        <v>31</v>
      </c>
      <c r="F33" t="s">
        <v>42</v>
      </c>
      <c r="G33" s="2">
        <v>2</v>
      </c>
      <c r="H33" s="1">
        <v>63</v>
      </c>
      <c r="I33">
        <v>6</v>
      </c>
      <c r="J33">
        <f>J32+I33+1</f>
        <v>12</v>
      </c>
      <c r="K33" s="7" t="str">
        <f>SUM([1]韵纹!AJ115:AO115)&amp;";"&amp;SUM([1]韵纹!AD115:AI115)</f>
        <v>25;101</v>
      </c>
      <c r="L33" s="3"/>
      <c r="M33" s="3"/>
      <c r="N33" s="3"/>
      <c r="O33" s="3"/>
      <c r="P33" s="8">
        <f>ROUND(SUM([1]韵纹!AD115:AI115)*VLOOKUP(SUM([1]韵纹!AJ115:AO115),[1]期望属性!$E$23:$G$38,2,0),0)</f>
        <v>71</v>
      </c>
    </row>
    <row r="34" spans="1:18" ht="15" x14ac:dyDescent="0.2">
      <c r="A34" t="s">
        <v>40</v>
      </c>
      <c r="B34">
        <f>工作表1!E34*1000+工作表1!F34</f>
        <v>6019</v>
      </c>
      <c r="C34">
        <v>32</v>
      </c>
      <c r="E34">
        <v>32</v>
      </c>
      <c r="F34" t="s">
        <v>43</v>
      </c>
      <c r="G34" s="2">
        <v>2</v>
      </c>
      <c r="H34" s="1">
        <v>65</v>
      </c>
      <c r="I34">
        <v>6</v>
      </c>
      <c r="J34">
        <f t="shared" ref="J34:J38" si="4">J33+I34+1</f>
        <v>19</v>
      </c>
      <c r="K34" s="7" t="str">
        <f>SUM([1]韵纹!AJ116:AO116)&amp;";"&amp;SUM([1]韵纹!AD116:AI116)</f>
        <v>23;150</v>
      </c>
      <c r="L34" s="3"/>
      <c r="M34" s="3"/>
      <c r="N34" s="3"/>
      <c r="O34" s="3"/>
      <c r="P34" s="8">
        <f>ROUND(SUM([1]韵纹!AD116:AI116)*VLOOKUP(SUM([1]韵纹!AJ116:AO116),[1]期望属性!$E$23:$G$38,2,0),0)</f>
        <v>150</v>
      </c>
    </row>
    <row r="35" spans="1:18" ht="15" x14ac:dyDescent="0.2">
      <c r="A35" t="s">
        <v>41</v>
      </c>
      <c r="B35">
        <f>工作表1!E35*1000+工作表1!F35</f>
        <v>6026</v>
      </c>
      <c r="C35">
        <v>33</v>
      </c>
      <c r="E35">
        <v>33</v>
      </c>
      <c r="F35" t="s">
        <v>44</v>
      </c>
      <c r="G35" s="2">
        <v>2</v>
      </c>
      <c r="H35" s="1">
        <v>67</v>
      </c>
      <c r="I35">
        <v>6</v>
      </c>
      <c r="J35">
        <f t="shared" si="4"/>
        <v>26</v>
      </c>
      <c r="K35" s="7" t="str">
        <f>SUM([1]韵纹!AJ117:AO117)&amp;";"&amp;SUM([1]韵纹!AD117:AI117)</f>
        <v>16;139</v>
      </c>
      <c r="L35" s="3"/>
      <c r="M35" s="3"/>
      <c r="N35" s="3"/>
      <c r="O35" s="3"/>
      <c r="P35" s="8">
        <f>ROUND(SUM([1]韵纹!AD117:AI117)*VLOOKUP(SUM([1]韵纹!AJ117:AO117),[1]期望属性!$E$23:$G$38,2,0),0)</f>
        <v>348</v>
      </c>
    </row>
    <row r="36" spans="1:18" ht="15" x14ac:dyDescent="0.2">
      <c r="A36" t="s">
        <v>42</v>
      </c>
      <c r="B36">
        <f>工作表1!E36*1000+工作表1!F36</f>
        <v>6033</v>
      </c>
      <c r="C36">
        <v>34</v>
      </c>
      <c r="E36">
        <v>34</v>
      </c>
      <c r="F36" t="s">
        <v>45</v>
      </c>
      <c r="G36" s="2">
        <v>2</v>
      </c>
      <c r="H36" s="1">
        <v>69</v>
      </c>
      <c r="I36">
        <v>6</v>
      </c>
      <c r="J36">
        <f t="shared" si="4"/>
        <v>33</v>
      </c>
      <c r="K36" s="7" t="str">
        <f>SUM([1]韵纹!AJ118:AO118)&amp;";"&amp;SUM([1]韵纹!AD118:AI118)</f>
        <v>10;90</v>
      </c>
      <c r="L36" s="3"/>
      <c r="M36" s="3"/>
      <c r="N36" s="3"/>
      <c r="O36" s="3"/>
      <c r="P36" s="8">
        <f>ROUND(SUM([1]韵纹!AD118:AI118)*VLOOKUP(SUM([1]韵纹!AJ118:AO118),[1]期望属性!$E$23:$G$38,2,0),0)</f>
        <v>180</v>
      </c>
    </row>
    <row r="37" spans="1:18" ht="15" x14ac:dyDescent="0.2">
      <c r="A37" t="s">
        <v>43</v>
      </c>
      <c r="B37">
        <f>工作表1!E37*1000+工作表1!F37</f>
        <v>6040</v>
      </c>
      <c r="C37">
        <v>35</v>
      </c>
      <c r="E37">
        <v>35</v>
      </c>
      <c r="F37" t="s">
        <v>46</v>
      </c>
      <c r="G37" s="2">
        <v>2</v>
      </c>
      <c r="H37" s="1">
        <v>71</v>
      </c>
      <c r="I37">
        <v>6</v>
      </c>
      <c r="J37">
        <f t="shared" si="4"/>
        <v>40</v>
      </c>
      <c r="K37" s="7" t="str">
        <f>SUM([1]韵纹!AJ119:AO119)&amp;";"&amp;SUM([1]韵纹!AD119:AI119)</f>
        <v>16;147</v>
      </c>
      <c r="L37" s="3"/>
      <c r="M37" s="3"/>
      <c r="N37" s="3"/>
      <c r="O37" s="3"/>
      <c r="P37" s="8">
        <f>ROUND(SUM([1]韵纹!AD119:AI119)*VLOOKUP(SUM([1]韵纹!AJ119:AO119),[1]期望属性!$E$23:$G$38,2,0),0)</f>
        <v>368</v>
      </c>
    </row>
    <row r="38" spans="1:18" ht="15" x14ac:dyDescent="0.2">
      <c r="A38" t="s">
        <v>44</v>
      </c>
      <c r="B38">
        <f>工作表1!E38*1000+工作表1!F38</f>
        <v>6047</v>
      </c>
      <c r="C38">
        <v>36</v>
      </c>
      <c r="E38">
        <v>36</v>
      </c>
      <c r="F38" t="s">
        <v>47</v>
      </c>
      <c r="G38" s="2">
        <v>2</v>
      </c>
      <c r="H38" s="1">
        <v>73</v>
      </c>
      <c r="I38">
        <v>6</v>
      </c>
      <c r="J38">
        <f t="shared" si="4"/>
        <v>47</v>
      </c>
      <c r="K38" s="7" t="str">
        <f>SUM([1]韵纹!AJ120:AO120)&amp;";"&amp;SUM([1]韵纹!AD120:AI120)</f>
        <v>23;159</v>
      </c>
      <c r="L38" s="3"/>
      <c r="M38" s="3"/>
      <c r="N38" s="3"/>
      <c r="O38" s="3"/>
      <c r="P38" s="8">
        <f>ROUND(SUM([1]韵纹!AD120:AI120)*VLOOKUP(SUM([1]韵纹!AJ120:AO120),[1]期望属性!$E$23:$G$38,2,0),0)</f>
        <v>159</v>
      </c>
      <c r="Q38">
        <v>6</v>
      </c>
      <c r="R38">
        <f>SUM(P$3:P38)</f>
        <v>6856</v>
      </c>
    </row>
    <row r="39" spans="1:18" ht="15" x14ac:dyDescent="0.2">
      <c r="A39" t="s">
        <v>45</v>
      </c>
      <c r="B39">
        <f>工作表1!E39*1000+工作表1!F39</f>
        <v>7006</v>
      </c>
      <c r="C39">
        <v>37</v>
      </c>
      <c r="E39">
        <v>37</v>
      </c>
      <c r="F39" t="s">
        <v>48</v>
      </c>
      <c r="G39" s="2">
        <v>2</v>
      </c>
      <c r="H39" s="1">
        <v>75</v>
      </c>
      <c r="I39">
        <v>7</v>
      </c>
      <c r="J39">
        <v>6</v>
      </c>
      <c r="K39" s="7" t="str">
        <f>SUM([1]韵纹!AJ121:AO121)&amp;";"&amp;SUM([1]韵纹!AD121:AI121)</f>
        <v>24;483</v>
      </c>
      <c r="L39" s="3"/>
      <c r="M39" s="3"/>
      <c r="N39" s="3"/>
      <c r="O39" s="3"/>
      <c r="P39" s="8">
        <f>ROUND(SUM([1]韵纹!AD121:AI121)*VLOOKUP(SUM([1]韵纹!AJ121:AO121),[1]期望属性!$E$23:$G$38,2,0),0)</f>
        <v>483</v>
      </c>
    </row>
    <row r="40" spans="1:18" ht="15" x14ac:dyDescent="0.2">
      <c r="A40" t="s">
        <v>46</v>
      </c>
      <c r="B40">
        <f>工作表1!E40*1000+工作表1!F40</f>
        <v>7014</v>
      </c>
      <c r="C40">
        <v>38</v>
      </c>
      <c r="E40">
        <v>38</v>
      </c>
      <c r="F40" t="s">
        <v>49</v>
      </c>
      <c r="G40" s="2">
        <v>2</v>
      </c>
      <c r="H40" s="1">
        <v>77</v>
      </c>
      <c r="I40">
        <v>7</v>
      </c>
      <c r="J40">
        <f>J39+I40+1</f>
        <v>14</v>
      </c>
      <c r="K40" s="7" t="str">
        <f>SUM([1]韵纹!AJ122:AO122)&amp;";"&amp;SUM([1]韵纹!AD122:AI122)</f>
        <v>25;108</v>
      </c>
      <c r="L40" s="3"/>
      <c r="M40" s="3"/>
      <c r="N40" s="3"/>
      <c r="O40" s="3"/>
      <c r="P40" s="8">
        <f>ROUND(SUM([1]韵纹!AD122:AI122)*VLOOKUP(SUM([1]韵纹!AJ122:AO122),[1]期望属性!$E$23:$G$38,2,0),0)</f>
        <v>76</v>
      </c>
    </row>
    <row r="41" spans="1:18" ht="15" x14ac:dyDescent="0.2">
      <c r="A41" t="s">
        <v>47</v>
      </c>
      <c r="B41">
        <f>工作表1!E41*1000+工作表1!F41</f>
        <v>7022</v>
      </c>
      <c r="C41">
        <v>39</v>
      </c>
      <c r="E41">
        <v>39</v>
      </c>
      <c r="F41" t="s">
        <v>50</v>
      </c>
      <c r="G41" s="2">
        <v>2</v>
      </c>
      <c r="H41" s="1">
        <v>79</v>
      </c>
      <c r="I41">
        <v>7</v>
      </c>
      <c r="J41">
        <f t="shared" ref="J41:J46" si="5">J40+I41+1</f>
        <v>22</v>
      </c>
      <c r="K41" s="7" t="str">
        <f>SUM([1]韵纹!AJ123:AO123)&amp;";"&amp;SUM([1]韵纹!AD123:AI123)</f>
        <v>23;167</v>
      </c>
      <c r="L41" s="3"/>
      <c r="M41" s="3"/>
      <c r="N41" s="3"/>
      <c r="O41" s="3"/>
      <c r="P41" s="8">
        <f>ROUND(SUM([1]韵纹!AD123:AI123)*VLOOKUP(SUM([1]韵纹!AJ123:AO123),[1]期望属性!$E$23:$G$38,2,0),0)</f>
        <v>167</v>
      </c>
    </row>
    <row r="42" spans="1:18" ht="15" x14ac:dyDescent="0.2">
      <c r="A42" t="s">
        <v>48</v>
      </c>
      <c r="B42">
        <f>工作表1!E42*1000+工作表1!F42</f>
        <v>7030</v>
      </c>
      <c r="C42">
        <v>40</v>
      </c>
      <c r="E42">
        <v>40</v>
      </c>
      <c r="F42" t="s">
        <v>51</v>
      </c>
      <c r="G42" s="2">
        <v>2</v>
      </c>
      <c r="H42" s="1">
        <v>81</v>
      </c>
      <c r="I42">
        <v>7</v>
      </c>
      <c r="J42">
        <f t="shared" si="5"/>
        <v>30</v>
      </c>
      <c r="K42" s="7" t="str">
        <f>SUM([1]韵纹!AJ124:AO124)&amp;";"&amp;SUM([1]韵纹!AD124:AI124)</f>
        <v>16;154</v>
      </c>
      <c r="L42" s="3"/>
      <c r="M42" s="3"/>
      <c r="N42" s="3"/>
      <c r="O42" s="3"/>
      <c r="P42" s="8">
        <f>ROUND(SUM([1]韵纹!AD124:AI124)*VLOOKUP(SUM([1]韵纹!AJ124:AO124),[1]期望属性!$E$23:$G$38,2,0),0)</f>
        <v>385</v>
      </c>
    </row>
    <row r="43" spans="1:18" ht="15" x14ac:dyDescent="0.2">
      <c r="A43" t="s">
        <v>49</v>
      </c>
      <c r="B43">
        <f>工作表1!E43*1000+工作表1!F43</f>
        <v>7038</v>
      </c>
      <c r="C43">
        <v>41</v>
      </c>
      <c r="E43">
        <v>41</v>
      </c>
      <c r="F43" t="s">
        <v>52</v>
      </c>
      <c r="G43" s="2">
        <v>2</v>
      </c>
      <c r="H43" s="1">
        <v>83</v>
      </c>
      <c r="I43">
        <v>7</v>
      </c>
      <c r="J43">
        <f t="shared" si="5"/>
        <v>38</v>
      </c>
      <c r="K43" s="7" t="str">
        <f>SUM([1]韵纹!AJ125:AO125)&amp;";"&amp;SUM([1]韵纹!AD125:AI125)</f>
        <v>10;97</v>
      </c>
      <c r="L43" s="3"/>
      <c r="M43" s="3"/>
      <c r="N43" s="3"/>
      <c r="O43" s="3"/>
      <c r="P43" s="8">
        <f>ROUND(SUM([1]韵纹!AD125:AI125)*VLOOKUP(SUM([1]韵纹!AJ125:AO125),[1]期望属性!$E$23:$G$38,2,0),0)</f>
        <v>194</v>
      </c>
    </row>
    <row r="44" spans="1:18" ht="15" x14ac:dyDescent="0.2">
      <c r="A44" t="s">
        <v>50</v>
      </c>
      <c r="B44">
        <f>工作表1!E44*1000+工作表1!F44</f>
        <v>7046</v>
      </c>
      <c r="C44">
        <v>42</v>
      </c>
      <c r="E44">
        <v>42</v>
      </c>
      <c r="F44" t="s">
        <v>53</v>
      </c>
      <c r="G44" s="2">
        <v>2</v>
      </c>
      <c r="H44" s="1">
        <v>85</v>
      </c>
      <c r="I44">
        <v>7</v>
      </c>
      <c r="J44">
        <f t="shared" si="5"/>
        <v>46</v>
      </c>
      <c r="K44" s="7" t="str">
        <f>SUM([1]韵纹!AJ126:AO126)&amp;";"&amp;SUM([1]韵纹!AD126:AI126)</f>
        <v>16;162</v>
      </c>
      <c r="L44" s="3"/>
      <c r="M44" s="3"/>
      <c r="N44" s="3"/>
      <c r="O44" s="3"/>
      <c r="P44" s="8">
        <f>ROUND(SUM([1]韵纹!AD126:AI126)*VLOOKUP(SUM([1]韵纹!AJ126:AO126),[1]期望属性!$E$23:$G$38,2,0),0)</f>
        <v>405</v>
      </c>
    </row>
    <row r="45" spans="1:18" ht="15" x14ac:dyDescent="0.2">
      <c r="A45" t="s">
        <v>51</v>
      </c>
      <c r="B45">
        <f>工作表1!E45*1000+工作表1!F45</f>
        <v>7054</v>
      </c>
      <c r="C45">
        <v>43</v>
      </c>
      <c r="E45">
        <v>43</v>
      </c>
      <c r="F45" t="s">
        <v>54</v>
      </c>
      <c r="G45" s="2">
        <v>2</v>
      </c>
      <c r="H45" s="1">
        <v>87</v>
      </c>
      <c r="I45">
        <v>7</v>
      </c>
      <c r="J45">
        <f t="shared" si="5"/>
        <v>54</v>
      </c>
      <c r="K45" s="7" t="str">
        <f>SUM([1]韵纹!AJ127:AO127)&amp;";"&amp;SUM([1]韵纹!AD127:AI127)</f>
        <v>23;176</v>
      </c>
      <c r="L45" s="3"/>
      <c r="M45" s="3"/>
      <c r="N45" s="3"/>
      <c r="O45" s="3"/>
      <c r="P45" s="8">
        <f>ROUND(SUM([1]韵纹!AD127:AI127)*VLOOKUP(SUM([1]韵纹!AJ127:AO127),[1]期望属性!$E$23:$G$38,2,0),0)</f>
        <v>176</v>
      </c>
    </row>
    <row r="46" spans="1:18" ht="15" x14ac:dyDescent="0.2">
      <c r="A46" t="s">
        <v>52</v>
      </c>
      <c r="B46">
        <f>工作表1!E46*1000+工作表1!F46</f>
        <v>7062</v>
      </c>
      <c r="C46">
        <v>44</v>
      </c>
      <c r="E46">
        <v>44</v>
      </c>
      <c r="F46" t="s">
        <v>55</v>
      </c>
      <c r="G46" s="2">
        <v>2</v>
      </c>
      <c r="H46" s="1">
        <v>89</v>
      </c>
      <c r="I46">
        <v>7</v>
      </c>
      <c r="J46">
        <f t="shared" si="5"/>
        <v>62</v>
      </c>
      <c r="K46" s="7" t="str">
        <f>SUM([1]韵纹!AJ128:AO128)&amp;";"&amp;SUM([1]韵纹!AD128:AI128)</f>
        <v>25;115</v>
      </c>
      <c r="L46" s="3"/>
      <c r="M46" s="3"/>
      <c r="N46" s="3"/>
      <c r="O46" s="3"/>
      <c r="P46" s="8">
        <f>ROUND(SUM([1]韵纹!AD128:AI128)*VLOOKUP(SUM([1]韵纹!AJ128:AO128),[1]期望属性!$E$23:$G$38,2,0),0)</f>
        <v>81</v>
      </c>
      <c r="Q46">
        <v>7</v>
      </c>
      <c r="R46">
        <f>SUM(P$3:P46)</f>
        <v>8823</v>
      </c>
    </row>
    <row r="47" spans="1:18" ht="15" x14ac:dyDescent="0.2">
      <c r="A47" t="s">
        <v>53</v>
      </c>
      <c r="B47">
        <f>工作表1!E47*1000+工作表1!F47</f>
        <v>8007</v>
      </c>
      <c r="C47">
        <v>45</v>
      </c>
      <c r="E47">
        <v>45</v>
      </c>
      <c r="F47" t="s">
        <v>56</v>
      </c>
      <c r="G47" s="2">
        <v>3</v>
      </c>
      <c r="H47" s="1">
        <v>91</v>
      </c>
      <c r="I47">
        <v>8</v>
      </c>
      <c r="J47">
        <v>7</v>
      </c>
      <c r="K47" s="7" t="str">
        <f>SUM([1]韵纹!AJ129:AO129)&amp;";"&amp;SUM([1]韵纹!AD129:AI129)</f>
        <v>24;517</v>
      </c>
      <c r="L47" s="3"/>
      <c r="M47" s="3"/>
      <c r="N47" s="3"/>
      <c r="O47" s="3"/>
      <c r="P47" s="8">
        <f>ROUND(SUM([1]韵纹!AD129:AI129)*VLOOKUP(SUM([1]韵纹!AJ129:AO129),[1]期望属性!$E$23:$G$38,2,0),0)</f>
        <v>517</v>
      </c>
    </row>
    <row r="48" spans="1:18" ht="15" x14ac:dyDescent="0.2">
      <c r="A48" t="s">
        <v>54</v>
      </c>
      <c r="B48">
        <f>工作表1!E48*1000+工作表1!F48</f>
        <v>8016</v>
      </c>
      <c r="C48">
        <v>46</v>
      </c>
      <c r="E48">
        <v>46</v>
      </c>
      <c r="F48" t="s">
        <v>57</v>
      </c>
      <c r="G48" s="2">
        <v>3</v>
      </c>
      <c r="H48" s="1">
        <v>93</v>
      </c>
      <c r="I48">
        <v>8</v>
      </c>
      <c r="J48">
        <f>J47+I48+1</f>
        <v>16</v>
      </c>
      <c r="K48" s="7" t="str">
        <f>SUM([1]韵纹!AJ130:AO130)&amp;";"&amp;SUM([1]韵纹!AD130:AI130)</f>
        <v>25;122</v>
      </c>
      <c r="L48" s="3"/>
      <c r="M48" s="3"/>
      <c r="N48" s="3"/>
      <c r="O48" s="3"/>
      <c r="P48" s="8">
        <f>ROUND(SUM([1]韵纹!AD130:AI130)*VLOOKUP(SUM([1]韵纹!AJ130:AO130),[1]期望属性!$E$23:$G$38,2,0),0)</f>
        <v>85</v>
      </c>
    </row>
    <row r="49" spans="1:18" ht="15" x14ac:dyDescent="0.2">
      <c r="A49" t="s">
        <v>55</v>
      </c>
      <c r="B49">
        <f>工作表1!E49*1000+工作表1!F49</f>
        <v>8025</v>
      </c>
      <c r="C49">
        <v>47</v>
      </c>
      <c r="E49">
        <v>47</v>
      </c>
      <c r="F49" t="s">
        <v>58</v>
      </c>
      <c r="G49" s="2">
        <v>3</v>
      </c>
      <c r="H49" s="1">
        <v>95</v>
      </c>
      <c r="I49">
        <v>8</v>
      </c>
      <c r="J49">
        <f t="shared" ref="J49:J55" si="6">J48+I49+1</f>
        <v>25</v>
      </c>
      <c r="K49" s="7" t="str">
        <f>SUM([1]韵纹!AJ131:AO131)&amp;";"&amp;SUM([1]韵纹!AD131:AI131)</f>
        <v>23;184</v>
      </c>
      <c r="L49" s="3"/>
      <c r="M49" s="3"/>
      <c r="N49" s="3"/>
      <c r="O49" s="3"/>
      <c r="P49" s="8">
        <f>ROUND(SUM([1]韵纹!AD131:AI131)*VLOOKUP(SUM([1]韵纹!AJ131:AO131),[1]期望属性!$E$23:$G$38,2,0),0)</f>
        <v>184</v>
      </c>
    </row>
    <row r="50" spans="1:18" ht="15" x14ac:dyDescent="0.2">
      <c r="A50" t="s">
        <v>56</v>
      </c>
      <c r="B50">
        <f>工作表1!E50*1000+工作表1!F50</f>
        <v>8034</v>
      </c>
      <c r="C50">
        <v>48</v>
      </c>
      <c r="E50">
        <v>48</v>
      </c>
      <c r="F50" t="s">
        <v>59</v>
      </c>
      <c r="G50" s="2">
        <v>3</v>
      </c>
      <c r="H50" s="1">
        <v>97</v>
      </c>
      <c r="I50">
        <v>8</v>
      </c>
      <c r="J50">
        <f t="shared" si="6"/>
        <v>34</v>
      </c>
      <c r="K50" s="7" t="str">
        <f>SUM([1]韵纹!AJ132:AO132)&amp;";"&amp;SUM([1]韵纹!AD132:AI132)</f>
        <v>16;170</v>
      </c>
      <c r="L50" s="3"/>
      <c r="M50" s="3"/>
      <c r="N50" s="3"/>
      <c r="O50" s="3"/>
      <c r="P50" s="8">
        <f>ROUND(SUM([1]韵纹!AD132:AI132)*VLOOKUP(SUM([1]韵纹!AJ132:AO132),[1]期望属性!$E$23:$G$38,2,0),0)</f>
        <v>425</v>
      </c>
    </row>
    <row r="51" spans="1:18" ht="15" x14ac:dyDescent="0.2">
      <c r="A51" t="s">
        <v>57</v>
      </c>
      <c r="B51">
        <f>工作表1!E51*1000+工作表1!F51</f>
        <v>8043</v>
      </c>
      <c r="C51">
        <v>49</v>
      </c>
      <c r="E51">
        <v>49</v>
      </c>
      <c r="F51" t="s">
        <v>60</v>
      </c>
      <c r="G51" s="2">
        <v>3</v>
      </c>
      <c r="H51" s="1">
        <v>99</v>
      </c>
      <c r="I51">
        <v>8</v>
      </c>
      <c r="J51">
        <f t="shared" si="6"/>
        <v>43</v>
      </c>
      <c r="K51" s="7" t="str">
        <f>SUM([1]韵纹!AJ133:AO133)&amp;";"&amp;SUM([1]韵纹!AD133:AI133)</f>
        <v>10;103</v>
      </c>
      <c r="L51" s="3"/>
      <c r="M51" s="3"/>
      <c r="N51" s="3"/>
      <c r="O51" s="3"/>
      <c r="P51" s="8">
        <f>ROUND(SUM([1]韵纹!AD133:AI133)*VLOOKUP(SUM([1]韵纹!AJ133:AO133),[1]期望属性!$E$23:$G$38,2,0),0)</f>
        <v>206</v>
      </c>
    </row>
    <row r="52" spans="1:18" ht="15" x14ac:dyDescent="0.2">
      <c r="A52" t="s">
        <v>58</v>
      </c>
      <c r="B52">
        <f>工作表1!E52*1000+工作表1!F52</f>
        <v>8052</v>
      </c>
      <c r="C52">
        <v>50</v>
      </c>
      <c r="E52">
        <v>50</v>
      </c>
      <c r="F52" t="s">
        <v>61</v>
      </c>
      <c r="G52" s="2">
        <v>3</v>
      </c>
      <c r="H52" s="1">
        <v>101</v>
      </c>
      <c r="I52">
        <v>8</v>
      </c>
      <c r="J52">
        <f t="shared" si="6"/>
        <v>52</v>
      </c>
      <c r="K52" s="7" t="str">
        <f>SUM([1]韵纹!AJ134:AO134)&amp;";"&amp;SUM([1]韵纹!AD134:AI134)</f>
        <v>16;177</v>
      </c>
      <c r="L52" s="3"/>
      <c r="M52" s="3"/>
      <c r="N52" s="3"/>
      <c r="O52" s="3"/>
      <c r="P52" s="8">
        <f>ROUND(SUM([1]韵纹!AD134:AI134)*VLOOKUP(SUM([1]韵纹!AJ134:AO134),[1]期望属性!$E$23:$G$38,2,0),0)</f>
        <v>443</v>
      </c>
    </row>
    <row r="53" spans="1:18" ht="15" x14ac:dyDescent="0.2">
      <c r="A53" t="s">
        <v>59</v>
      </c>
      <c r="B53">
        <f>工作表1!E53*1000+工作表1!F53</f>
        <v>8061</v>
      </c>
      <c r="C53">
        <v>51</v>
      </c>
      <c r="E53">
        <v>51</v>
      </c>
      <c r="F53" t="s">
        <v>62</v>
      </c>
      <c r="G53" s="2">
        <v>3</v>
      </c>
      <c r="H53" s="1">
        <v>103</v>
      </c>
      <c r="I53">
        <v>8</v>
      </c>
      <c r="J53">
        <f t="shared" si="6"/>
        <v>61</v>
      </c>
      <c r="K53" s="7" t="str">
        <f>SUM([1]韵纹!AJ135:AO135)&amp;";"&amp;SUM([1]韵纹!AD135:AI135)</f>
        <v>23;192</v>
      </c>
      <c r="L53" s="3"/>
      <c r="M53" s="3"/>
      <c r="N53" s="3"/>
      <c r="O53" s="3"/>
      <c r="P53" s="8">
        <f>ROUND(SUM([1]韵纹!AD135:AI135)*VLOOKUP(SUM([1]韵纹!AJ135:AO135),[1]期望属性!$E$23:$G$38,2,0),0)</f>
        <v>192</v>
      </c>
    </row>
    <row r="54" spans="1:18" ht="15" x14ac:dyDescent="0.2">
      <c r="A54" t="s">
        <v>60</v>
      </c>
      <c r="B54">
        <f>工作表1!E54*1000+工作表1!F54</f>
        <v>8070</v>
      </c>
      <c r="C54">
        <v>52</v>
      </c>
      <c r="E54">
        <v>52</v>
      </c>
      <c r="F54" t="s">
        <v>63</v>
      </c>
      <c r="G54" s="2">
        <v>3</v>
      </c>
      <c r="H54" s="1">
        <v>105</v>
      </c>
      <c r="I54">
        <v>8</v>
      </c>
      <c r="J54">
        <f t="shared" si="6"/>
        <v>70</v>
      </c>
      <c r="K54" s="7" t="str">
        <f>SUM([1]韵纹!AJ136:AO136)&amp;";"&amp;SUM([1]韵纹!AD136:AI136)</f>
        <v>25;128</v>
      </c>
      <c r="L54" s="3"/>
      <c r="M54" s="3"/>
      <c r="N54" s="3"/>
      <c r="O54" s="3"/>
      <c r="P54" s="8">
        <f>ROUND(SUM([1]韵纹!AD136:AI136)*VLOOKUP(SUM([1]韵纹!AJ136:AO136),[1]期望属性!$E$23:$G$38,2,0),0)</f>
        <v>90</v>
      </c>
    </row>
    <row r="55" spans="1:18" ht="15" x14ac:dyDescent="0.2">
      <c r="A55" t="s">
        <v>61</v>
      </c>
      <c r="B55">
        <f>工作表1!E55*1000+工作表1!F55</f>
        <v>8079</v>
      </c>
      <c r="C55">
        <v>53</v>
      </c>
      <c r="E55">
        <v>53</v>
      </c>
      <c r="F55" t="s">
        <v>64</v>
      </c>
      <c r="G55" s="2">
        <v>3</v>
      </c>
      <c r="H55" s="1">
        <v>107</v>
      </c>
      <c r="I55">
        <v>8</v>
      </c>
      <c r="J55">
        <f t="shared" si="6"/>
        <v>79</v>
      </c>
      <c r="K55" s="7" t="str">
        <f>SUM([1]韵纹!AJ137:AO137)&amp;";"&amp;SUM([1]韵纹!AD137:AI137)</f>
        <v>16;185</v>
      </c>
      <c r="L55" s="3"/>
      <c r="M55" s="3"/>
      <c r="N55" s="3"/>
      <c r="O55" s="3"/>
      <c r="P55" s="8">
        <f>ROUND(SUM([1]韵纹!AD137:AI137)*VLOOKUP(SUM([1]韵纹!AJ137:AO137),[1]期望属性!$E$23:$G$38,2,0),0)</f>
        <v>463</v>
      </c>
      <c r="Q55">
        <v>8</v>
      </c>
      <c r="R55">
        <f>SUM(P$3:P55)</f>
        <v>11428</v>
      </c>
    </row>
    <row r="56" spans="1:18" ht="15" x14ac:dyDescent="0.2">
      <c r="A56" t="s">
        <v>62</v>
      </c>
      <c r="B56">
        <f>工作表1!E56*1000+工作表1!F56</f>
        <v>9008</v>
      </c>
      <c r="C56">
        <v>54</v>
      </c>
      <c r="E56">
        <v>54</v>
      </c>
      <c r="F56" t="s">
        <v>65</v>
      </c>
      <c r="G56" s="2">
        <v>3</v>
      </c>
      <c r="H56" s="1">
        <v>109</v>
      </c>
      <c r="I56">
        <v>9</v>
      </c>
      <c r="J56">
        <v>8</v>
      </c>
      <c r="K56" s="7" t="str">
        <f>SUM([1]韵纹!AJ138:AO138)&amp;";"&amp;SUM([1]韵纹!AD138:AI138)</f>
        <v>24;552</v>
      </c>
      <c r="L56" s="3"/>
      <c r="M56" s="3"/>
      <c r="N56" s="3"/>
      <c r="O56" s="3"/>
      <c r="P56" s="8">
        <f>ROUND(SUM([1]韵纹!AD138:AI138)*VLOOKUP(SUM([1]韵纹!AJ138:AO138),[1]期望属性!$E$23:$G$38,2,0),0)</f>
        <v>552</v>
      </c>
    </row>
    <row r="57" spans="1:18" ht="15" x14ac:dyDescent="0.2">
      <c r="A57" t="s">
        <v>63</v>
      </c>
      <c r="B57">
        <f>工作表1!E57*1000+工作表1!F57</f>
        <v>9018</v>
      </c>
      <c r="C57">
        <v>55</v>
      </c>
      <c r="E57">
        <v>55</v>
      </c>
      <c r="F57" t="s">
        <v>66</v>
      </c>
      <c r="G57" s="2">
        <v>3</v>
      </c>
      <c r="H57" s="1">
        <v>111</v>
      </c>
      <c r="I57">
        <v>9</v>
      </c>
      <c r="J57">
        <f>J56+I57+1</f>
        <v>18</v>
      </c>
      <c r="K57" s="7" t="str">
        <f>SUM([1]韵纹!AJ139:AO139)&amp;";"&amp;SUM([1]韵纹!AD139:AI139)</f>
        <v>25;135</v>
      </c>
      <c r="L57" s="3"/>
      <c r="M57" s="3"/>
      <c r="N57" s="3"/>
      <c r="O57" s="3"/>
      <c r="P57" s="8">
        <f>ROUND(SUM([1]韵纹!AD139:AI139)*VLOOKUP(SUM([1]韵纹!AJ139:AO139),[1]期望属性!$E$23:$G$38,2,0),0)</f>
        <v>95</v>
      </c>
    </row>
    <row r="58" spans="1:18" ht="15" x14ac:dyDescent="0.2">
      <c r="A58" t="s">
        <v>64</v>
      </c>
      <c r="B58">
        <f>工作表1!E58*1000+工作表1!F58</f>
        <v>9028</v>
      </c>
      <c r="C58">
        <v>56</v>
      </c>
      <c r="E58">
        <v>56</v>
      </c>
      <c r="F58" t="s">
        <v>67</v>
      </c>
      <c r="G58" s="2">
        <v>3</v>
      </c>
      <c r="H58" s="1">
        <v>113</v>
      </c>
      <c r="I58">
        <v>9</v>
      </c>
      <c r="J58">
        <f t="shared" ref="J58:J65" si="7">J57+I58+1</f>
        <v>28</v>
      </c>
      <c r="K58" s="7" t="str">
        <f>SUM([1]韵纹!AJ140:AO140)&amp;";"&amp;SUM([1]韵纹!AD140:AI140)</f>
        <v>23;201</v>
      </c>
      <c r="L58" s="3"/>
      <c r="M58" s="3"/>
      <c r="N58" s="3"/>
      <c r="O58" s="3"/>
      <c r="P58" s="8">
        <f>ROUND(SUM([1]韵纹!AD140:AI140)*VLOOKUP(SUM([1]韵纹!AJ140:AO140),[1]期望属性!$E$23:$G$38,2,0),0)</f>
        <v>201</v>
      </c>
    </row>
    <row r="59" spans="1:18" ht="15" x14ac:dyDescent="0.2">
      <c r="A59" t="s">
        <v>65</v>
      </c>
      <c r="B59">
        <f>工作表1!E59*1000+工作表1!F59</f>
        <v>9038</v>
      </c>
      <c r="C59">
        <v>57</v>
      </c>
      <c r="E59">
        <v>57</v>
      </c>
      <c r="F59" t="s">
        <v>68</v>
      </c>
      <c r="G59" s="2">
        <v>3</v>
      </c>
      <c r="H59" s="1">
        <v>115</v>
      </c>
      <c r="I59">
        <v>9</v>
      </c>
      <c r="J59">
        <f t="shared" si="7"/>
        <v>38</v>
      </c>
      <c r="K59" s="7" t="str">
        <f>SUM([1]韵纹!AJ141:AO141)&amp;";"&amp;SUM([1]韵纹!AD141:AI141)</f>
        <v>16;193</v>
      </c>
      <c r="L59" s="3"/>
      <c r="M59" s="3"/>
      <c r="N59" s="3"/>
      <c r="O59" s="3"/>
      <c r="P59" s="8">
        <f>ROUND(SUM([1]韵纹!AD141:AI141)*VLOOKUP(SUM([1]韵纹!AJ141:AO141),[1]期望属性!$E$23:$G$38,2,0),0)</f>
        <v>483</v>
      </c>
    </row>
    <row r="60" spans="1:18" ht="15" x14ac:dyDescent="0.2">
      <c r="A60" t="s">
        <v>66</v>
      </c>
      <c r="B60">
        <f>工作表1!E60*1000+工作表1!F60</f>
        <v>9048</v>
      </c>
      <c r="C60">
        <v>58</v>
      </c>
      <c r="E60">
        <v>58</v>
      </c>
      <c r="F60" t="s">
        <v>69</v>
      </c>
      <c r="G60" s="2">
        <v>3</v>
      </c>
      <c r="H60" s="1">
        <v>117</v>
      </c>
      <c r="I60">
        <v>9</v>
      </c>
      <c r="J60">
        <f t="shared" si="7"/>
        <v>48</v>
      </c>
      <c r="K60" s="7" t="str">
        <f>SUM([1]韵纹!AJ142:AO142)&amp;";"&amp;SUM([1]韵纹!AD142:AI142)</f>
        <v>10;109</v>
      </c>
      <c r="L60" s="3"/>
      <c r="M60" s="3"/>
      <c r="N60" s="3"/>
      <c r="O60" s="3"/>
      <c r="P60" s="8">
        <f>ROUND(SUM([1]韵纹!AD142:AI142)*VLOOKUP(SUM([1]韵纹!AJ142:AO142),[1]期望属性!$E$23:$G$38,2,0),0)</f>
        <v>218</v>
      </c>
    </row>
    <row r="61" spans="1:18" ht="15" x14ac:dyDescent="0.2">
      <c r="A61" t="s">
        <v>67</v>
      </c>
      <c r="B61">
        <f>工作表1!E61*1000+工作表1!F61</f>
        <v>9058</v>
      </c>
      <c r="C61">
        <v>59</v>
      </c>
      <c r="E61">
        <v>59</v>
      </c>
      <c r="F61" t="s">
        <v>70</v>
      </c>
      <c r="G61" s="2">
        <v>3</v>
      </c>
      <c r="H61" s="1">
        <v>119</v>
      </c>
      <c r="I61">
        <v>9</v>
      </c>
      <c r="J61">
        <f t="shared" si="7"/>
        <v>58</v>
      </c>
      <c r="K61" s="7" t="str">
        <f>SUM([1]韵纹!AJ143:AO143)&amp;";"&amp;SUM([1]韵纹!AD143:AI143)</f>
        <v>16;201</v>
      </c>
      <c r="L61" s="3"/>
      <c r="M61" s="3"/>
      <c r="N61" s="3"/>
      <c r="O61" s="3"/>
      <c r="P61" s="8">
        <f>ROUND(SUM([1]韵纹!AD143:AI143)*VLOOKUP(SUM([1]韵纹!AJ143:AO143),[1]期望属性!$E$23:$G$38,2,0),0)</f>
        <v>503</v>
      </c>
    </row>
    <row r="62" spans="1:18" ht="15" x14ac:dyDescent="0.2">
      <c r="A62" t="s">
        <v>68</v>
      </c>
      <c r="B62">
        <f>工作表1!E62*1000+工作表1!F62</f>
        <v>9068</v>
      </c>
      <c r="C62">
        <v>60</v>
      </c>
      <c r="E62">
        <v>60</v>
      </c>
      <c r="F62" t="s">
        <v>71</v>
      </c>
      <c r="G62" s="2">
        <v>3</v>
      </c>
      <c r="H62" s="1">
        <v>121</v>
      </c>
      <c r="I62">
        <v>9</v>
      </c>
      <c r="J62">
        <f t="shared" si="7"/>
        <v>68</v>
      </c>
      <c r="K62" s="7" t="str">
        <f>SUM([1]韵纹!AJ144:AO144)&amp;";"&amp;SUM([1]韵纹!AD144:AI144)</f>
        <v>24;586</v>
      </c>
      <c r="L62" s="3"/>
      <c r="M62" s="3"/>
      <c r="N62" s="3"/>
      <c r="O62" s="3"/>
      <c r="P62" s="8">
        <f>ROUND(SUM([1]韵纹!AD144:AI144)*VLOOKUP(SUM([1]韵纹!AJ144:AO144),[1]期望属性!$E$23:$G$38,2,0),0)</f>
        <v>586</v>
      </c>
    </row>
    <row r="63" spans="1:18" ht="15" x14ac:dyDescent="0.2">
      <c r="A63" t="s">
        <v>69</v>
      </c>
      <c r="B63">
        <f>工作表1!E63*1000+工作表1!F63</f>
        <v>9078</v>
      </c>
      <c r="C63">
        <v>61</v>
      </c>
      <c r="E63">
        <v>61</v>
      </c>
      <c r="F63" t="s">
        <v>72</v>
      </c>
      <c r="G63" s="2">
        <v>3</v>
      </c>
      <c r="H63" s="1">
        <v>123</v>
      </c>
      <c r="I63">
        <v>9</v>
      </c>
      <c r="J63">
        <f t="shared" si="7"/>
        <v>78</v>
      </c>
      <c r="K63" s="7" t="str">
        <f>SUM([1]韵纹!AJ145:AO145)&amp;";"&amp;SUM([1]韵纹!AD145:AI145)</f>
        <v>25;142</v>
      </c>
      <c r="L63" s="3"/>
      <c r="M63" s="3"/>
      <c r="N63" s="3"/>
      <c r="O63" s="3"/>
      <c r="P63" s="8">
        <f>ROUND(SUM([1]韵纹!AD145:AI145)*VLOOKUP(SUM([1]韵纹!AJ145:AO145),[1]期望属性!$E$23:$G$38,2,0),0)</f>
        <v>99</v>
      </c>
    </row>
    <row r="64" spans="1:18" ht="15" x14ac:dyDescent="0.2">
      <c r="A64" t="s">
        <v>70</v>
      </c>
      <c r="B64">
        <f>工作表1!E64*1000+工作表1!F64</f>
        <v>9088</v>
      </c>
      <c r="C64">
        <v>62</v>
      </c>
      <c r="E64">
        <v>62</v>
      </c>
      <c r="F64" t="s">
        <v>73</v>
      </c>
      <c r="G64" s="2">
        <v>3</v>
      </c>
      <c r="H64" s="1">
        <v>125</v>
      </c>
      <c r="I64">
        <v>9</v>
      </c>
      <c r="J64">
        <f t="shared" si="7"/>
        <v>88</v>
      </c>
      <c r="K64" s="7" t="str">
        <f>SUM([1]韵纹!AJ146:AO146)&amp;";"&amp;SUM([1]韵纹!AD146:AI146)</f>
        <v>16;208</v>
      </c>
      <c r="L64" s="3"/>
      <c r="M64" s="3"/>
      <c r="N64" s="3"/>
      <c r="O64" s="3"/>
      <c r="P64" s="8">
        <f>ROUND(SUM([1]韵纹!AD146:AI146)*VLOOKUP(SUM([1]韵纹!AJ146:AO146),[1]期望属性!$E$23:$G$38,2,0),0)</f>
        <v>520</v>
      </c>
    </row>
    <row r="65" spans="1:18" ht="15" x14ac:dyDescent="0.2">
      <c r="A65" t="s">
        <v>71</v>
      </c>
      <c r="B65">
        <f>工作表1!E65*1000+工作表1!F65</f>
        <v>9098</v>
      </c>
      <c r="C65">
        <v>63</v>
      </c>
      <c r="E65">
        <v>63</v>
      </c>
      <c r="F65" t="s">
        <v>74</v>
      </c>
      <c r="G65" s="2">
        <v>3</v>
      </c>
      <c r="H65" s="1">
        <v>127</v>
      </c>
      <c r="I65">
        <v>9</v>
      </c>
      <c r="J65">
        <f t="shared" si="7"/>
        <v>98</v>
      </c>
      <c r="K65" s="7" t="str">
        <f>SUM([1]韵纹!AJ147:AO147)&amp;";"&amp;SUM([1]韵纹!AD147:AI147)</f>
        <v>10;115</v>
      </c>
      <c r="L65" s="3"/>
      <c r="M65" s="3"/>
      <c r="N65" s="3"/>
      <c r="O65" s="3"/>
      <c r="P65" s="8">
        <f>ROUND(SUM([1]韵纹!AD147:AI147)*VLOOKUP(SUM([1]韵纹!AJ147:AO147),[1]期望属性!$E$23:$G$38,2,0),0)</f>
        <v>230</v>
      </c>
      <c r="Q65">
        <v>9</v>
      </c>
      <c r="R65">
        <f>SUM(P$3:P65)</f>
        <v>14915</v>
      </c>
    </row>
    <row r="66" spans="1:18" ht="15" x14ac:dyDescent="0.2">
      <c r="A66" t="s">
        <v>72</v>
      </c>
      <c r="B66">
        <f>工作表1!E66*1000+工作表1!F66</f>
        <v>10009</v>
      </c>
      <c r="C66">
        <v>64</v>
      </c>
      <c r="E66">
        <v>64</v>
      </c>
      <c r="F66" t="s">
        <v>75</v>
      </c>
      <c r="G66" s="2">
        <v>3</v>
      </c>
      <c r="H66" s="1">
        <v>129</v>
      </c>
      <c r="I66">
        <v>10</v>
      </c>
      <c r="J66">
        <v>9</v>
      </c>
      <c r="K66" s="7" t="str">
        <f>SUM([1]韵纹!AJ148:AO148)&amp;";"&amp;SUM([1]韵纹!AD148:AI148)</f>
        <v>24;621</v>
      </c>
      <c r="L66" s="3"/>
      <c r="M66" s="3"/>
      <c r="N66" s="3"/>
      <c r="O66" s="3"/>
      <c r="P66" s="8">
        <f>ROUND(SUM([1]韵纹!AD148:AI148)*VLOOKUP(SUM([1]韵纹!AJ148:AO148),[1]期望属性!$E$23:$G$38,2,0),0)</f>
        <v>621</v>
      </c>
    </row>
    <row r="67" spans="1:18" ht="15" x14ac:dyDescent="0.2">
      <c r="A67" t="s">
        <v>73</v>
      </c>
      <c r="B67">
        <f>工作表1!E67*1000+工作表1!F67</f>
        <v>10020</v>
      </c>
      <c r="C67">
        <v>65</v>
      </c>
      <c r="E67">
        <v>65</v>
      </c>
      <c r="F67" t="s">
        <v>76</v>
      </c>
      <c r="G67" s="2">
        <v>3</v>
      </c>
      <c r="H67" s="1">
        <v>131</v>
      </c>
      <c r="I67">
        <v>10</v>
      </c>
      <c r="J67">
        <f>J66+I67+1</f>
        <v>20</v>
      </c>
      <c r="K67" s="7" t="str">
        <f>SUM([1]韵纹!AJ149:AO149)&amp;";"&amp;SUM([1]韵纹!AD149:AI149)</f>
        <v>25;149</v>
      </c>
      <c r="L67" s="3"/>
      <c r="M67" s="3"/>
      <c r="N67" s="3"/>
      <c r="O67" s="3"/>
      <c r="P67" s="8">
        <f>ROUND(SUM([1]韵纹!AD149:AI149)*VLOOKUP(SUM([1]韵纹!AJ149:AO149),[1]期望属性!$E$23:$G$38,2,0),0)</f>
        <v>104</v>
      </c>
    </row>
    <row r="68" spans="1:18" ht="15" x14ac:dyDescent="0.2">
      <c r="A68" t="s">
        <v>74</v>
      </c>
      <c r="B68">
        <f>工作表1!E68*1000+工作表1!F68</f>
        <v>10031</v>
      </c>
      <c r="C68">
        <v>66</v>
      </c>
      <c r="E68">
        <v>66</v>
      </c>
      <c r="F68" t="s">
        <v>77</v>
      </c>
      <c r="G68" s="2">
        <v>3</v>
      </c>
      <c r="H68" s="1">
        <v>133</v>
      </c>
      <c r="I68">
        <v>10</v>
      </c>
      <c r="J68">
        <f t="shared" ref="J68:J77" si="8">J67+I68+1</f>
        <v>31</v>
      </c>
      <c r="K68" s="7" t="str">
        <f>SUM([1]韵纹!AJ150:AO150)&amp;";"&amp;SUM([1]韵纹!AD150:AI150)</f>
        <v>23;209</v>
      </c>
      <c r="L68" s="3"/>
      <c r="M68" s="3"/>
      <c r="N68" s="3"/>
      <c r="O68" s="3"/>
      <c r="P68" s="8">
        <f>ROUND(SUM([1]韵纹!AD150:AI150)*VLOOKUP(SUM([1]韵纹!AJ150:AO150),[1]期望属性!$E$23:$G$38,2,0),0)</f>
        <v>209</v>
      </c>
    </row>
    <row r="69" spans="1:18" ht="15" x14ac:dyDescent="0.2">
      <c r="A69" t="s">
        <v>75</v>
      </c>
      <c r="B69">
        <f>工作表1!E69*1000+工作表1!F69</f>
        <v>10042</v>
      </c>
      <c r="C69">
        <v>67</v>
      </c>
      <c r="E69">
        <v>67</v>
      </c>
      <c r="F69" t="s">
        <v>78</v>
      </c>
      <c r="G69" s="2">
        <v>3</v>
      </c>
      <c r="H69" s="1">
        <v>135</v>
      </c>
      <c r="I69">
        <v>10</v>
      </c>
      <c r="J69">
        <f t="shared" si="8"/>
        <v>42</v>
      </c>
      <c r="K69" s="7" t="str">
        <f>SUM([1]韵纹!AJ151:AO151)&amp;";"&amp;SUM([1]韵纹!AD151:AI151)</f>
        <v>16;216</v>
      </c>
      <c r="L69" s="3"/>
      <c r="M69" s="3"/>
      <c r="N69" s="3"/>
      <c r="O69" s="3"/>
      <c r="P69" s="8">
        <f>ROUND(SUM([1]韵纹!AD151:AI151)*VLOOKUP(SUM([1]韵纹!AJ151:AO151),[1]期望属性!$E$23:$G$38,2,0),0)</f>
        <v>540</v>
      </c>
    </row>
    <row r="70" spans="1:18" ht="15" x14ac:dyDescent="0.2">
      <c r="A70" t="s">
        <v>76</v>
      </c>
      <c r="B70">
        <f>工作表1!E70*1000+工作表1!F70</f>
        <v>10053</v>
      </c>
      <c r="C70">
        <v>68</v>
      </c>
      <c r="E70">
        <v>68</v>
      </c>
      <c r="F70" t="s">
        <v>79</v>
      </c>
      <c r="G70" s="2">
        <v>3</v>
      </c>
      <c r="H70" s="1">
        <v>137</v>
      </c>
      <c r="I70">
        <v>10</v>
      </c>
      <c r="J70">
        <f t="shared" si="8"/>
        <v>53</v>
      </c>
      <c r="K70" s="7" t="str">
        <f>SUM([1]韵纹!AJ152:AO152)&amp;";"&amp;SUM([1]韵纹!AD152:AI152)</f>
        <v>10;121</v>
      </c>
      <c r="L70" s="3"/>
      <c r="M70" s="3"/>
      <c r="N70" s="3"/>
      <c r="O70" s="3"/>
      <c r="P70" s="8">
        <f>ROUND(SUM([1]韵纹!AD152:AI152)*VLOOKUP(SUM([1]韵纹!AJ152:AO152),[1]期望属性!$E$23:$G$38,2,0),0)</f>
        <v>242</v>
      </c>
    </row>
    <row r="71" spans="1:18" ht="15" x14ac:dyDescent="0.2">
      <c r="A71" t="s">
        <v>77</v>
      </c>
      <c r="B71">
        <f>工作表1!E71*1000+工作表1!F71</f>
        <v>10064</v>
      </c>
      <c r="C71">
        <v>69</v>
      </c>
      <c r="E71">
        <v>69</v>
      </c>
      <c r="F71" t="s">
        <v>80</v>
      </c>
      <c r="G71" s="2">
        <v>3</v>
      </c>
      <c r="H71" s="1">
        <v>139</v>
      </c>
      <c r="I71">
        <v>10</v>
      </c>
      <c r="J71">
        <f t="shared" si="8"/>
        <v>64</v>
      </c>
      <c r="K71" s="7" t="str">
        <f>SUM([1]韵纹!AJ153:AO153)&amp;";"&amp;SUM([1]韵纹!AD153:AI153)</f>
        <v>16;224</v>
      </c>
      <c r="L71" s="3"/>
      <c r="M71" s="3"/>
      <c r="N71" s="3"/>
      <c r="O71" s="3"/>
      <c r="P71" s="8">
        <f>ROUND(SUM([1]韵纹!AD153:AI153)*VLOOKUP(SUM([1]韵纹!AJ153:AO153),[1]期望属性!$E$23:$G$38,2,0),0)</f>
        <v>560</v>
      </c>
    </row>
    <row r="72" spans="1:18" ht="15" x14ac:dyDescent="0.2">
      <c r="A72" t="s">
        <v>78</v>
      </c>
      <c r="B72">
        <f>工作表1!E72*1000+工作表1!F72</f>
        <v>10075</v>
      </c>
      <c r="C72">
        <v>70</v>
      </c>
      <c r="E72">
        <v>70</v>
      </c>
      <c r="F72" t="s">
        <v>81</v>
      </c>
      <c r="G72" s="2">
        <v>3</v>
      </c>
      <c r="H72" s="1">
        <v>141</v>
      </c>
      <c r="I72">
        <v>10</v>
      </c>
      <c r="J72">
        <f t="shared" si="8"/>
        <v>75</v>
      </c>
      <c r="K72" s="7" t="str">
        <f>SUM([1]韵纹!AJ154:AO154)&amp;";"&amp;SUM([1]韵纹!AD154:AI154)</f>
        <v>23;217</v>
      </c>
      <c r="L72" s="3"/>
      <c r="M72" s="3"/>
      <c r="N72" s="3"/>
      <c r="O72" s="3"/>
      <c r="P72" s="8">
        <f>ROUND(SUM([1]韵纹!AD154:AI154)*VLOOKUP(SUM([1]韵纹!AJ154:AO154),[1]期望属性!$E$23:$G$38,2,0),0)</f>
        <v>217</v>
      </c>
    </row>
    <row r="73" spans="1:18" ht="15" x14ac:dyDescent="0.2">
      <c r="A73" t="s">
        <v>79</v>
      </c>
      <c r="B73">
        <f>工作表1!E73*1000+工作表1!F73</f>
        <v>10086</v>
      </c>
      <c r="C73">
        <v>71</v>
      </c>
      <c r="E73">
        <v>71</v>
      </c>
      <c r="F73" t="s">
        <v>82</v>
      </c>
      <c r="G73" s="2">
        <v>3</v>
      </c>
      <c r="H73" s="1">
        <v>143</v>
      </c>
      <c r="I73">
        <v>10</v>
      </c>
      <c r="J73">
        <f t="shared" si="8"/>
        <v>86</v>
      </c>
      <c r="K73" s="7" t="str">
        <f>SUM([1]韵纹!AJ155:AO155)&amp;";"&amp;SUM([1]韵纹!AD155:AI155)</f>
        <v>25;155</v>
      </c>
      <c r="L73" s="3"/>
      <c r="M73" s="3"/>
      <c r="N73" s="3"/>
      <c r="O73" s="3"/>
      <c r="P73" s="8">
        <f>ROUND(SUM([1]韵纹!AD155:AI155)*VLOOKUP(SUM([1]韵纹!AJ155:AO155),[1]期望属性!$E$23:$G$38,2,0),0)</f>
        <v>109</v>
      </c>
    </row>
    <row r="74" spans="1:18" ht="15" x14ac:dyDescent="0.2">
      <c r="A74" t="s">
        <v>80</v>
      </c>
      <c r="B74">
        <f>工作表1!E74*1000+工作表1!F74</f>
        <v>10097</v>
      </c>
      <c r="C74">
        <v>72</v>
      </c>
      <c r="E74">
        <v>72</v>
      </c>
      <c r="F74" t="s">
        <v>83</v>
      </c>
      <c r="G74" s="2">
        <v>3</v>
      </c>
      <c r="H74" s="1">
        <v>145</v>
      </c>
      <c r="I74">
        <v>10</v>
      </c>
      <c r="J74">
        <f t="shared" si="8"/>
        <v>97</v>
      </c>
      <c r="K74" s="7" t="str">
        <f>SUM([1]韵纹!AJ156:AO156)&amp;";"&amp;SUM([1]韵纹!AD156:AI156)</f>
        <v>16;231</v>
      </c>
      <c r="L74" s="3"/>
      <c r="M74" s="3"/>
      <c r="N74" s="3"/>
      <c r="O74" s="3"/>
      <c r="P74" s="8">
        <f>ROUND(SUM([1]韵纹!AD156:AI156)*VLOOKUP(SUM([1]韵纹!AJ156:AO156),[1]期望属性!$E$23:$G$38,2,0),0)</f>
        <v>578</v>
      </c>
    </row>
    <row r="75" spans="1:18" ht="15" x14ac:dyDescent="0.2">
      <c r="A75" t="s">
        <v>81</v>
      </c>
      <c r="B75">
        <f>工作表1!E75*1000+工作表1!F75</f>
        <v>10108</v>
      </c>
      <c r="C75">
        <v>73</v>
      </c>
      <c r="E75">
        <v>73</v>
      </c>
      <c r="F75" t="s">
        <v>84</v>
      </c>
      <c r="G75" s="2">
        <v>3</v>
      </c>
      <c r="H75" s="1">
        <v>147</v>
      </c>
      <c r="I75">
        <v>10</v>
      </c>
      <c r="J75">
        <f t="shared" si="8"/>
        <v>108</v>
      </c>
      <c r="K75" s="7" t="str">
        <f>SUM([1]韵纹!AJ157:AO157)&amp;";"&amp;SUM([1]韵纹!AD157:AI157)</f>
        <v>10;127</v>
      </c>
      <c r="L75" s="3"/>
      <c r="M75" s="3"/>
      <c r="N75" s="3"/>
      <c r="O75" s="3"/>
      <c r="P75" s="8">
        <f>ROUND(SUM([1]韵纹!AD157:AI157)*VLOOKUP(SUM([1]韵纹!AJ157:AO157),[1]期望属性!$E$23:$G$38,2,0),0)</f>
        <v>254</v>
      </c>
    </row>
    <row r="76" spans="1:18" ht="15" x14ac:dyDescent="0.2">
      <c r="A76" t="s">
        <v>82</v>
      </c>
      <c r="B76">
        <f>工作表1!E76*1000+工作表1!F76</f>
        <v>10119</v>
      </c>
      <c r="C76">
        <v>74</v>
      </c>
      <c r="E76">
        <v>74</v>
      </c>
      <c r="F76" t="s">
        <v>85</v>
      </c>
      <c r="G76" s="2">
        <v>3</v>
      </c>
      <c r="H76" s="1">
        <v>149</v>
      </c>
      <c r="I76">
        <v>10</v>
      </c>
      <c r="J76">
        <f t="shared" si="8"/>
        <v>119</v>
      </c>
      <c r="K76" s="7" t="str">
        <f>SUM([1]韵纹!AJ158:AO158)&amp;";"&amp;SUM([1]韵纹!AD158:AI158)</f>
        <v>23;226</v>
      </c>
      <c r="L76" s="3"/>
      <c r="M76" s="3"/>
      <c r="N76" s="3"/>
      <c r="O76" s="3"/>
      <c r="P76" s="8">
        <f>ROUND(SUM([1]韵纹!AD158:AI158)*VLOOKUP(SUM([1]韵纹!AJ158:AO158),[1]期望属性!$E$23:$G$38,2,0),0)</f>
        <v>226</v>
      </c>
    </row>
    <row r="77" spans="1:18" ht="15.75" thickBot="1" x14ac:dyDescent="0.25">
      <c r="A77" t="s">
        <v>83</v>
      </c>
      <c r="B77">
        <f>工作表1!E77*1000+工作表1!F77</f>
        <v>10130</v>
      </c>
      <c r="C77">
        <v>75</v>
      </c>
      <c r="E77">
        <v>75</v>
      </c>
      <c r="F77" t="s">
        <v>86</v>
      </c>
      <c r="G77" s="2">
        <v>3</v>
      </c>
      <c r="H77" s="1">
        <v>151</v>
      </c>
      <c r="I77">
        <v>10</v>
      </c>
      <c r="J77">
        <f t="shared" si="8"/>
        <v>130</v>
      </c>
      <c r="K77" s="9" t="str">
        <f>SUM([1]韵纹!AJ159:AO159)&amp;";"&amp;SUM([1]韵纹!AD159:AI159)</f>
        <v>24;655</v>
      </c>
      <c r="L77" s="10"/>
      <c r="M77" s="10"/>
      <c r="N77" s="10"/>
      <c r="O77" s="10"/>
      <c r="P77" s="11">
        <f>ROUND(SUM([1]韵纹!AD159:AI159)*VLOOKUP(SUM([1]韵纹!AJ159:AO159),[1]期望属性!$E$23:$G$38,2,0),0)</f>
        <v>655</v>
      </c>
      <c r="Q77">
        <v>10</v>
      </c>
      <c r="R77">
        <f>SUM(P$3:P77)</f>
        <v>19230</v>
      </c>
    </row>
    <row r="78" spans="1:18" x14ac:dyDescent="0.15">
      <c r="A78" t="s">
        <v>84</v>
      </c>
    </row>
    <row r="79" spans="1:18" x14ac:dyDescent="0.15">
      <c r="A79" t="s">
        <v>85</v>
      </c>
    </row>
    <row r="80" spans="1:18" x14ac:dyDescent="0.15">
      <c r="A80" t="s">
        <v>86</v>
      </c>
    </row>
  </sheetData>
  <phoneticPr fontId="1" type="noConversion"/>
  <conditionalFormatting sqref="H3:H77">
    <cfRule type="expression" dxfId="1" priority="2">
      <formula>IF(10000000&lt;$A$3&lt;20000000,0)=1</formula>
    </cfRule>
  </conditionalFormatting>
  <conditionalFormatting sqref="I3:I7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B11" sqref="B11"/>
    </sheetView>
  </sheetViews>
  <sheetFormatPr defaultRowHeight="14.25" x14ac:dyDescent="0.15"/>
  <sheetData>
    <row r="1" spans="1:3" x14ac:dyDescent="0.15">
      <c r="A1" t="s">
        <v>91</v>
      </c>
      <c r="B1" t="s">
        <v>92</v>
      </c>
      <c r="C1" t="s">
        <v>93</v>
      </c>
    </row>
    <row r="2" spans="1:3" x14ac:dyDescent="0.15">
      <c r="A2">
        <v>1</v>
      </c>
      <c r="B2">
        <f>SUMIF(工作表1!E:E,穴道阶战力!A2,工作表1!L:L)</f>
        <v>537</v>
      </c>
    </row>
    <row r="3" spans="1:3" x14ac:dyDescent="0.15">
      <c r="A3">
        <v>2</v>
      </c>
      <c r="B3">
        <f>SUMIF(工作表1!E:E,穴道阶战力!A3,工作表1!L:L)</f>
        <v>606</v>
      </c>
      <c r="C3">
        <f>SUM($B$2:B2)</f>
        <v>537</v>
      </c>
    </row>
    <row r="4" spans="1:3" x14ac:dyDescent="0.15">
      <c r="A4">
        <v>3</v>
      </c>
      <c r="B4">
        <f>SUMIF(工作表1!E:E,穴道阶战力!A4,工作表1!L:L)</f>
        <v>1146</v>
      </c>
      <c r="C4">
        <f>SUM($B$2:B3)</f>
        <v>1143</v>
      </c>
    </row>
    <row r="5" spans="1:3" x14ac:dyDescent="0.15">
      <c r="A5">
        <v>4</v>
      </c>
      <c r="B5">
        <f>SUMIF(工作表1!E:E,穴道阶战力!A5,工作表1!L:L)</f>
        <v>1282</v>
      </c>
      <c r="C5">
        <f>SUM($B$2:B4)</f>
        <v>2289</v>
      </c>
    </row>
    <row r="6" spans="1:3" x14ac:dyDescent="0.15">
      <c r="A6">
        <v>5</v>
      </c>
      <c r="B6">
        <f>SUMIF(工作表1!E:E,穴道阶战力!A6,工作表1!L:L)</f>
        <v>1561</v>
      </c>
      <c r="C6">
        <f>SUM($B$2:B5)</f>
        <v>3571</v>
      </c>
    </row>
    <row r="7" spans="1:3" x14ac:dyDescent="0.15">
      <c r="A7">
        <v>6</v>
      </c>
      <c r="B7">
        <f>SUMIF(工作表1!E:E,穴道阶战力!A7,工作表1!L:L)</f>
        <v>1724</v>
      </c>
      <c r="C7">
        <f>SUM($B$2:B6)</f>
        <v>5132</v>
      </c>
    </row>
    <row r="8" spans="1:3" x14ac:dyDescent="0.15">
      <c r="A8">
        <v>7</v>
      </c>
      <c r="B8">
        <f>SUMIF(工作表1!E:E,穴道阶战力!A8,工作表1!L:L)</f>
        <v>1967</v>
      </c>
      <c r="C8">
        <f>SUM($B$2:B7)</f>
        <v>6856</v>
      </c>
    </row>
    <row r="9" spans="1:3" x14ac:dyDescent="0.15">
      <c r="A9">
        <v>8</v>
      </c>
      <c r="B9">
        <f>SUMIF(工作表1!E:E,穴道阶战力!A9,工作表1!L:L)</f>
        <v>2605</v>
      </c>
      <c r="C9">
        <f>SUM($B$2:B8)</f>
        <v>8823</v>
      </c>
    </row>
    <row r="10" spans="1:3" x14ac:dyDescent="0.15">
      <c r="A10">
        <v>9</v>
      </c>
      <c r="B10">
        <f>SUMIF(工作表1!E:E,穴道阶战力!A10,工作表1!L:L)</f>
        <v>3487</v>
      </c>
      <c r="C10">
        <f>SUM($B$2:B9)</f>
        <v>11428</v>
      </c>
    </row>
    <row r="11" spans="1:3" x14ac:dyDescent="0.15">
      <c r="A11">
        <v>10</v>
      </c>
      <c r="B11">
        <f>SUMIF(工作表1!E:E,穴道阶战力!A11,工作表1!L:L)</f>
        <v>4315</v>
      </c>
      <c r="C11">
        <f>SUM($B$2:B10)</f>
        <v>14915</v>
      </c>
    </row>
    <row r="12" spans="1:3" x14ac:dyDescent="0.15">
      <c r="A12" t="s">
        <v>94</v>
      </c>
      <c r="C12">
        <f>SUM($B$2:B11)</f>
        <v>19230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workbookViewId="0">
      <selection activeCell="L2" sqref="L2"/>
    </sheetView>
  </sheetViews>
  <sheetFormatPr defaultRowHeight="14.25" x14ac:dyDescent="0.15"/>
  <sheetData>
    <row r="1" spans="1:12" x14ac:dyDescent="0.15">
      <c r="A1" t="s">
        <v>0</v>
      </c>
      <c r="B1" t="s">
        <v>2</v>
      </c>
      <c r="C1" t="s">
        <v>112</v>
      </c>
      <c r="D1" t="s">
        <v>113</v>
      </c>
      <c r="E1" t="s">
        <v>91</v>
      </c>
      <c r="F1" t="s">
        <v>114</v>
      </c>
      <c r="G1" s="12" t="s">
        <v>115</v>
      </c>
      <c r="H1" s="12"/>
      <c r="I1" s="12"/>
      <c r="J1" s="12"/>
      <c r="K1" s="12"/>
      <c r="L1" t="s">
        <v>116</v>
      </c>
    </row>
    <row r="2" spans="1:12" x14ac:dyDescent="0.15">
      <c r="A2" t="s">
        <v>1</v>
      </c>
      <c r="B2" t="s">
        <v>3</v>
      </c>
      <c r="C2" t="s">
        <v>90</v>
      </c>
      <c r="D2" t="s">
        <v>87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89</v>
      </c>
    </row>
    <row r="3" spans="1:12" ht="15" x14ac:dyDescent="0.2">
      <c r="A3">
        <v>1</v>
      </c>
      <c r="B3" s="2" t="s">
        <v>12</v>
      </c>
      <c r="C3" s="2">
        <v>1</v>
      </c>
      <c r="D3" s="1">
        <v>3</v>
      </c>
      <c r="E3">
        <v>1</v>
      </c>
      <c r="F3">
        <v>1</v>
      </c>
      <c r="G3" t="s">
        <v>95</v>
      </c>
      <c r="L3">
        <v>435</v>
      </c>
    </row>
    <row r="4" spans="1:12" ht="15" x14ac:dyDescent="0.2">
      <c r="A4">
        <v>2</v>
      </c>
      <c r="B4" t="s">
        <v>13</v>
      </c>
      <c r="C4" s="2">
        <v>1</v>
      </c>
      <c r="D4" s="1">
        <v>5</v>
      </c>
      <c r="E4">
        <v>1</v>
      </c>
      <c r="F4">
        <v>3</v>
      </c>
      <c r="G4" t="s">
        <v>96</v>
      </c>
      <c r="L4">
        <v>315</v>
      </c>
    </row>
    <row r="5" spans="1:12" ht="15" x14ac:dyDescent="0.2">
      <c r="A5">
        <v>3</v>
      </c>
      <c r="B5" t="s">
        <v>14</v>
      </c>
      <c r="C5" s="2">
        <v>1</v>
      </c>
      <c r="D5" s="1">
        <v>7</v>
      </c>
      <c r="E5">
        <v>1</v>
      </c>
      <c r="F5">
        <v>5</v>
      </c>
      <c r="G5" t="s">
        <v>97</v>
      </c>
      <c r="L5">
        <v>475</v>
      </c>
    </row>
    <row r="6" spans="1:12" ht="15" x14ac:dyDescent="0.2">
      <c r="A6">
        <v>4</v>
      </c>
      <c r="B6" t="s">
        <v>15</v>
      </c>
      <c r="C6" s="2">
        <v>1</v>
      </c>
      <c r="D6" s="1">
        <v>9</v>
      </c>
      <c r="E6">
        <v>1</v>
      </c>
      <c r="F6">
        <v>7</v>
      </c>
      <c r="G6" t="s">
        <v>111</v>
      </c>
      <c r="L6">
        <v>250</v>
      </c>
    </row>
    <row r="7" spans="1:12" ht="15" x14ac:dyDescent="0.2">
      <c r="A7">
        <v>5</v>
      </c>
      <c r="B7" t="s">
        <v>16</v>
      </c>
      <c r="C7" s="2">
        <v>1</v>
      </c>
      <c r="D7" s="1">
        <v>11</v>
      </c>
      <c r="E7">
        <v>1</v>
      </c>
      <c r="F7">
        <v>9</v>
      </c>
      <c r="G7" t="s">
        <v>98</v>
      </c>
      <c r="L7">
        <v>590</v>
      </c>
    </row>
  </sheetData>
  <mergeCells count="1">
    <mergeCell ref="G1:K1"/>
  </mergeCells>
  <phoneticPr fontId="1" type="noConversion"/>
  <conditionalFormatting sqref="D3:D7">
    <cfRule type="expression" dxfId="0" priority="2">
      <formula>IF(10000000&lt;$A$3&lt;20000000,0)=1</formula>
    </cfRule>
  </conditionalFormatting>
  <conditionalFormatting sqref="E1:E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工作表1</vt:lpstr>
      <vt:lpstr>公式</vt:lpstr>
      <vt:lpstr>穴道阶战力</vt:lpstr>
      <vt:lpstr>注释</vt:lpstr>
    </vt:vector>
  </TitlesOfParts>
  <Company>amazingfinger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xiaoliang shang</dc:creator>
  <cp:lastModifiedBy>Windows User</cp:lastModifiedBy>
  <dcterms:created xsi:type="dcterms:W3CDTF">2015-09-09T06:30:03Z</dcterms:created>
  <dcterms:modified xsi:type="dcterms:W3CDTF">2016-08-30T09:59:22Z</dcterms:modified>
</cp:coreProperties>
</file>