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640"/>
  </bookViews>
  <sheets>
    <sheet name="工作表1" sheetId="2" r:id="rId1"/>
    <sheet name="注释" sheetId="1" r:id="rId2"/>
    <sheet name="辅助表" sheetId="3" r:id="rId3"/>
  </sheets>
  <externalReferences>
    <externalReference r:id="rId4"/>
    <externalReference r:id="rId5"/>
  </externalReferences>
  <definedNames>
    <definedName name="_xlnm._FilterDatabase" localSheetId="0" hidden="1">工作表1!$A$2:$R$2</definedName>
  </definedNames>
  <calcPr calcId="152511"/>
</workbook>
</file>

<file path=xl/calcChain.xml><?xml version="1.0" encoding="utf-8"?>
<calcChain xmlns="http://schemas.openxmlformats.org/spreadsheetml/2006/main">
  <c r="AB278" i="1" l="1"/>
  <c r="V278" i="1"/>
  <c r="T278" i="1"/>
  <c r="S278" i="1"/>
  <c r="AB277" i="1"/>
  <c r="V277" i="1"/>
  <c r="T277" i="1"/>
  <c r="S277" i="1"/>
  <c r="AB276" i="1"/>
  <c r="V276" i="1"/>
  <c r="T276" i="1"/>
  <c r="S276" i="1"/>
  <c r="AB275" i="1"/>
  <c r="V275" i="1"/>
  <c r="T275" i="1"/>
  <c r="S275" i="1"/>
  <c r="AB274" i="1"/>
  <c r="V274" i="1"/>
  <c r="T274" i="1"/>
  <c r="S274" i="1"/>
  <c r="AB273" i="1"/>
  <c r="AA273" i="1"/>
  <c r="Y273" i="1"/>
  <c r="V273" i="1"/>
  <c r="U273" i="1"/>
  <c r="T273" i="1"/>
  <c r="S273" i="1"/>
  <c r="AB272" i="1"/>
  <c r="V272" i="1"/>
  <c r="T272" i="1"/>
  <c r="S272" i="1"/>
  <c r="AB271" i="1"/>
  <c r="V271" i="1"/>
  <c r="T271" i="1"/>
  <c r="S271" i="1"/>
  <c r="AB270" i="1"/>
  <c r="V270" i="1"/>
  <c r="T270" i="1"/>
  <c r="S270" i="1"/>
  <c r="AB269" i="1"/>
  <c r="V269" i="1"/>
  <c r="T269" i="1"/>
  <c r="S269" i="1"/>
  <c r="AB268" i="1"/>
  <c r="V268" i="1"/>
  <c r="T268" i="1"/>
  <c r="S268" i="1"/>
  <c r="AB267" i="1"/>
  <c r="AA267" i="1"/>
  <c r="Y267" i="1"/>
  <c r="V267" i="1"/>
  <c r="U267" i="1"/>
  <c r="T267" i="1"/>
  <c r="S267" i="1"/>
  <c r="AB254" i="1"/>
  <c r="V254" i="1"/>
  <c r="T254" i="1"/>
  <c r="S254" i="1"/>
  <c r="AB253" i="1"/>
  <c r="V253" i="1"/>
  <c r="T253" i="1"/>
  <c r="S253" i="1"/>
  <c r="AB252" i="1"/>
  <c r="V252" i="1"/>
  <c r="T252" i="1"/>
  <c r="S252" i="1"/>
  <c r="AB251" i="1"/>
  <c r="V251" i="1"/>
  <c r="T251" i="1"/>
  <c r="S251" i="1"/>
  <c r="AB250" i="1"/>
  <c r="V250" i="1"/>
  <c r="T250" i="1"/>
  <c r="S250" i="1"/>
  <c r="AB249" i="1"/>
  <c r="AA249" i="1"/>
  <c r="Y249" i="1"/>
  <c r="V249" i="1"/>
  <c r="U249" i="1"/>
  <c r="T249" i="1"/>
  <c r="S249" i="1"/>
  <c r="AB248" i="1"/>
  <c r="V248" i="1"/>
  <c r="T248" i="1"/>
  <c r="S248" i="1"/>
  <c r="AB247" i="1"/>
  <c r="V247" i="1"/>
  <c r="T247" i="1"/>
  <c r="S247" i="1"/>
  <c r="AB246" i="1"/>
  <c r="V246" i="1"/>
  <c r="T246" i="1"/>
  <c r="S246" i="1"/>
  <c r="AB245" i="1"/>
  <c r="V245" i="1"/>
  <c r="T245" i="1"/>
  <c r="S245" i="1"/>
  <c r="AB244" i="1"/>
  <c r="V244" i="1"/>
  <c r="T244" i="1"/>
  <c r="S244" i="1"/>
  <c r="AB243" i="1"/>
  <c r="AA243" i="1"/>
  <c r="Y243" i="1"/>
  <c r="V243" i="1"/>
  <c r="U243" i="1"/>
  <c r="T243" i="1"/>
  <c r="S243" i="1"/>
  <c r="AB236" i="1"/>
  <c r="V236" i="1"/>
  <c r="T236" i="1"/>
  <c r="S236" i="1"/>
  <c r="AB235" i="1"/>
  <c r="V235" i="1"/>
  <c r="T235" i="1"/>
  <c r="S235" i="1"/>
  <c r="AB234" i="1"/>
  <c r="V234" i="1"/>
  <c r="T234" i="1"/>
  <c r="S234" i="1"/>
  <c r="AB233" i="1"/>
  <c r="V233" i="1"/>
  <c r="T233" i="1"/>
  <c r="S233" i="1"/>
  <c r="AB232" i="1"/>
  <c r="V232" i="1"/>
  <c r="T232" i="1"/>
  <c r="S232" i="1"/>
  <c r="AB231" i="1"/>
  <c r="AA231" i="1"/>
  <c r="Y231" i="1"/>
  <c r="V231" i="1"/>
  <c r="U231" i="1"/>
  <c r="T231" i="1"/>
  <c r="S231" i="1"/>
  <c r="AB230" i="1"/>
  <c r="V230" i="1"/>
  <c r="T230" i="1"/>
  <c r="S230" i="1"/>
  <c r="AB229" i="1"/>
  <c r="V229" i="1"/>
  <c r="T229" i="1"/>
  <c r="S229" i="1"/>
  <c r="AB228" i="1"/>
  <c r="V228" i="1"/>
  <c r="T228" i="1"/>
  <c r="S228" i="1"/>
  <c r="AB227" i="1"/>
  <c r="V227" i="1"/>
  <c r="T227" i="1"/>
  <c r="S227" i="1"/>
  <c r="AB226" i="1"/>
  <c r="V226" i="1"/>
  <c r="T226" i="1"/>
  <c r="S226" i="1"/>
  <c r="AB225" i="1"/>
  <c r="AA225" i="1"/>
  <c r="Y225" i="1"/>
  <c r="V225" i="1"/>
  <c r="U225" i="1"/>
  <c r="T225" i="1"/>
  <c r="S225" i="1"/>
  <c r="AB224" i="1"/>
  <c r="V224" i="1"/>
  <c r="T224" i="1"/>
  <c r="S224" i="1"/>
  <c r="AB223" i="1"/>
  <c r="V223" i="1"/>
  <c r="T223" i="1"/>
  <c r="S223" i="1"/>
  <c r="AB222" i="1"/>
  <c r="V222" i="1"/>
  <c r="T222" i="1"/>
  <c r="S222" i="1"/>
  <c r="AB221" i="1"/>
  <c r="V221" i="1"/>
  <c r="T221" i="1"/>
  <c r="S221" i="1"/>
  <c r="AB220" i="1"/>
  <c r="V220" i="1"/>
  <c r="T220" i="1"/>
  <c r="S220" i="1"/>
  <c r="AB219" i="1"/>
  <c r="AA219" i="1"/>
  <c r="Y219" i="1"/>
  <c r="V219" i="1"/>
  <c r="U219" i="1"/>
  <c r="T219" i="1"/>
  <c r="S219" i="1"/>
  <c r="AB218" i="1"/>
  <c r="V218" i="1"/>
  <c r="T218" i="1"/>
  <c r="S218" i="1"/>
  <c r="AB217" i="1"/>
  <c r="V217" i="1"/>
  <c r="T217" i="1"/>
  <c r="S217" i="1"/>
  <c r="AB216" i="1"/>
  <c r="V216" i="1"/>
  <c r="T216" i="1"/>
  <c r="S216" i="1"/>
  <c r="AB215" i="1"/>
  <c r="V215" i="1"/>
  <c r="T215" i="1"/>
  <c r="S215" i="1"/>
  <c r="AB214" i="1"/>
  <c r="V214" i="1"/>
  <c r="T214" i="1"/>
  <c r="S214" i="1"/>
  <c r="AB213" i="1"/>
  <c r="AA213" i="1"/>
  <c r="Y213" i="1"/>
  <c r="V213" i="1"/>
  <c r="U213" i="1"/>
  <c r="T213" i="1"/>
  <c r="S213" i="1"/>
  <c r="AB206" i="1"/>
  <c r="V206" i="1"/>
  <c r="T206" i="1"/>
  <c r="S206" i="1"/>
  <c r="AB205" i="1"/>
  <c r="V205" i="1"/>
  <c r="T205" i="1"/>
  <c r="S205" i="1"/>
  <c r="AB204" i="1"/>
  <c r="V204" i="1"/>
  <c r="T204" i="1"/>
  <c r="S204" i="1"/>
  <c r="AB203" i="1"/>
  <c r="V203" i="1"/>
  <c r="T203" i="1"/>
  <c r="S203" i="1"/>
  <c r="AB202" i="1"/>
  <c r="V202" i="1"/>
  <c r="T202" i="1"/>
  <c r="S202" i="1"/>
  <c r="AB201" i="1"/>
  <c r="AA201" i="1"/>
  <c r="Y201" i="1"/>
  <c r="V201" i="1"/>
  <c r="U201" i="1"/>
  <c r="T201" i="1"/>
  <c r="S201" i="1"/>
  <c r="AB200" i="1"/>
  <c r="V200" i="1"/>
  <c r="T200" i="1"/>
  <c r="S200" i="1"/>
  <c r="AB199" i="1"/>
  <c r="V199" i="1"/>
  <c r="T199" i="1"/>
  <c r="S199" i="1"/>
  <c r="AB198" i="1"/>
  <c r="V198" i="1"/>
  <c r="T198" i="1"/>
  <c r="S198" i="1"/>
  <c r="AB197" i="1"/>
  <c r="V197" i="1"/>
  <c r="T197" i="1"/>
  <c r="S197" i="1"/>
  <c r="AB196" i="1"/>
  <c r="V196" i="1"/>
  <c r="T196" i="1"/>
  <c r="S196" i="1"/>
  <c r="AB195" i="1"/>
  <c r="AA195" i="1"/>
  <c r="Y195" i="1"/>
  <c r="V195" i="1"/>
  <c r="U195" i="1"/>
  <c r="T195" i="1"/>
  <c r="S195" i="1"/>
  <c r="AB188" i="1"/>
  <c r="V188" i="1"/>
  <c r="T188" i="1"/>
  <c r="S188" i="1"/>
  <c r="AB187" i="1"/>
  <c r="V187" i="1"/>
  <c r="T187" i="1"/>
  <c r="S187" i="1"/>
  <c r="AB186" i="1"/>
  <c r="V186" i="1"/>
  <c r="T186" i="1"/>
  <c r="S186" i="1"/>
  <c r="AB185" i="1"/>
  <c r="V185" i="1"/>
  <c r="T185" i="1"/>
  <c r="S185" i="1"/>
  <c r="AB184" i="1"/>
  <c r="V184" i="1"/>
  <c r="T184" i="1"/>
  <c r="S184" i="1"/>
  <c r="AB183" i="1"/>
  <c r="AA183" i="1"/>
  <c r="Y183" i="1"/>
  <c r="V183" i="1"/>
  <c r="U183" i="1"/>
  <c r="T183" i="1"/>
  <c r="S183" i="1"/>
  <c r="AB176" i="1"/>
  <c r="V176" i="1"/>
  <c r="T176" i="1"/>
  <c r="S176" i="1"/>
  <c r="AB175" i="1"/>
  <c r="V175" i="1"/>
  <c r="T175" i="1"/>
  <c r="S175" i="1"/>
  <c r="AB174" i="1"/>
  <c r="V174" i="1"/>
  <c r="T174" i="1"/>
  <c r="S174" i="1"/>
  <c r="AB173" i="1"/>
  <c r="V173" i="1"/>
  <c r="T173" i="1"/>
  <c r="S173" i="1"/>
  <c r="AB172" i="1"/>
  <c r="V172" i="1"/>
  <c r="T172" i="1"/>
  <c r="S172" i="1"/>
  <c r="AB171" i="1"/>
  <c r="AA171" i="1"/>
  <c r="Y171" i="1"/>
  <c r="V171" i="1"/>
  <c r="U171" i="1"/>
  <c r="T171" i="1"/>
  <c r="S171" i="1"/>
  <c r="AB170" i="1"/>
  <c r="V170" i="1"/>
  <c r="T170" i="1"/>
  <c r="S170" i="1"/>
  <c r="AB169" i="1"/>
  <c r="V169" i="1"/>
  <c r="T169" i="1"/>
  <c r="S169" i="1"/>
  <c r="AB168" i="1"/>
  <c r="V168" i="1"/>
  <c r="T168" i="1"/>
  <c r="S168" i="1"/>
  <c r="AB167" i="1"/>
  <c r="V167" i="1"/>
  <c r="T167" i="1"/>
  <c r="S167" i="1"/>
  <c r="AB166" i="1"/>
  <c r="V166" i="1"/>
  <c r="T166" i="1"/>
  <c r="S166" i="1"/>
  <c r="AB165" i="1"/>
  <c r="AA165" i="1"/>
  <c r="Y165" i="1"/>
  <c r="V165" i="1"/>
  <c r="U165" i="1"/>
  <c r="T165" i="1"/>
  <c r="S165" i="1"/>
  <c r="AB152" i="1"/>
  <c r="V152" i="1"/>
  <c r="T152" i="1"/>
  <c r="S152" i="1"/>
  <c r="AB151" i="1"/>
  <c r="V151" i="1"/>
  <c r="T151" i="1"/>
  <c r="S151" i="1"/>
  <c r="AB150" i="1"/>
  <c r="V150" i="1"/>
  <c r="T150" i="1"/>
  <c r="S150" i="1"/>
  <c r="AB149" i="1"/>
  <c r="V149" i="1"/>
  <c r="T149" i="1"/>
  <c r="S149" i="1"/>
  <c r="AB148" i="1"/>
  <c r="V148" i="1"/>
  <c r="T148" i="1"/>
  <c r="S148" i="1"/>
  <c r="AB147" i="1"/>
  <c r="AA147" i="1"/>
  <c r="Y147" i="1"/>
  <c r="V147" i="1"/>
  <c r="U147" i="1"/>
  <c r="T147" i="1"/>
  <c r="S147" i="1"/>
  <c r="AB140" i="1"/>
  <c r="V140" i="1"/>
  <c r="T140" i="1"/>
  <c r="S140" i="1"/>
  <c r="AB139" i="1"/>
  <c r="V139" i="1"/>
  <c r="T139" i="1"/>
  <c r="S139" i="1"/>
  <c r="AB138" i="1"/>
  <c r="V138" i="1"/>
  <c r="T138" i="1"/>
  <c r="S138" i="1"/>
  <c r="AB137" i="1"/>
  <c r="V137" i="1"/>
  <c r="T137" i="1"/>
  <c r="S137" i="1"/>
  <c r="AB136" i="1"/>
  <c r="V136" i="1"/>
  <c r="T136" i="1"/>
  <c r="S136" i="1"/>
  <c r="AB135" i="1"/>
  <c r="AA135" i="1"/>
  <c r="Y135" i="1"/>
  <c r="V135" i="1"/>
  <c r="U135" i="1"/>
  <c r="T135" i="1"/>
  <c r="S135" i="1"/>
  <c r="AB134" i="1"/>
  <c r="V134" i="1"/>
  <c r="T134" i="1"/>
  <c r="S134" i="1"/>
  <c r="AB133" i="1"/>
  <c r="V133" i="1"/>
  <c r="T133" i="1"/>
  <c r="S133" i="1"/>
  <c r="AB132" i="1"/>
  <c r="V132" i="1"/>
  <c r="T132" i="1"/>
  <c r="S132" i="1"/>
  <c r="AB131" i="1"/>
  <c r="V131" i="1"/>
  <c r="T131" i="1"/>
  <c r="S131" i="1"/>
  <c r="AB130" i="1"/>
  <c r="V130" i="1"/>
  <c r="T130" i="1"/>
  <c r="S130" i="1"/>
  <c r="AB129" i="1"/>
  <c r="AA129" i="1"/>
  <c r="Y129" i="1"/>
  <c r="V129" i="1"/>
  <c r="U129" i="1"/>
  <c r="T129" i="1"/>
  <c r="S129" i="1"/>
  <c r="AB122" i="1"/>
  <c r="V122" i="1"/>
  <c r="T122" i="1"/>
  <c r="S122" i="1"/>
  <c r="AB121" i="1"/>
  <c r="V121" i="1"/>
  <c r="T121" i="1"/>
  <c r="S121" i="1"/>
  <c r="AB120" i="1"/>
  <c r="V120" i="1"/>
  <c r="T120" i="1"/>
  <c r="S120" i="1"/>
  <c r="AB119" i="1"/>
  <c r="V119" i="1"/>
  <c r="T119" i="1"/>
  <c r="S119" i="1"/>
  <c r="AB118" i="1"/>
  <c r="V118" i="1"/>
  <c r="T118" i="1"/>
  <c r="S118" i="1"/>
  <c r="AB117" i="1"/>
  <c r="AA117" i="1"/>
  <c r="Y117" i="1"/>
  <c r="V117" i="1"/>
  <c r="U117" i="1"/>
  <c r="T117" i="1"/>
  <c r="S117" i="1"/>
  <c r="AB116" i="1"/>
  <c r="V116" i="1"/>
  <c r="T116" i="1"/>
  <c r="S116" i="1"/>
  <c r="AB115" i="1"/>
  <c r="V115" i="1"/>
  <c r="T115" i="1"/>
  <c r="S115" i="1"/>
  <c r="AB114" i="1"/>
  <c r="V114" i="1"/>
  <c r="T114" i="1"/>
  <c r="S114" i="1"/>
  <c r="AB113" i="1"/>
  <c r="V113" i="1"/>
  <c r="T113" i="1"/>
  <c r="S113" i="1"/>
  <c r="AB112" i="1"/>
  <c r="V112" i="1"/>
  <c r="T112" i="1"/>
  <c r="S112" i="1"/>
  <c r="AB111" i="1"/>
  <c r="AA111" i="1"/>
  <c r="Y111" i="1"/>
  <c r="V111" i="1"/>
  <c r="U111" i="1"/>
  <c r="T111" i="1"/>
  <c r="S111" i="1"/>
  <c r="AB110" i="1"/>
  <c r="V110" i="1"/>
  <c r="T110" i="1"/>
  <c r="S110" i="1"/>
  <c r="AB109" i="1"/>
  <c r="V109" i="1"/>
  <c r="T109" i="1"/>
  <c r="S109" i="1"/>
  <c r="AB108" i="1"/>
  <c r="V108" i="1"/>
  <c r="T108" i="1"/>
  <c r="S108" i="1"/>
  <c r="AB107" i="1"/>
  <c r="V107" i="1"/>
  <c r="T107" i="1"/>
  <c r="S107" i="1"/>
  <c r="AB106" i="1"/>
  <c r="V106" i="1"/>
  <c r="T106" i="1"/>
  <c r="S106" i="1"/>
  <c r="AB105" i="1"/>
  <c r="AA105" i="1"/>
  <c r="Y105" i="1"/>
  <c r="V105" i="1"/>
  <c r="U105" i="1"/>
  <c r="T105" i="1"/>
  <c r="S105" i="1"/>
  <c r="AB104" i="1"/>
  <c r="V104" i="1"/>
  <c r="T104" i="1"/>
  <c r="S104" i="1"/>
  <c r="AB103" i="1"/>
  <c r="V103" i="1"/>
  <c r="T103" i="1"/>
  <c r="S103" i="1"/>
  <c r="AB102" i="1"/>
  <c r="V102" i="1"/>
  <c r="T102" i="1"/>
  <c r="S102" i="1"/>
  <c r="AB101" i="1"/>
  <c r="V101" i="1"/>
  <c r="T101" i="1"/>
  <c r="S101" i="1"/>
  <c r="AB100" i="1"/>
  <c r="V100" i="1"/>
  <c r="T100" i="1"/>
  <c r="S100" i="1"/>
  <c r="AB99" i="1"/>
  <c r="AA99" i="1"/>
  <c r="Y99" i="1"/>
  <c r="V99" i="1"/>
  <c r="U99" i="1"/>
  <c r="T99" i="1"/>
  <c r="S99" i="1"/>
  <c r="AB98" i="1"/>
  <c r="V98" i="1"/>
  <c r="T98" i="1"/>
  <c r="S98" i="1"/>
  <c r="AB97" i="1"/>
  <c r="V97" i="1"/>
  <c r="T97" i="1"/>
  <c r="S97" i="1"/>
  <c r="AB96" i="1"/>
  <c r="V96" i="1"/>
  <c r="T96" i="1"/>
  <c r="S96" i="1"/>
  <c r="AB95" i="1"/>
  <c r="V95" i="1"/>
  <c r="T95" i="1"/>
  <c r="S95" i="1"/>
  <c r="AB94" i="1"/>
  <c r="V94" i="1"/>
  <c r="T94" i="1"/>
  <c r="S94" i="1"/>
  <c r="AB93" i="1"/>
  <c r="AA93" i="1"/>
  <c r="Y93" i="1"/>
  <c r="V93" i="1"/>
  <c r="U93" i="1"/>
  <c r="T93" i="1"/>
  <c r="S93" i="1"/>
  <c r="AB86" i="1"/>
  <c r="V86" i="1"/>
  <c r="T86" i="1"/>
  <c r="S86" i="1"/>
  <c r="AB85" i="1"/>
  <c r="V85" i="1"/>
  <c r="T85" i="1"/>
  <c r="S85" i="1"/>
  <c r="AB84" i="1"/>
  <c r="V84" i="1"/>
  <c r="T84" i="1"/>
  <c r="S84" i="1"/>
  <c r="AB83" i="1"/>
  <c r="V83" i="1"/>
  <c r="T83" i="1"/>
  <c r="S83" i="1"/>
  <c r="AB82" i="1"/>
  <c r="V82" i="1"/>
  <c r="T82" i="1"/>
  <c r="S82" i="1"/>
  <c r="AB81" i="1"/>
  <c r="AA81" i="1"/>
  <c r="Y81" i="1"/>
  <c r="V81" i="1"/>
  <c r="U81" i="1"/>
  <c r="T81" i="1"/>
  <c r="S81" i="1"/>
  <c r="AB80" i="1"/>
  <c r="V80" i="1"/>
  <c r="T80" i="1"/>
  <c r="S80" i="1"/>
  <c r="AB79" i="1"/>
  <c r="V79" i="1"/>
  <c r="T79" i="1"/>
  <c r="S79" i="1"/>
  <c r="AB78" i="1"/>
  <c r="V78" i="1"/>
  <c r="T78" i="1"/>
  <c r="S78" i="1"/>
  <c r="AB77" i="1"/>
  <c r="V77" i="1"/>
  <c r="T77" i="1"/>
  <c r="S77" i="1"/>
  <c r="AB76" i="1"/>
  <c r="V76" i="1"/>
  <c r="T76" i="1"/>
  <c r="S76" i="1"/>
  <c r="AB75" i="1"/>
  <c r="AA75" i="1"/>
  <c r="Y75" i="1"/>
  <c r="V75" i="1"/>
  <c r="U75" i="1"/>
  <c r="T75" i="1"/>
  <c r="S75" i="1"/>
  <c r="AB74" i="1"/>
  <c r="V74" i="1"/>
  <c r="T74" i="1"/>
  <c r="S74" i="1"/>
  <c r="AB73" i="1"/>
  <c r="V73" i="1"/>
  <c r="T73" i="1"/>
  <c r="S73" i="1"/>
  <c r="AB72" i="1"/>
  <c r="V72" i="1"/>
  <c r="T72" i="1"/>
  <c r="S72" i="1"/>
  <c r="AB71" i="1"/>
  <c r="V71" i="1"/>
  <c r="T71" i="1"/>
  <c r="S71" i="1"/>
  <c r="AB70" i="1"/>
  <c r="V70" i="1"/>
  <c r="T70" i="1"/>
  <c r="S70" i="1"/>
  <c r="AB69" i="1"/>
  <c r="AA69" i="1"/>
  <c r="Y69" i="1"/>
  <c r="V69" i="1"/>
  <c r="U69" i="1"/>
  <c r="T69" i="1"/>
  <c r="S69" i="1"/>
  <c r="AB62" i="1"/>
  <c r="V62" i="1"/>
  <c r="T62" i="1"/>
  <c r="S62" i="1"/>
  <c r="AB61" i="1"/>
  <c r="V61" i="1"/>
  <c r="T61" i="1"/>
  <c r="S61" i="1"/>
  <c r="N61" i="1" s="1"/>
  <c r="Z61" i="1" s="1"/>
  <c r="AB60" i="1"/>
  <c r="V60" i="1"/>
  <c r="T60" i="1"/>
  <c r="S60" i="1"/>
  <c r="AB59" i="1"/>
  <c r="V59" i="1"/>
  <c r="T59" i="1"/>
  <c r="S59" i="1"/>
  <c r="AB58" i="1"/>
  <c r="V58" i="1"/>
  <c r="T58" i="1"/>
  <c r="S58" i="1"/>
  <c r="AB57" i="1"/>
  <c r="AA57" i="1"/>
  <c r="Y57" i="1"/>
  <c r="V57" i="1"/>
  <c r="U57" i="1"/>
  <c r="T57" i="1"/>
  <c r="S57" i="1"/>
  <c r="L57" i="1" s="1"/>
  <c r="X57" i="1" s="1"/>
  <c r="AB56" i="1"/>
  <c r="V56" i="1"/>
  <c r="T56" i="1"/>
  <c r="S56" i="1"/>
  <c r="AB55" i="1"/>
  <c r="V55" i="1"/>
  <c r="T55" i="1"/>
  <c r="S55" i="1"/>
  <c r="AB54" i="1"/>
  <c r="V54" i="1"/>
  <c r="T54" i="1"/>
  <c r="S54" i="1"/>
  <c r="AB53" i="1"/>
  <c r="V53" i="1"/>
  <c r="T53" i="1"/>
  <c r="S53" i="1"/>
  <c r="AB52" i="1"/>
  <c r="V52" i="1"/>
  <c r="T52" i="1"/>
  <c r="S52" i="1"/>
  <c r="AB51" i="1"/>
  <c r="AA51" i="1"/>
  <c r="Y51" i="1"/>
  <c r="V51" i="1"/>
  <c r="U51" i="1"/>
  <c r="T51" i="1"/>
  <c r="S51" i="1"/>
  <c r="AB50" i="1"/>
  <c r="V50" i="1"/>
  <c r="T50" i="1"/>
  <c r="S50" i="1"/>
  <c r="AB49" i="1"/>
  <c r="V49" i="1"/>
  <c r="T49" i="1"/>
  <c r="S49" i="1"/>
  <c r="AB48" i="1"/>
  <c r="V48" i="1"/>
  <c r="T48" i="1"/>
  <c r="S48" i="1"/>
  <c r="AB47" i="1"/>
  <c r="V47" i="1"/>
  <c r="T47" i="1"/>
  <c r="S47" i="1"/>
  <c r="AB46" i="1"/>
  <c r="V46" i="1"/>
  <c r="T46" i="1"/>
  <c r="S46" i="1"/>
  <c r="AB45" i="1"/>
  <c r="AA45" i="1"/>
  <c r="Y45" i="1"/>
  <c r="V45" i="1"/>
  <c r="U45" i="1"/>
  <c r="T45" i="1"/>
  <c r="S45" i="1"/>
  <c r="AB44" i="1"/>
  <c r="V44" i="1"/>
  <c r="T44" i="1"/>
  <c r="S44" i="1"/>
  <c r="AB43" i="1"/>
  <c r="V43" i="1"/>
  <c r="T43" i="1"/>
  <c r="S43" i="1"/>
  <c r="AB42" i="1"/>
  <c r="V42" i="1"/>
  <c r="T42" i="1"/>
  <c r="S42" i="1"/>
  <c r="AB41" i="1"/>
  <c r="V41" i="1"/>
  <c r="T41" i="1"/>
  <c r="S41" i="1"/>
  <c r="AB40" i="1"/>
  <c r="V40" i="1"/>
  <c r="T40" i="1"/>
  <c r="S40" i="1"/>
  <c r="AB39" i="1"/>
  <c r="AA39" i="1"/>
  <c r="Y39" i="1"/>
  <c r="V39" i="1"/>
  <c r="U39" i="1"/>
  <c r="T39" i="1"/>
  <c r="S39" i="1"/>
  <c r="AB38" i="1"/>
  <c r="V38" i="1"/>
  <c r="T38" i="1"/>
  <c r="S38" i="1"/>
  <c r="AB37" i="1"/>
  <c r="V37" i="1"/>
  <c r="T37" i="1"/>
  <c r="S37" i="1"/>
  <c r="AB36" i="1"/>
  <c r="V36" i="1"/>
  <c r="T36" i="1"/>
  <c r="S36" i="1"/>
  <c r="AB35" i="1"/>
  <c r="V35" i="1"/>
  <c r="T35" i="1"/>
  <c r="S35" i="1"/>
  <c r="AB34" i="1"/>
  <c r="V34" i="1"/>
  <c r="T34" i="1"/>
  <c r="S34" i="1"/>
  <c r="AB33" i="1"/>
  <c r="AA33" i="1"/>
  <c r="Y33" i="1"/>
  <c r="V33" i="1"/>
  <c r="U33" i="1"/>
  <c r="T33" i="1"/>
  <c r="S33" i="1"/>
  <c r="AB32" i="1"/>
  <c r="V32" i="1"/>
  <c r="T32" i="1"/>
  <c r="S32" i="1"/>
  <c r="AB31" i="1"/>
  <c r="V31" i="1"/>
  <c r="T31" i="1"/>
  <c r="S31" i="1"/>
  <c r="AB30" i="1"/>
  <c r="V30" i="1"/>
  <c r="T30" i="1"/>
  <c r="S30" i="1"/>
  <c r="AB29" i="1"/>
  <c r="V29" i="1"/>
  <c r="T29" i="1"/>
  <c r="S29" i="1"/>
  <c r="AB28" i="1"/>
  <c r="V28" i="1"/>
  <c r="T28" i="1"/>
  <c r="S28" i="1"/>
  <c r="AB27" i="1"/>
  <c r="AA27" i="1"/>
  <c r="Y27" i="1"/>
  <c r="V27" i="1"/>
  <c r="U27" i="1"/>
  <c r="T27" i="1"/>
  <c r="S27" i="1"/>
  <c r="AB20" i="1"/>
  <c r="V20" i="1"/>
  <c r="T20" i="1"/>
  <c r="S20" i="1"/>
  <c r="AB19" i="1"/>
  <c r="V19" i="1"/>
  <c r="T19" i="1"/>
  <c r="S19" i="1"/>
  <c r="AB18" i="1"/>
  <c r="V18" i="1"/>
  <c r="T18" i="1"/>
  <c r="S18" i="1"/>
  <c r="AB17" i="1"/>
  <c r="V17" i="1"/>
  <c r="T17" i="1"/>
  <c r="S17" i="1"/>
  <c r="AB16" i="1"/>
  <c r="V16" i="1"/>
  <c r="T16" i="1"/>
  <c r="S16" i="1"/>
  <c r="AB15" i="1"/>
  <c r="AA15" i="1"/>
  <c r="Y15" i="1"/>
  <c r="V15" i="1"/>
  <c r="U15" i="1"/>
  <c r="T15" i="1"/>
  <c r="S15" i="1"/>
  <c r="AB266" i="1"/>
  <c r="V266" i="1"/>
  <c r="T266" i="1"/>
  <c r="S266" i="1"/>
  <c r="AB265" i="1"/>
  <c r="V265" i="1"/>
  <c r="T265" i="1"/>
  <c r="S265" i="1"/>
  <c r="AB264" i="1"/>
  <c r="V264" i="1"/>
  <c r="T264" i="1"/>
  <c r="S264" i="1"/>
  <c r="AB263" i="1"/>
  <c r="V263" i="1"/>
  <c r="T263" i="1"/>
  <c r="S263" i="1"/>
  <c r="AB262" i="1"/>
  <c r="V262" i="1"/>
  <c r="T262" i="1"/>
  <c r="S262" i="1"/>
  <c r="AB261" i="1"/>
  <c r="AA261" i="1"/>
  <c r="Y261" i="1"/>
  <c r="V261" i="1"/>
  <c r="U261" i="1"/>
  <c r="T261" i="1"/>
  <c r="S261" i="1"/>
  <c r="AB260" i="1"/>
  <c r="V260" i="1"/>
  <c r="T260" i="1"/>
  <c r="S260" i="1"/>
  <c r="AB259" i="1"/>
  <c r="V259" i="1"/>
  <c r="T259" i="1"/>
  <c r="S259" i="1"/>
  <c r="AB258" i="1"/>
  <c r="V258" i="1"/>
  <c r="T258" i="1"/>
  <c r="S258" i="1"/>
  <c r="AB257" i="1"/>
  <c r="V257" i="1"/>
  <c r="T257" i="1"/>
  <c r="S257" i="1"/>
  <c r="AB256" i="1"/>
  <c r="V256" i="1"/>
  <c r="T256" i="1"/>
  <c r="S256" i="1"/>
  <c r="AB255" i="1"/>
  <c r="AA255" i="1"/>
  <c r="Y255" i="1"/>
  <c r="V255" i="1"/>
  <c r="U255" i="1"/>
  <c r="T255" i="1"/>
  <c r="S255" i="1"/>
  <c r="AB242" i="1"/>
  <c r="V242" i="1"/>
  <c r="T242" i="1"/>
  <c r="S242" i="1"/>
  <c r="AB241" i="1"/>
  <c r="V241" i="1"/>
  <c r="T241" i="1"/>
  <c r="S241" i="1"/>
  <c r="AB240" i="1"/>
  <c r="V240" i="1"/>
  <c r="T240" i="1"/>
  <c r="S240" i="1"/>
  <c r="AB239" i="1"/>
  <c r="V239" i="1"/>
  <c r="T239" i="1"/>
  <c r="S239" i="1"/>
  <c r="AB238" i="1"/>
  <c r="V238" i="1"/>
  <c r="T238" i="1"/>
  <c r="S238" i="1"/>
  <c r="AB237" i="1"/>
  <c r="AA237" i="1"/>
  <c r="Y237" i="1"/>
  <c r="V237" i="1"/>
  <c r="U237" i="1"/>
  <c r="T237" i="1"/>
  <c r="S237" i="1"/>
  <c r="AB212" i="1"/>
  <c r="V212" i="1"/>
  <c r="T212" i="1"/>
  <c r="S212" i="1"/>
  <c r="AB211" i="1"/>
  <c r="V211" i="1"/>
  <c r="T211" i="1"/>
  <c r="S211" i="1"/>
  <c r="AB210" i="1"/>
  <c r="V210" i="1"/>
  <c r="T210" i="1"/>
  <c r="S210" i="1"/>
  <c r="AB209" i="1"/>
  <c r="V209" i="1"/>
  <c r="T209" i="1"/>
  <c r="S209" i="1"/>
  <c r="AB208" i="1"/>
  <c r="V208" i="1"/>
  <c r="T208" i="1"/>
  <c r="S208" i="1"/>
  <c r="AB207" i="1"/>
  <c r="AA207" i="1"/>
  <c r="Y207" i="1"/>
  <c r="V207" i="1"/>
  <c r="U207" i="1"/>
  <c r="T207" i="1"/>
  <c r="S207" i="1"/>
  <c r="AB194" i="1"/>
  <c r="V194" i="1"/>
  <c r="T194" i="1"/>
  <c r="S194" i="1"/>
  <c r="AB193" i="1"/>
  <c r="V193" i="1"/>
  <c r="T193" i="1"/>
  <c r="S193" i="1"/>
  <c r="AB192" i="1"/>
  <c r="V192" i="1"/>
  <c r="T192" i="1"/>
  <c r="S192" i="1"/>
  <c r="AB191" i="1"/>
  <c r="V191" i="1"/>
  <c r="T191" i="1"/>
  <c r="S191" i="1"/>
  <c r="AB190" i="1"/>
  <c r="V190" i="1"/>
  <c r="T190" i="1"/>
  <c r="S190" i="1"/>
  <c r="AB189" i="1"/>
  <c r="AA189" i="1"/>
  <c r="Y189" i="1"/>
  <c r="V189" i="1"/>
  <c r="U189" i="1"/>
  <c r="T189" i="1"/>
  <c r="S189" i="1"/>
  <c r="AB182" i="1"/>
  <c r="V182" i="1"/>
  <c r="T182" i="1"/>
  <c r="S182" i="1"/>
  <c r="AB181" i="1"/>
  <c r="V181" i="1"/>
  <c r="T181" i="1"/>
  <c r="S181" i="1"/>
  <c r="AB180" i="1"/>
  <c r="V180" i="1"/>
  <c r="T180" i="1"/>
  <c r="S180" i="1"/>
  <c r="AB179" i="1"/>
  <c r="V179" i="1"/>
  <c r="T179" i="1"/>
  <c r="S179" i="1"/>
  <c r="AB178" i="1"/>
  <c r="V178" i="1"/>
  <c r="T178" i="1"/>
  <c r="S178" i="1"/>
  <c r="AB177" i="1"/>
  <c r="AA177" i="1"/>
  <c r="Y177" i="1"/>
  <c r="V177" i="1"/>
  <c r="U177" i="1"/>
  <c r="T177" i="1"/>
  <c r="S177" i="1"/>
  <c r="AB164" i="1"/>
  <c r="V164" i="1"/>
  <c r="T164" i="1"/>
  <c r="S164" i="1"/>
  <c r="AB163" i="1"/>
  <c r="V163" i="1"/>
  <c r="T163" i="1"/>
  <c r="S163" i="1"/>
  <c r="AB162" i="1"/>
  <c r="V162" i="1"/>
  <c r="T162" i="1"/>
  <c r="S162" i="1"/>
  <c r="AB161" i="1"/>
  <c r="V161" i="1"/>
  <c r="T161" i="1"/>
  <c r="S161" i="1"/>
  <c r="AB160" i="1"/>
  <c r="V160" i="1"/>
  <c r="T160" i="1"/>
  <c r="S160" i="1"/>
  <c r="AB159" i="1"/>
  <c r="AA159" i="1"/>
  <c r="Y159" i="1"/>
  <c r="V159" i="1"/>
  <c r="U159" i="1"/>
  <c r="T159" i="1"/>
  <c r="S159" i="1"/>
  <c r="AB158" i="1"/>
  <c r="V158" i="1"/>
  <c r="T158" i="1"/>
  <c r="S158" i="1"/>
  <c r="AB157" i="1"/>
  <c r="V157" i="1"/>
  <c r="T157" i="1"/>
  <c r="S157" i="1"/>
  <c r="AB156" i="1"/>
  <c r="V156" i="1"/>
  <c r="T156" i="1"/>
  <c r="S156" i="1"/>
  <c r="AB155" i="1"/>
  <c r="V155" i="1"/>
  <c r="T155" i="1"/>
  <c r="S155" i="1"/>
  <c r="AB154" i="1"/>
  <c r="V154" i="1"/>
  <c r="T154" i="1"/>
  <c r="S154" i="1"/>
  <c r="AB153" i="1"/>
  <c r="AA153" i="1"/>
  <c r="Y153" i="1"/>
  <c r="V153" i="1"/>
  <c r="U153" i="1"/>
  <c r="T153" i="1"/>
  <c r="S153" i="1"/>
  <c r="AB146" i="1"/>
  <c r="V146" i="1"/>
  <c r="T146" i="1"/>
  <c r="S146" i="1"/>
  <c r="AB145" i="1"/>
  <c r="V145" i="1"/>
  <c r="T145" i="1"/>
  <c r="S145" i="1"/>
  <c r="AB144" i="1"/>
  <c r="V144" i="1"/>
  <c r="T144" i="1"/>
  <c r="S144" i="1"/>
  <c r="AB143" i="1"/>
  <c r="V143" i="1"/>
  <c r="T143" i="1"/>
  <c r="S143" i="1"/>
  <c r="AB142" i="1"/>
  <c r="V142" i="1"/>
  <c r="T142" i="1"/>
  <c r="S142" i="1"/>
  <c r="AB141" i="1"/>
  <c r="AA141" i="1"/>
  <c r="Y141" i="1"/>
  <c r="V141" i="1"/>
  <c r="U141" i="1"/>
  <c r="T141" i="1"/>
  <c r="S141" i="1"/>
  <c r="AB128" i="1"/>
  <c r="V128" i="1"/>
  <c r="T128" i="1"/>
  <c r="S128" i="1"/>
  <c r="AB127" i="1"/>
  <c r="V127" i="1"/>
  <c r="T127" i="1"/>
  <c r="S127" i="1"/>
  <c r="AB126" i="1"/>
  <c r="V126" i="1"/>
  <c r="T126" i="1"/>
  <c r="S126" i="1"/>
  <c r="AB125" i="1"/>
  <c r="V125" i="1"/>
  <c r="T125" i="1"/>
  <c r="S125" i="1"/>
  <c r="AB124" i="1"/>
  <c r="V124" i="1"/>
  <c r="T124" i="1"/>
  <c r="S124" i="1"/>
  <c r="AB123" i="1"/>
  <c r="AA123" i="1"/>
  <c r="Y123" i="1"/>
  <c r="V123" i="1"/>
  <c r="U123" i="1"/>
  <c r="T123" i="1"/>
  <c r="S123" i="1"/>
  <c r="AB92" i="1"/>
  <c r="V92" i="1"/>
  <c r="T92" i="1"/>
  <c r="S92" i="1"/>
  <c r="AB91" i="1"/>
  <c r="V91" i="1"/>
  <c r="T91" i="1"/>
  <c r="S91" i="1"/>
  <c r="AB90" i="1"/>
  <c r="V90" i="1"/>
  <c r="T90" i="1"/>
  <c r="S90" i="1"/>
  <c r="AB89" i="1"/>
  <c r="V89" i="1"/>
  <c r="T89" i="1"/>
  <c r="S89" i="1"/>
  <c r="AB88" i="1"/>
  <c r="V88" i="1"/>
  <c r="T88" i="1"/>
  <c r="S88" i="1"/>
  <c r="AB87" i="1"/>
  <c r="AA87" i="1"/>
  <c r="Y87" i="1"/>
  <c r="V87" i="1"/>
  <c r="U87" i="1"/>
  <c r="T87" i="1"/>
  <c r="S87" i="1"/>
  <c r="AB68" i="1"/>
  <c r="V68" i="1"/>
  <c r="T68" i="1"/>
  <c r="S68" i="1"/>
  <c r="AB67" i="1"/>
  <c r="V67" i="1"/>
  <c r="T67" i="1"/>
  <c r="S67" i="1"/>
  <c r="AB66" i="1"/>
  <c r="V66" i="1"/>
  <c r="T66" i="1"/>
  <c r="S66" i="1"/>
  <c r="AB65" i="1"/>
  <c r="V65" i="1"/>
  <c r="T65" i="1"/>
  <c r="S65" i="1"/>
  <c r="AB64" i="1"/>
  <c r="V64" i="1"/>
  <c r="T64" i="1"/>
  <c r="S64" i="1"/>
  <c r="AB63" i="1"/>
  <c r="AA63" i="1"/>
  <c r="Y63" i="1"/>
  <c r="V63" i="1"/>
  <c r="U63" i="1"/>
  <c r="T63" i="1"/>
  <c r="S63" i="1"/>
  <c r="AB26" i="1"/>
  <c r="V26" i="1"/>
  <c r="T26" i="1"/>
  <c r="S26" i="1"/>
  <c r="AB25" i="1"/>
  <c r="V25" i="1"/>
  <c r="T25" i="1"/>
  <c r="S25" i="1"/>
  <c r="AB24" i="1"/>
  <c r="V24" i="1"/>
  <c r="T24" i="1"/>
  <c r="S24" i="1"/>
  <c r="AB23" i="1"/>
  <c r="V23" i="1"/>
  <c r="T23" i="1"/>
  <c r="S23" i="1"/>
  <c r="AB22" i="1"/>
  <c r="V22" i="1"/>
  <c r="T22" i="1"/>
  <c r="S22" i="1"/>
  <c r="AB21" i="1"/>
  <c r="AA21" i="1"/>
  <c r="Y21" i="1"/>
  <c r="V21" i="1"/>
  <c r="U21" i="1"/>
  <c r="T21" i="1"/>
  <c r="S21" i="1"/>
  <c r="AA9" i="1"/>
  <c r="AB14" i="1"/>
  <c r="Z14" i="1"/>
  <c r="X14" i="1"/>
  <c r="V14" i="1"/>
  <c r="T14" i="1"/>
  <c r="AB13" i="1"/>
  <c r="Z13" i="1"/>
  <c r="X13" i="1"/>
  <c r="V13" i="1"/>
  <c r="T13" i="1"/>
  <c r="AB12" i="1"/>
  <c r="Z12" i="1"/>
  <c r="X12" i="1"/>
  <c r="V12" i="1"/>
  <c r="T12" i="1"/>
  <c r="AB11" i="1"/>
  <c r="Z11" i="1"/>
  <c r="X11" i="1"/>
  <c r="V11" i="1"/>
  <c r="T11" i="1"/>
  <c r="AB10" i="1"/>
  <c r="Z10" i="1"/>
  <c r="X10" i="1"/>
  <c r="V10" i="1"/>
  <c r="T10" i="1"/>
  <c r="AB9" i="1"/>
  <c r="Z9" i="1"/>
  <c r="Y9" i="1"/>
  <c r="X9" i="1"/>
  <c r="V9" i="1"/>
  <c r="U9" i="1"/>
  <c r="T9" i="1"/>
  <c r="N62" i="1"/>
  <c r="Z62" i="1" s="1"/>
  <c r="L62" i="1"/>
  <c r="X62" i="1" s="1"/>
  <c r="L60" i="1"/>
  <c r="X60" i="1" s="1"/>
  <c r="N59" i="1"/>
  <c r="Z59" i="1" s="1"/>
  <c r="Q58" i="1"/>
  <c r="Q59" i="1" s="1"/>
  <c r="Q60" i="1" s="1"/>
  <c r="Q61" i="1" s="1"/>
  <c r="Q62" i="1" s="1"/>
  <c r="N58" i="1"/>
  <c r="Z58" i="1" s="1"/>
  <c r="L58" i="1"/>
  <c r="X58" i="1" s="1"/>
  <c r="K58" i="1"/>
  <c r="K59" i="1" s="1"/>
  <c r="K60" i="1" s="1"/>
  <c r="K61" i="1" s="1"/>
  <c r="K62" i="1" s="1"/>
  <c r="R57" i="1"/>
  <c r="N57" i="1" l="1"/>
  <c r="Z57" i="1" s="1"/>
  <c r="L61" i="1"/>
  <c r="X61" i="1" s="1"/>
  <c r="N60" i="1"/>
  <c r="Z60" i="1" s="1"/>
  <c r="L59" i="1"/>
  <c r="X59" i="1" s="1"/>
  <c r="E280" i="1"/>
  <c r="F280" i="1" s="1"/>
  <c r="D289" i="1"/>
  <c r="D297" i="1" s="1"/>
  <c r="D305" i="1" s="1"/>
  <c r="D313" i="1" s="1"/>
  <c r="D321" i="1" s="1"/>
  <c r="D290" i="1"/>
  <c r="D298" i="1" s="1"/>
  <c r="D306" i="1" s="1"/>
  <c r="D314" i="1" s="1"/>
  <c r="D322" i="1" s="1"/>
  <c r="D291" i="1"/>
  <c r="D299" i="1" s="1"/>
  <c r="D307" i="1" s="1"/>
  <c r="D315" i="1" s="1"/>
  <c r="D323" i="1" s="1"/>
  <c r="D292" i="1"/>
  <c r="D293" i="1"/>
  <c r="D301" i="1" s="1"/>
  <c r="D309" i="1" s="1"/>
  <c r="D317" i="1" s="1"/>
  <c r="D325" i="1" s="1"/>
  <c r="D294" i="1"/>
  <c r="D302" i="1" s="1"/>
  <c r="D310" i="1" s="1"/>
  <c r="D318" i="1" s="1"/>
  <c r="D326" i="1" s="1"/>
  <c r="D295" i="1"/>
  <c r="D303" i="1" s="1"/>
  <c r="D311" i="1" s="1"/>
  <c r="D319" i="1" s="1"/>
  <c r="D327" i="1" s="1"/>
  <c r="D300" i="1"/>
  <c r="D308" i="1" s="1"/>
  <c r="D316" i="1" s="1"/>
  <c r="D324" i="1" s="1"/>
  <c r="D288" i="1"/>
  <c r="D296" i="1" s="1"/>
  <c r="D304" i="1" s="1"/>
  <c r="D312" i="1" s="1"/>
  <c r="D320" i="1" s="1"/>
  <c r="E312" i="1" l="1"/>
  <c r="F312" i="1" s="1"/>
  <c r="E291" i="1"/>
  <c r="F291" i="1" s="1"/>
  <c r="E296" i="1"/>
  <c r="F296" i="1" s="1"/>
  <c r="E320" i="1"/>
  <c r="F320" i="1" s="1"/>
  <c r="E325" i="1"/>
  <c r="F325" i="1" s="1"/>
  <c r="E283" i="1"/>
  <c r="F283" i="1" s="1"/>
  <c r="E304" i="1"/>
  <c r="F304" i="1" s="1"/>
  <c r="E287" i="1"/>
  <c r="F287" i="1" s="1"/>
  <c r="E281" i="1"/>
  <c r="F281" i="1" s="1"/>
  <c r="E285" i="1"/>
  <c r="F285" i="1" s="1"/>
  <c r="E289" i="1"/>
  <c r="F289" i="1" s="1"/>
  <c r="E293" i="1"/>
  <c r="F293" i="1" s="1"/>
  <c r="E300" i="1"/>
  <c r="F300" i="1" s="1"/>
  <c r="E308" i="1"/>
  <c r="F308" i="1" s="1"/>
  <c r="E316" i="1"/>
  <c r="F316" i="1" s="1"/>
  <c r="E324" i="1"/>
  <c r="F324" i="1" s="1"/>
  <c r="E327" i="1"/>
  <c r="F327" i="1" s="1"/>
  <c r="E284" i="1"/>
  <c r="F284" i="1" s="1"/>
  <c r="E288" i="1"/>
  <c r="F288" i="1" s="1"/>
  <c r="E292" i="1"/>
  <c r="F292" i="1" s="1"/>
  <c r="E297" i="1"/>
  <c r="F297" i="1" s="1"/>
  <c r="E305" i="1"/>
  <c r="F305" i="1" s="1"/>
  <c r="E313" i="1"/>
  <c r="F313" i="1" s="1"/>
  <c r="E321" i="1"/>
  <c r="F321" i="1" s="1"/>
  <c r="E282" i="1"/>
  <c r="F282" i="1" s="1"/>
  <c r="E286" i="1"/>
  <c r="F286" i="1" s="1"/>
  <c r="E290" i="1"/>
  <c r="F290" i="1" s="1"/>
  <c r="E294" i="1"/>
  <c r="F294" i="1" s="1"/>
  <c r="E301" i="1"/>
  <c r="F301" i="1" s="1"/>
  <c r="E309" i="1"/>
  <c r="F309" i="1" s="1"/>
  <c r="E317" i="1"/>
  <c r="F317" i="1" s="1"/>
  <c r="E298" i="1"/>
  <c r="F298" i="1" s="1"/>
  <c r="E302" i="1"/>
  <c r="F302" i="1" s="1"/>
  <c r="E306" i="1"/>
  <c r="F306" i="1" s="1"/>
  <c r="E310" i="1"/>
  <c r="F310" i="1" s="1"/>
  <c r="E314" i="1"/>
  <c r="F314" i="1" s="1"/>
  <c r="E318" i="1"/>
  <c r="F318" i="1" s="1"/>
  <c r="E322" i="1"/>
  <c r="F322" i="1" s="1"/>
  <c r="E326" i="1"/>
  <c r="F326" i="1" s="1"/>
  <c r="E295" i="1"/>
  <c r="F295" i="1" s="1"/>
  <c r="E299" i="1"/>
  <c r="F299" i="1" s="1"/>
  <c r="E303" i="1"/>
  <c r="F303" i="1" s="1"/>
  <c r="E307" i="1"/>
  <c r="F307" i="1" s="1"/>
  <c r="E311" i="1"/>
  <c r="F311" i="1" s="1"/>
  <c r="E315" i="1"/>
  <c r="F315" i="1" s="1"/>
  <c r="E319" i="1"/>
  <c r="F319" i="1" s="1"/>
  <c r="E323" i="1"/>
  <c r="F323" i="1" s="1"/>
  <c r="I282" i="1"/>
  <c r="F329" i="1" l="1"/>
  <c r="F328" i="1"/>
  <c r="F334" i="1"/>
  <c r="F332" i="1"/>
  <c r="F333" i="1"/>
  <c r="F330" i="1"/>
  <c r="F331" i="1"/>
  <c r="F335" i="1"/>
  <c r="I283" i="1"/>
  <c r="Q274" i="1" l="1"/>
  <c r="Q275" i="1" s="1"/>
  <c r="Q276" i="1" s="1"/>
  <c r="Q277" i="1" s="1"/>
  <c r="Q278" i="1" s="1"/>
  <c r="K274" i="1"/>
  <c r="K275" i="1" s="1"/>
  <c r="K276" i="1" s="1"/>
  <c r="K277" i="1" s="1"/>
  <c r="K278" i="1" s="1"/>
  <c r="Q268" i="1"/>
  <c r="Q269" i="1" s="1"/>
  <c r="Q270" i="1" s="1"/>
  <c r="Q271" i="1" s="1"/>
  <c r="Q272" i="1" s="1"/>
  <c r="K268" i="1"/>
  <c r="K269" i="1" s="1"/>
  <c r="K270" i="1" s="1"/>
  <c r="K271" i="1" s="1"/>
  <c r="K272" i="1" s="1"/>
  <c r="Q262" i="1"/>
  <c r="Q263" i="1" s="1"/>
  <c r="Q264" i="1" s="1"/>
  <c r="Q265" i="1" s="1"/>
  <c r="Q266" i="1" s="1"/>
  <c r="K262" i="1"/>
  <c r="K263" i="1" s="1"/>
  <c r="K264" i="1" s="1"/>
  <c r="K265" i="1" s="1"/>
  <c r="K266" i="1" s="1"/>
  <c r="Q256" i="1"/>
  <c r="Q257" i="1" s="1"/>
  <c r="Q258" i="1" s="1"/>
  <c r="Q259" i="1" s="1"/>
  <c r="Q260" i="1" s="1"/>
  <c r="K256" i="1"/>
  <c r="K257" i="1" s="1"/>
  <c r="K258" i="1" s="1"/>
  <c r="K259" i="1" s="1"/>
  <c r="K260" i="1" s="1"/>
  <c r="Q250" i="1"/>
  <c r="Q251" i="1" s="1"/>
  <c r="Q252" i="1" s="1"/>
  <c r="Q253" i="1" s="1"/>
  <c r="Q254" i="1" s="1"/>
  <c r="K250" i="1"/>
  <c r="K251" i="1" s="1"/>
  <c r="K252" i="1" s="1"/>
  <c r="K253" i="1" s="1"/>
  <c r="K254" i="1" s="1"/>
  <c r="Q244" i="1"/>
  <c r="Q245" i="1" s="1"/>
  <c r="Q246" i="1" s="1"/>
  <c r="Q247" i="1" s="1"/>
  <c r="Q248" i="1" s="1"/>
  <c r="K244" i="1"/>
  <c r="K245" i="1" s="1"/>
  <c r="K246" i="1" s="1"/>
  <c r="K247" i="1" s="1"/>
  <c r="K248" i="1" s="1"/>
  <c r="Q238" i="1"/>
  <c r="Q239" i="1" s="1"/>
  <c r="Q240" i="1" s="1"/>
  <c r="Q241" i="1" s="1"/>
  <c r="Q242" i="1" s="1"/>
  <c r="K238" i="1"/>
  <c r="K239" i="1" s="1"/>
  <c r="K240" i="1" s="1"/>
  <c r="K241" i="1" s="1"/>
  <c r="K242" i="1" s="1"/>
  <c r="Q232" i="1"/>
  <c r="Q233" i="1" s="1"/>
  <c r="Q234" i="1" s="1"/>
  <c r="Q235" i="1" s="1"/>
  <c r="Q236" i="1" s="1"/>
  <c r="K232" i="1"/>
  <c r="K233" i="1" s="1"/>
  <c r="K234" i="1" s="1"/>
  <c r="K235" i="1" s="1"/>
  <c r="K236" i="1" s="1"/>
  <c r="Q226" i="1"/>
  <c r="Q227" i="1" s="1"/>
  <c r="Q228" i="1" s="1"/>
  <c r="Q229" i="1" s="1"/>
  <c r="Q230" i="1" s="1"/>
  <c r="K226" i="1"/>
  <c r="K227" i="1" s="1"/>
  <c r="K228" i="1" s="1"/>
  <c r="K229" i="1" s="1"/>
  <c r="K230" i="1" s="1"/>
  <c r="Q220" i="1"/>
  <c r="Q221" i="1" s="1"/>
  <c r="Q222" i="1" s="1"/>
  <c r="Q223" i="1" s="1"/>
  <c r="Q224" i="1" s="1"/>
  <c r="K220" i="1"/>
  <c r="K221" i="1" s="1"/>
  <c r="K222" i="1" s="1"/>
  <c r="K223" i="1" s="1"/>
  <c r="K224" i="1" s="1"/>
  <c r="Q214" i="1"/>
  <c r="Q215" i="1" s="1"/>
  <c r="Q216" i="1" s="1"/>
  <c r="Q217" i="1" s="1"/>
  <c r="Q218" i="1" s="1"/>
  <c r="K214" i="1"/>
  <c r="K215" i="1" s="1"/>
  <c r="K216" i="1" s="1"/>
  <c r="K217" i="1" s="1"/>
  <c r="K218" i="1" s="1"/>
  <c r="Q208" i="1"/>
  <c r="Q209" i="1" s="1"/>
  <c r="Q210" i="1" s="1"/>
  <c r="Q211" i="1" s="1"/>
  <c r="Q212" i="1" s="1"/>
  <c r="K208" i="1"/>
  <c r="K209" i="1" s="1"/>
  <c r="K210" i="1" s="1"/>
  <c r="K211" i="1" s="1"/>
  <c r="K212" i="1" s="1"/>
  <c r="Q202" i="1"/>
  <c r="Q203" i="1" s="1"/>
  <c r="Q204" i="1" s="1"/>
  <c r="Q205" i="1" s="1"/>
  <c r="Q206" i="1" s="1"/>
  <c r="K202" i="1"/>
  <c r="K203" i="1" s="1"/>
  <c r="K204" i="1" s="1"/>
  <c r="K205" i="1" s="1"/>
  <c r="K206" i="1" s="1"/>
  <c r="Q196" i="1"/>
  <c r="Q197" i="1" s="1"/>
  <c r="Q198" i="1" s="1"/>
  <c r="Q199" i="1" s="1"/>
  <c r="Q200" i="1" s="1"/>
  <c r="K196" i="1"/>
  <c r="K197" i="1" s="1"/>
  <c r="K198" i="1" s="1"/>
  <c r="K199" i="1" s="1"/>
  <c r="K200" i="1" s="1"/>
  <c r="Q190" i="1"/>
  <c r="Q191" i="1" s="1"/>
  <c r="Q192" i="1" s="1"/>
  <c r="Q193" i="1" s="1"/>
  <c r="Q194" i="1" s="1"/>
  <c r="K190" i="1"/>
  <c r="K191" i="1" s="1"/>
  <c r="K192" i="1" s="1"/>
  <c r="K193" i="1" s="1"/>
  <c r="K194" i="1" s="1"/>
  <c r="Q184" i="1"/>
  <c r="Q185" i="1" s="1"/>
  <c r="Q186" i="1" s="1"/>
  <c r="Q187" i="1" s="1"/>
  <c r="Q188" i="1" s="1"/>
  <c r="K184" i="1"/>
  <c r="K185" i="1" s="1"/>
  <c r="K186" i="1" s="1"/>
  <c r="K187" i="1" s="1"/>
  <c r="K188" i="1" s="1"/>
  <c r="Q178" i="1"/>
  <c r="Q179" i="1" s="1"/>
  <c r="Q180" i="1" s="1"/>
  <c r="Q181" i="1" s="1"/>
  <c r="Q182" i="1" s="1"/>
  <c r="K178" i="1"/>
  <c r="K179" i="1" s="1"/>
  <c r="K180" i="1" s="1"/>
  <c r="K181" i="1" s="1"/>
  <c r="K182" i="1" s="1"/>
  <c r="Q172" i="1"/>
  <c r="Q173" i="1" s="1"/>
  <c r="Q174" i="1" s="1"/>
  <c r="Q175" i="1" s="1"/>
  <c r="Q176" i="1" s="1"/>
  <c r="K172" i="1"/>
  <c r="K173" i="1" s="1"/>
  <c r="K174" i="1" s="1"/>
  <c r="K175" i="1" s="1"/>
  <c r="K176" i="1" s="1"/>
  <c r="Q166" i="1"/>
  <c r="Q167" i="1" s="1"/>
  <c r="Q168" i="1" s="1"/>
  <c r="Q169" i="1" s="1"/>
  <c r="Q170" i="1" s="1"/>
  <c r="K166" i="1"/>
  <c r="K167" i="1" s="1"/>
  <c r="K168" i="1" s="1"/>
  <c r="K169" i="1" s="1"/>
  <c r="K170" i="1" s="1"/>
  <c r="Q160" i="1"/>
  <c r="Q161" i="1" s="1"/>
  <c r="Q162" i="1" s="1"/>
  <c r="Q163" i="1" s="1"/>
  <c r="Q164" i="1" s="1"/>
  <c r="K160" i="1"/>
  <c r="K161" i="1" s="1"/>
  <c r="K162" i="1" s="1"/>
  <c r="K163" i="1" s="1"/>
  <c r="K164" i="1" s="1"/>
  <c r="Q154" i="1"/>
  <c r="Q155" i="1" s="1"/>
  <c r="Q156" i="1" s="1"/>
  <c r="Q157" i="1" s="1"/>
  <c r="Q158" i="1" s="1"/>
  <c r="K154" i="1"/>
  <c r="K155" i="1" s="1"/>
  <c r="K156" i="1" s="1"/>
  <c r="K157" i="1" s="1"/>
  <c r="K158" i="1" s="1"/>
  <c r="Q148" i="1"/>
  <c r="Q149" i="1" s="1"/>
  <c r="Q150" i="1" s="1"/>
  <c r="Q151" i="1" s="1"/>
  <c r="Q152" i="1" s="1"/>
  <c r="K148" i="1"/>
  <c r="K149" i="1" s="1"/>
  <c r="K150" i="1" s="1"/>
  <c r="K151" i="1" s="1"/>
  <c r="K152" i="1" s="1"/>
  <c r="Q142" i="1"/>
  <c r="Q143" i="1" s="1"/>
  <c r="Q144" i="1" s="1"/>
  <c r="Q145" i="1" s="1"/>
  <c r="Q146" i="1" s="1"/>
  <c r="K142" i="1"/>
  <c r="K143" i="1" s="1"/>
  <c r="K144" i="1" s="1"/>
  <c r="K145" i="1" s="1"/>
  <c r="K146" i="1" s="1"/>
  <c r="Q136" i="1"/>
  <c r="Q137" i="1" s="1"/>
  <c r="Q138" i="1" s="1"/>
  <c r="Q139" i="1" s="1"/>
  <c r="Q140" i="1" s="1"/>
  <c r="K136" i="1"/>
  <c r="K137" i="1" s="1"/>
  <c r="K138" i="1" s="1"/>
  <c r="K139" i="1" s="1"/>
  <c r="K140" i="1" s="1"/>
  <c r="Q130" i="1"/>
  <c r="Q131" i="1" s="1"/>
  <c r="Q132" i="1" s="1"/>
  <c r="Q133" i="1" s="1"/>
  <c r="Q134" i="1" s="1"/>
  <c r="K130" i="1"/>
  <c r="K131" i="1" s="1"/>
  <c r="K132" i="1" s="1"/>
  <c r="K133" i="1" s="1"/>
  <c r="K134" i="1" s="1"/>
  <c r="Q124" i="1"/>
  <c r="Q125" i="1" s="1"/>
  <c r="Q126" i="1" s="1"/>
  <c r="Q127" i="1" s="1"/>
  <c r="Q128" i="1" s="1"/>
  <c r="K124" i="1"/>
  <c r="K125" i="1" s="1"/>
  <c r="K126" i="1" s="1"/>
  <c r="K127" i="1" s="1"/>
  <c r="K128" i="1" s="1"/>
  <c r="Q118" i="1"/>
  <c r="Q119" i="1" s="1"/>
  <c r="Q120" i="1" s="1"/>
  <c r="Q121" i="1" s="1"/>
  <c r="Q122" i="1" s="1"/>
  <c r="K118" i="1"/>
  <c r="K119" i="1" s="1"/>
  <c r="K120" i="1" s="1"/>
  <c r="K121" i="1" s="1"/>
  <c r="K122" i="1" s="1"/>
  <c r="Q112" i="1"/>
  <c r="Q113" i="1" s="1"/>
  <c r="Q114" i="1" s="1"/>
  <c r="Q115" i="1" s="1"/>
  <c r="Q116" i="1" s="1"/>
  <c r="K112" i="1"/>
  <c r="K113" i="1" s="1"/>
  <c r="K114" i="1" s="1"/>
  <c r="K115" i="1" s="1"/>
  <c r="K116" i="1" s="1"/>
  <c r="Q106" i="1"/>
  <c r="Q107" i="1" s="1"/>
  <c r="Q108" i="1" s="1"/>
  <c r="Q109" i="1" s="1"/>
  <c r="Q110" i="1" s="1"/>
  <c r="K106" i="1"/>
  <c r="K107" i="1" s="1"/>
  <c r="K108" i="1" s="1"/>
  <c r="K109" i="1" s="1"/>
  <c r="K110" i="1" s="1"/>
  <c r="Q100" i="1"/>
  <c r="Q101" i="1" s="1"/>
  <c r="Q102" i="1" s="1"/>
  <c r="Q103" i="1" s="1"/>
  <c r="Q104" i="1" s="1"/>
  <c r="K100" i="1"/>
  <c r="K101" i="1" s="1"/>
  <c r="K102" i="1" s="1"/>
  <c r="K103" i="1" s="1"/>
  <c r="K104" i="1" s="1"/>
  <c r="Q94" i="1"/>
  <c r="Q95" i="1" s="1"/>
  <c r="Q96" i="1" s="1"/>
  <c r="Q97" i="1" s="1"/>
  <c r="Q98" i="1" s="1"/>
  <c r="K94" i="1"/>
  <c r="K95" i="1" s="1"/>
  <c r="K96" i="1" s="1"/>
  <c r="K97" i="1" s="1"/>
  <c r="K98" i="1" s="1"/>
  <c r="Q88" i="1"/>
  <c r="Q89" i="1" s="1"/>
  <c r="Q90" i="1" s="1"/>
  <c r="Q91" i="1" s="1"/>
  <c r="Q92" i="1" s="1"/>
  <c r="K88" i="1"/>
  <c r="K89" i="1" s="1"/>
  <c r="K90" i="1" s="1"/>
  <c r="K91" i="1" s="1"/>
  <c r="K92" i="1" s="1"/>
  <c r="Q82" i="1"/>
  <c r="Q83" i="1" s="1"/>
  <c r="Q84" i="1" s="1"/>
  <c r="Q85" i="1" s="1"/>
  <c r="Q86" i="1" s="1"/>
  <c r="K82" i="1"/>
  <c r="K83" i="1" s="1"/>
  <c r="K84" i="1" s="1"/>
  <c r="K85" i="1" s="1"/>
  <c r="K86" i="1" s="1"/>
  <c r="Q76" i="1"/>
  <c r="Q77" i="1" s="1"/>
  <c r="Q78" i="1" s="1"/>
  <c r="Q79" i="1" s="1"/>
  <c r="Q80" i="1" s="1"/>
  <c r="K76" i="1"/>
  <c r="K77" i="1" s="1"/>
  <c r="K78" i="1" s="1"/>
  <c r="K79" i="1" s="1"/>
  <c r="K80" i="1" s="1"/>
  <c r="Q70" i="1"/>
  <c r="Q71" i="1" s="1"/>
  <c r="Q72" i="1" s="1"/>
  <c r="Q73" i="1" s="1"/>
  <c r="Q74" i="1" s="1"/>
  <c r="K70" i="1"/>
  <c r="K71" i="1" s="1"/>
  <c r="K72" i="1" s="1"/>
  <c r="K73" i="1" s="1"/>
  <c r="K74" i="1" s="1"/>
  <c r="Q64" i="1"/>
  <c r="Q65" i="1" s="1"/>
  <c r="Q66" i="1" s="1"/>
  <c r="Q67" i="1" s="1"/>
  <c r="Q68" i="1" s="1"/>
  <c r="K64" i="1"/>
  <c r="K65" i="1" s="1"/>
  <c r="K66" i="1" s="1"/>
  <c r="K67" i="1" s="1"/>
  <c r="K68" i="1" s="1"/>
  <c r="Q52" i="1"/>
  <c r="Q53" i="1" s="1"/>
  <c r="Q54" i="1" s="1"/>
  <c r="Q55" i="1" s="1"/>
  <c r="Q56" i="1" s="1"/>
  <c r="K52" i="1"/>
  <c r="K53" i="1" s="1"/>
  <c r="K54" i="1" s="1"/>
  <c r="K55" i="1" s="1"/>
  <c r="K56" i="1" s="1"/>
  <c r="Q46" i="1"/>
  <c r="Q47" i="1" s="1"/>
  <c r="Q48" i="1" s="1"/>
  <c r="Q49" i="1" s="1"/>
  <c r="Q50" i="1" s="1"/>
  <c r="K46" i="1"/>
  <c r="K47" i="1" s="1"/>
  <c r="K48" i="1" s="1"/>
  <c r="K49" i="1" s="1"/>
  <c r="K50" i="1" s="1"/>
  <c r="Q40" i="1"/>
  <c r="Q41" i="1" s="1"/>
  <c r="Q42" i="1" s="1"/>
  <c r="Q43" i="1" s="1"/>
  <c r="Q44" i="1" s="1"/>
  <c r="K40" i="1"/>
  <c r="K41" i="1" s="1"/>
  <c r="K42" i="1" s="1"/>
  <c r="K43" i="1" s="1"/>
  <c r="K44" i="1" s="1"/>
  <c r="Q34" i="1"/>
  <c r="Q35" i="1" s="1"/>
  <c r="Q36" i="1" s="1"/>
  <c r="Q37" i="1" s="1"/>
  <c r="Q38" i="1" s="1"/>
  <c r="K34" i="1"/>
  <c r="K35" i="1" s="1"/>
  <c r="K36" i="1" s="1"/>
  <c r="K37" i="1" s="1"/>
  <c r="K38" i="1" s="1"/>
  <c r="Q28" i="1"/>
  <c r="Q29" i="1" s="1"/>
  <c r="Q30" i="1" s="1"/>
  <c r="Q31" i="1" s="1"/>
  <c r="Q32" i="1" s="1"/>
  <c r="K28" i="1"/>
  <c r="K29" i="1" s="1"/>
  <c r="K30" i="1" s="1"/>
  <c r="K31" i="1" s="1"/>
  <c r="K32" i="1" s="1"/>
  <c r="Q22" i="1"/>
  <c r="Q23" i="1" s="1"/>
  <c r="Q24" i="1" s="1"/>
  <c r="Q25" i="1" s="1"/>
  <c r="Q26" i="1" s="1"/>
  <c r="K22" i="1"/>
  <c r="K23" i="1" s="1"/>
  <c r="K24" i="1" s="1"/>
  <c r="K25" i="1" s="1"/>
  <c r="K26" i="1" s="1"/>
  <c r="Q16" i="1"/>
  <c r="Q17" i="1" s="1"/>
  <c r="Q18" i="1" s="1"/>
  <c r="Q19" i="1" s="1"/>
  <c r="Q20" i="1" s="1"/>
  <c r="K16" i="1"/>
  <c r="K17" i="1" s="1"/>
  <c r="K18" i="1" s="1"/>
  <c r="K19" i="1" s="1"/>
  <c r="K20" i="1" s="1"/>
  <c r="Q10" i="1"/>
  <c r="Q11" i="1" s="1"/>
  <c r="Q12" i="1" s="1"/>
  <c r="Q13" i="1" s="1"/>
  <c r="Q14" i="1" s="1"/>
  <c r="K10" i="1"/>
  <c r="K11" i="1" s="1"/>
  <c r="K12" i="1" s="1"/>
  <c r="K13" i="1" s="1"/>
  <c r="K14" i="1" s="1"/>
  <c r="R147" i="1"/>
  <c r="R171" i="1"/>
  <c r="R219" i="1"/>
  <c r="R225" i="1"/>
  <c r="R231" i="1"/>
  <c r="R237" i="1"/>
  <c r="R243" i="1"/>
  <c r="R249" i="1"/>
  <c r="R255" i="1"/>
  <c r="R261" i="1"/>
  <c r="R267" i="1"/>
  <c r="R273" i="1"/>
  <c r="R3" i="1"/>
  <c r="Q4" i="1"/>
  <c r="Q5" i="1" s="1"/>
  <c r="Q6" i="1" s="1"/>
  <c r="Q7" i="1" s="1"/>
  <c r="Q8" i="1" s="1"/>
  <c r="K4" i="1"/>
  <c r="K5" i="1" s="1"/>
  <c r="K6" i="1" s="1"/>
  <c r="K7" i="1" s="1"/>
  <c r="K8" i="1" s="1"/>
  <c r="AA3" i="1" l="1"/>
  <c r="AB8" i="1"/>
  <c r="AB7" i="1"/>
  <c r="AB6" i="1"/>
  <c r="AB5" i="1"/>
  <c r="AB4" i="1"/>
  <c r="AB3" i="1"/>
  <c r="V4" i="1"/>
  <c r="V5" i="1"/>
  <c r="V6" i="1"/>
  <c r="V7" i="1"/>
  <c r="V8" i="1"/>
  <c r="V3" i="1"/>
  <c r="Y3" i="1"/>
  <c r="U3" i="1"/>
  <c r="T4" i="1"/>
  <c r="T5" i="1"/>
  <c r="T6" i="1"/>
  <c r="T7" i="1"/>
  <c r="T8" i="1"/>
  <c r="T3" i="1"/>
  <c r="L275" i="1" l="1"/>
  <c r="X275" i="1" s="1"/>
  <c r="N275" i="1"/>
  <c r="Z275" i="1" s="1"/>
  <c r="L267" i="1"/>
  <c r="X267" i="1" s="1"/>
  <c r="N267" i="1"/>
  <c r="Z267" i="1" s="1"/>
  <c r="N259" i="1"/>
  <c r="Z259" i="1" s="1"/>
  <c r="L259" i="1"/>
  <c r="X259" i="1" s="1"/>
  <c r="L251" i="1"/>
  <c r="X251" i="1" s="1"/>
  <c r="N251" i="1"/>
  <c r="Z251" i="1" s="1"/>
  <c r="L243" i="1"/>
  <c r="X243" i="1" s="1"/>
  <c r="N243" i="1"/>
  <c r="Z243" i="1" s="1"/>
  <c r="N278" i="1"/>
  <c r="Z278" i="1" s="1"/>
  <c r="L278" i="1"/>
  <c r="X278" i="1" s="1"/>
  <c r="L270" i="1"/>
  <c r="X270" i="1" s="1"/>
  <c r="N270" i="1"/>
  <c r="Z270" i="1" s="1"/>
  <c r="N262" i="1"/>
  <c r="Z262" i="1" s="1"/>
  <c r="L262" i="1"/>
  <c r="N254" i="1"/>
  <c r="Z254" i="1" s="1"/>
  <c r="L254" i="1"/>
  <c r="X254" i="1" s="1"/>
  <c r="L246" i="1"/>
  <c r="X246" i="1" s="1"/>
  <c r="N246" i="1"/>
  <c r="Z246" i="1" s="1"/>
  <c r="L238" i="1"/>
  <c r="N238" i="1"/>
  <c r="Z238" i="1" s="1"/>
  <c r="N276" i="1"/>
  <c r="Z276" i="1" s="1"/>
  <c r="L276" i="1"/>
  <c r="X276" i="1" s="1"/>
  <c r="L272" i="1"/>
  <c r="X272" i="1" s="1"/>
  <c r="N272" i="1"/>
  <c r="Z272" i="1" s="1"/>
  <c r="L268" i="1"/>
  <c r="X268" i="1" s="1"/>
  <c r="N268" i="1"/>
  <c r="Z268" i="1" s="1"/>
  <c r="N264" i="1"/>
  <c r="Z264" i="1" s="1"/>
  <c r="L264" i="1"/>
  <c r="X264" i="1" s="1"/>
  <c r="L260" i="1"/>
  <c r="X260" i="1" s="1"/>
  <c r="N260" i="1"/>
  <c r="Z260" i="1" s="1"/>
  <c r="N256" i="1"/>
  <c r="Z256" i="1" s="1"/>
  <c r="L256" i="1"/>
  <c r="N252" i="1"/>
  <c r="Z252" i="1" s="1"/>
  <c r="L252" i="1"/>
  <c r="X252" i="1" s="1"/>
  <c r="L248" i="1"/>
  <c r="X248" i="1" s="1"/>
  <c r="N248" i="1"/>
  <c r="Z248" i="1" s="1"/>
  <c r="N244" i="1"/>
  <c r="Z244" i="1" s="1"/>
  <c r="L244" i="1"/>
  <c r="X244" i="1" s="1"/>
  <c r="N240" i="1"/>
  <c r="Z240" i="1" s="1"/>
  <c r="L240" i="1"/>
  <c r="X240" i="1" s="1"/>
  <c r="N271" i="1"/>
  <c r="Z271" i="1" s="1"/>
  <c r="L271" i="1"/>
  <c r="X271" i="1" s="1"/>
  <c r="L263" i="1"/>
  <c r="X263" i="1" s="1"/>
  <c r="N263" i="1"/>
  <c r="Z263" i="1" s="1"/>
  <c r="L255" i="1"/>
  <c r="X255" i="1" s="1"/>
  <c r="N255" i="1"/>
  <c r="Z255" i="1" s="1"/>
  <c r="N247" i="1"/>
  <c r="Z247" i="1" s="1"/>
  <c r="L247" i="1"/>
  <c r="X247" i="1" s="1"/>
  <c r="N239" i="1"/>
  <c r="Z239" i="1" s="1"/>
  <c r="L239" i="1"/>
  <c r="X239" i="1" s="1"/>
  <c r="N274" i="1"/>
  <c r="Z274" i="1" s="1"/>
  <c r="L274" i="1"/>
  <c r="X274" i="1" s="1"/>
  <c r="N266" i="1"/>
  <c r="Z266" i="1" s="1"/>
  <c r="L266" i="1"/>
  <c r="X266" i="1" s="1"/>
  <c r="L258" i="1"/>
  <c r="X258" i="1" s="1"/>
  <c r="N258" i="1"/>
  <c r="Z258" i="1" s="1"/>
  <c r="L250" i="1"/>
  <c r="X250" i="1" s="1"/>
  <c r="N250" i="1"/>
  <c r="Z250" i="1" s="1"/>
  <c r="N242" i="1"/>
  <c r="Z242" i="1" s="1"/>
  <c r="L242" i="1"/>
  <c r="X242" i="1" s="1"/>
  <c r="L277" i="1"/>
  <c r="X277" i="1" s="1"/>
  <c r="N277" i="1"/>
  <c r="Z277" i="1" s="1"/>
  <c r="N273" i="1"/>
  <c r="Z273" i="1" s="1"/>
  <c r="L273" i="1"/>
  <c r="X273" i="1" s="1"/>
  <c r="N269" i="1"/>
  <c r="Z269" i="1" s="1"/>
  <c r="L269" i="1"/>
  <c r="X269" i="1" s="1"/>
  <c r="L265" i="1"/>
  <c r="X265" i="1" s="1"/>
  <c r="N265" i="1"/>
  <c r="Z265" i="1" s="1"/>
  <c r="N261" i="1"/>
  <c r="Z261" i="1" s="1"/>
  <c r="L261" i="1"/>
  <c r="X261" i="1" s="1"/>
  <c r="N257" i="1"/>
  <c r="Z257" i="1" s="1"/>
  <c r="L257" i="1"/>
  <c r="X257" i="1" s="1"/>
  <c r="L253" i="1"/>
  <c r="X253" i="1" s="1"/>
  <c r="N253" i="1"/>
  <c r="Z253" i="1" s="1"/>
  <c r="N249" i="1"/>
  <c r="Z249" i="1" s="1"/>
  <c r="L249" i="1"/>
  <c r="X249" i="1" s="1"/>
  <c r="N245" i="1"/>
  <c r="Z245" i="1" s="1"/>
  <c r="L245" i="1"/>
  <c r="X245" i="1" s="1"/>
  <c r="L241" i="1"/>
  <c r="X241" i="1" s="1"/>
  <c r="N241" i="1"/>
  <c r="Z241" i="1" s="1"/>
  <c r="L237" i="1"/>
  <c r="X237" i="1" s="1"/>
  <c r="N237" i="1"/>
  <c r="Z237" i="1" s="1"/>
  <c r="A176" i="1"/>
  <c r="A175" i="1"/>
  <c r="A174" i="1"/>
  <c r="A173" i="1"/>
  <c r="A172" i="1"/>
  <c r="A171" i="1"/>
  <c r="A152" i="1"/>
  <c r="A151" i="1"/>
  <c r="A150" i="1"/>
  <c r="A149" i="1"/>
  <c r="A148" i="1"/>
  <c r="A147" i="1"/>
  <c r="X262" i="1" l="1"/>
  <c r="X256" i="1"/>
  <c r="X238" i="1"/>
  <c r="N148" i="1"/>
  <c r="Z148" i="1" s="1"/>
  <c r="L148" i="1"/>
  <c r="X148" i="1" s="1"/>
  <c r="N174" i="1"/>
  <c r="Z174" i="1" s="1"/>
  <c r="L174" i="1"/>
  <c r="X174" i="1" s="1"/>
  <c r="N171" i="1"/>
  <c r="Z171" i="1" s="1"/>
  <c r="L171" i="1"/>
  <c r="X171" i="1" s="1"/>
  <c r="L150" i="1"/>
  <c r="X150" i="1" s="1"/>
  <c r="N150" i="1"/>
  <c r="Z150" i="1" s="1"/>
  <c r="L147" i="1"/>
  <c r="X147" i="1" s="1"/>
  <c r="N147" i="1"/>
  <c r="Z147" i="1" s="1"/>
  <c r="L151" i="1"/>
  <c r="X151" i="1" s="1"/>
  <c r="N151" i="1"/>
  <c r="Z151" i="1" s="1"/>
  <c r="L173" i="1"/>
  <c r="X173" i="1" s="1"/>
  <c r="N173" i="1"/>
  <c r="Z173" i="1" s="1"/>
  <c r="L152" i="1"/>
  <c r="X152" i="1" s="1"/>
  <c r="N152" i="1"/>
  <c r="Z152" i="1" s="1"/>
  <c r="N149" i="1"/>
  <c r="Z149" i="1" s="1"/>
  <c r="L149" i="1"/>
  <c r="X149" i="1" s="1"/>
  <c r="L175" i="1"/>
  <c r="X175" i="1" s="1"/>
  <c r="N175" i="1"/>
  <c r="Z175" i="1" s="1"/>
  <c r="N172" i="1"/>
  <c r="Z172" i="1" s="1"/>
  <c r="L172" i="1"/>
  <c r="X172" i="1" s="1"/>
  <c r="N176" i="1"/>
  <c r="Z176" i="1" s="1"/>
  <c r="L176" i="1"/>
  <c r="X176" i="1" s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L219" i="1" l="1"/>
  <c r="X219" i="1" s="1"/>
  <c r="N219" i="1"/>
  <c r="Z219" i="1" s="1"/>
  <c r="N223" i="1"/>
  <c r="Z223" i="1" s="1"/>
  <c r="L223" i="1"/>
  <c r="X223" i="1" s="1"/>
  <c r="L227" i="1"/>
  <c r="X227" i="1" s="1"/>
  <c r="N227" i="1"/>
  <c r="Z227" i="1" s="1"/>
  <c r="N231" i="1"/>
  <c r="Z231" i="1" s="1"/>
  <c r="L231" i="1"/>
  <c r="X231" i="1" s="1"/>
  <c r="L235" i="1"/>
  <c r="X235" i="1" s="1"/>
  <c r="N235" i="1"/>
  <c r="Z235" i="1" s="1"/>
  <c r="L220" i="1"/>
  <c r="X220" i="1" s="1"/>
  <c r="N220" i="1"/>
  <c r="Z220" i="1" s="1"/>
  <c r="L224" i="1"/>
  <c r="X224" i="1" s="1"/>
  <c r="N224" i="1"/>
  <c r="Z224" i="1" s="1"/>
  <c r="L228" i="1"/>
  <c r="X228" i="1" s="1"/>
  <c r="N228" i="1"/>
  <c r="Z228" i="1" s="1"/>
  <c r="L232" i="1"/>
  <c r="X232" i="1" s="1"/>
  <c r="N232" i="1"/>
  <c r="Z232" i="1" s="1"/>
  <c r="N236" i="1"/>
  <c r="Z236" i="1" s="1"/>
  <c r="L236" i="1"/>
  <c r="X236" i="1" s="1"/>
  <c r="N225" i="1"/>
  <c r="Z225" i="1" s="1"/>
  <c r="L225" i="1"/>
  <c r="X225" i="1" s="1"/>
  <c r="L233" i="1"/>
  <c r="X233" i="1" s="1"/>
  <c r="N233" i="1"/>
  <c r="Z233" i="1" s="1"/>
  <c r="N221" i="1"/>
  <c r="Z221" i="1" s="1"/>
  <c r="L221" i="1"/>
  <c r="X221" i="1" s="1"/>
  <c r="N229" i="1"/>
  <c r="Z229" i="1" s="1"/>
  <c r="L229" i="1"/>
  <c r="X229" i="1" s="1"/>
  <c r="L222" i="1"/>
  <c r="X222" i="1" s="1"/>
  <c r="N222" i="1"/>
  <c r="Z222" i="1" s="1"/>
  <c r="N226" i="1"/>
  <c r="Z226" i="1" s="1"/>
  <c r="L226" i="1"/>
  <c r="X226" i="1" s="1"/>
  <c r="L230" i="1"/>
  <c r="X230" i="1" s="1"/>
  <c r="N230" i="1"/>
  <c r="Z230" i="1" s="1"/>
  <c r="N234" i="1"/>
  <c r="Z234" i="1" s="1"/>
  <c r="L234" i="1"/>
  <c r="X234" i="1" s="1"/>
  <c r="C9" i="1"/>
  <c r="R9" i="1" s="1"/>
  <c r="C10" i="1"/>
  <c r="C16" i="1" s="1"/>
  <c r="A16" i="1" s="1"/>
  <c r="C11" i="1"/>
  <c r="C12" i="1"/>
  <c r="C18" i="1" s="1"/>
  <c r="A18" i="1" s="1"/>
  <c r="C13" i="1"/>
  <c r="C14" i="1"/>
  <c r="A8" i="1"/>
  <c r="S8" i="1" s="1"/>
  <c r="A7" i="1"/>
  <c r="S7" i="1" s="1"/>
  <c r="A6" i="1"/>
  <c r="S6" i="1" s="1"/>
  <c r="A5" i="1"/>
  <c r="S5" i="1" s="1"/>
  <c r="A4" i="1"/>
  <c r="S4" i="1" s="1"/>
  <c r="A3" i="1"/>
  <c r="S3" i="1" s="1"/>
  <c r="L16" i="1" l="1"/>
  <c r="X16" i="1" s="1"/>
  <c r="N16" i="1"/>
  <c r="Z16" i="1" s="1"/>
  <c r="N18" i="1"/>
  <c r="Z18" i="1" s="1"/>
  <c r="L18" i="1"/>
  <c r="X18" i="1" s="1"/>
  <c r="N8" i="1"/>
  <c r="Z8" i="1" s="1"/>
  <c r="L8" i="1"/>
  <c r="X8" i="1" s="1"/>
  <c r="N5" i="1"/>
  <c r="Z5" i="1" s="1"/>
  <c r="L5" i="1"/>
  <c r="X5" i="1" s="1"/>
  <c r="A14" i="1"/>
  <c r="S14" i="1" s="1"/>
  <c r="N4" i="1"/>
  <c r="Z4" i="1" s="1"/>
  <c r="L4" i="1"/>
  <c r="X4" i="1" s="1"/>
  <c r="L6" i="1"/>
  <c r="X6" i="1" s="1"/>
  <c r="N6" i="1"/>
  <c r="Z6" i="1" s="1"/>
  <c r="N3" i="1"/>
  <c r="L3" i="1"/>
  <c r="L7" i="1"/>
  <c r="X7" i="1" s="1"/>
  <c r="N7" i="1"/>
  <c r="Z7" i="1" s="1"/>
  <c r="C24" i="1"/>
  <c r="A24" i="1" s="1"/>
  <c r="A9" i="1"/>
  <c r="S9" i="1" s="1"/>
  <c r="C20" i="1"/>
  <c r="C15" i="1"/>
  <c r="R15" i="1" s="1"/>
  <c r="A12" i="1"/>
  <c r="S12" i="1" s="1"/>
  <c r="A10" i="1"/>
  <c r="S10" i="1" s="1"/>
  <c r="C17" i="1"/>
  <c r="C23" i="1" s="1"/>
  <c r="A23" i="1" s="1"/>
  <c r="A11" i="1"/>
  <c r="S11" i="1" s="1"/>
  <c r="A13" i="1"/>
  <c r="S13" i="1" s="1"/>
  <c r="C19" i="1"/>
  <c r="C22" i="1"/>
  <c r="N12" i="1" l="1"/>
  <c r="L12" i="1"/>
  <c r="N14" i="1"/>
  <c r="L14" i="1"/>
  <c r="L11" i="1"/>
  <c r="N11" i="1"/>
  <c r="N24" i="1"/>
  <c r="Z24" i="1" s="1"/>
  <c r="L24" i="1"/>
  <c r="X24" i="1" s="1"/>
  <c r="N10" i="1"/>
  <c r="L10" i="1"/>
  <c r="N9" i="1"/>
  <c r="L9" i="1"/>
  <c r="N13" i="1"/>
  <c r="L13" i="1"/>
  <c r="N23" i="1"/>
  <c r="Z23" i="1" s="1"/>
  <c r="L23" i="1"/>
  <c r="X23" i="1" s="1"/>
  <c r="X3" i="1"/>
  <c r="Z3" i="1"/>
  <c r="C42" i="1"/>
  <c r="C26" i="1"/>
  <c r="A26" i="1" s="1"/>
  <c r="A20" i="1"/>
  <c r="C21" i="1"/>
  <c r="R21" i="1" s="1"/>
  <c r="A15" i="1"/>
  <c r="C41" i="1"/>
  <c r="A17" i="1"/>
  <c r="C25" i="1"/>
  <c r="A19" i="1"/>
  <c r="A22" i="1"/>
  <c r="C40" i="1"/>
  <c r="A42" i="1" l="1"/>
  <c r="L42" i="1" s="1"/>
  <c r="X42" i="1" s="1"/>
  <c r="L22" i="1"/>
  <c r="N22" i="1"/>
  <c r="Z22" i="1" s="1"/>
  <c r="N17" i="1"/>
  <c r="Z17" i="1" s="1"/>
  <c r="L17" i="1"/>
  <c r="X17" i="1" s="1"/>
  <c r="N26" i="1"/>
  <c r="Z26" i="1" s="1"/>
  <c r="L26" i="1"/>
  <c r="X26" i="1" s="1"/>
  <c r="N42" i="1"/>
  <c r="Z42" i="1" s="1"/>
  <c r="N19" i="1"/>
  <c r="Z19" i="1" s="1"/>
  <c r="L19" i="1"/>
  <c r="X19" i="1" s="1"/>
  <c r="N15" i="1"/>
  <c r="Z15" i="1" s="1"/>
  <c r="L15" i="1"/>
  <c r="X15" i="1" s="1"/>
  <c r="N20" i="1"/>
  <c r="Z20" i="1" s="1"/>
  <c r="L20" i="1"/>
  <c r="X20" i="1" s="1"/>
  <c r="C44" i="1"/>
  <c r="C39" i="1"/>
  <c r="R39" i="1" s="1"/>
  <c r="A21" i="1"/>
  <c r="A41" i="1"/>
  <c r="A25" i="1"/>
  <c r="C43" i="1"/>
  <c r="A40" i="1"/>
  <c r="X22" i="1" l="1"/>
  <c r="A44" i="1"/>
  <c r="L44" i="1" s="1"/>
  <c r="X44" i="1" s="1"/>
  <c r="L40" i="1"/>
  <c r="X40" i="1" s="1"/>
  <c r="N40" i="1"/>
  <c r="Z40" i="1" s="1"/>
  <c r="L21" i="1"/>
  <c r="X21" i="1" s="1"/>
  <c r="N21" i="1"/>
  <c r="Z21" i="1" s="1"/>
  <c r="L25" i="1"/>
  <c r="N25" i="1"/>
  <c r="Z25" i="1" s="1"/>
  <c r="N41" i="1"/>
  <c r="Z41" i="1" s="1"/>
  <c r="L41" i="1"/>
  <c r="X41" i="1" s="1"/>
  <c r="A39" i="1"/>
  <c r="A43" i="1"/>
  <c r="X25" i="1" l="1"/>
  <c r="N44" i="1"/>
  <c r="Z44" i="1" s="1"/>
  <c r="N43" i="1"/>
  <c r="Z43" i="1" s="1"/>
  <c r="L43" i="1"/>
  <c r="X43" i="1" s="1"/>
  <c r="L39" i="1"/>
  <c r="X39" i="1" s="1"/>
  <c r="N39" i="1"/>
  <c r="Z39" i="1" s="1"/>
  <c r="C27" i="1" l="1"/>
  <c r="R27" i="1" l="1"/>
  <c r="A27" i="1"/>
  <c r="N27" i="1" l="1"/>
  <c r="Z27" i="1" s="1"/>
  <c r="L27" i="1"/>
  <c r="X27" i="1" s="1"/>
  <c r="C36" i="1" l="1"/>
  <c r="C35" i="1"/>
  <c r="A36" i="1" l="1"/>
  <c r="C48" i="1"/>
  <c r="C33" i="1"/>
  <c r="C34" i="1"/>
  <c r="C38" i="1"/>
  <c r="A35" i="1"/>
  <c r="C47" i="1"/>
  <c r="C53" i="1" l="1"/>
  <c r="A47" i="1"/>
  <c r="A34" i="1"/>
  <c r="C46" i="1"/>
  <c r="L35" i="1"/>
  <c r="X35" i="1" s="1"/>
  <c r="N35" i="1"/>
  <c r="Z35" i="1" s="1"/>
  <c r="N36" i="1"/>
  <c r="Z36" i="1" s="1"/>
  <c r="L36" i="1"/>
  <c r="X36" i="1" s="1"/>
  <c r="A38" i="1"/>
  <c r="C50" i="1"/>
  <c r="R33" i="1"/>
  <c r="A33" i="1"/>
  <c r="C45" i="1"/>
  <c r="A48" i="1"/>
  <c r="C54" i="1"/>
  <c r="C37" i="1"/>
  <c r="L34" i="1" l="1"/>
  <c r="X34" i="1" s="1"/>
  <c r="N34" i="1"/>
  <c r="Z34" i="1" s="1"/>
  <c r="C66" i="1"/>
  <c r="A54" i="1"/>
  <c r="C72" i="1"/>
  <c r="C52" i="1"/>
  <c r="A46" i="1"/>
  <c r="A37" i="1"/>
  <c r="C49" i="1"/>
  <c r="R45" i="1"/>
  <c r="A45" i="1"/>
  <c r="C51" i="1"/>
  <c r="C63" i="1" s="1"/>
  <c r="N38" i="1"/>
  <c r="Z38" i="1" s="1"/>
  <c r="L38" i="1"/>
  <c r="X38" i="1" s="1"/>
  <c r="N47" i="1"/>
  <c r="Z47" i="1" s="1"/>
  <c r="L47" i="1"/>
  <c r="X47" i="1" s="1"/>
  <c r="L48" i="1"/>
  <c r="X48" i="1" s="1"/>
  <c r="N48" i="1"/>
  <c r="Z48" i="1" s="1"/>
  <c r="C56" i="1"/>
  <c r="A50" i="1"/>
  <c r="N33" i="1"/>
  <c r="Z33" i="1" s="1"/>
  <c r="L33" i="1"/>
  <c r="X33" i="1" s="1"/>
  <c r="C65" i="1"/>
  <c r="C71" i="1" s="1"/>
  <c r="A53" i="1"/>
  <c r="R63" i="1" l="1"/>
  <c r="A63" i="1"/>
  <c r="A65" i="1"/>
  <c r="C68" i="1"/>
  <c r="A56" i="1"/>
  <c r="C74" i="1"/>
  <c r="N46" i="1"/>
  <c r="Z46" i="1" s="1"/>
  <c r="L46" i="1"/>
  <c r="X46" i="1" s="1"/>
  <c r="A66" i="1"/>
  <c r="C90" i="1"/>
  <c r="C96" i="1" s="1"/>
  <c r="L54" i="1"/>
  <c r="X54" i="1" s="1"/>
  <c r="N54" i="1"/>
  <c r="Z54" i="1" s="1"/>
  <c r="C77" i="1"/>
  <c r="C83" i="1" s="1"/>
  <c r="A83" i="1" s="1"/>
  <c r="A71" i="1"/>
  <c r="C55" i="1"/>
  <c r="A49" i="1"/>
  <c r="C64" i="1"/>
  <c r="C70" i="1"/>
  <c r="A52" i="1"/>
  <c r="N45" i="1"/>
  <c r="Z45" i="1" s="1"/>
  <c r="L45" i="1"/>
  <c r="X45" i="1" s="1"/>
  <c r="L53" i="1"/>
  <c r="X53" i="1" s="1"/>
  <c r="N53" i="1"/>
  <c r="Z53" i="1" s="1"/>
  <c r="N50" i="1"/>
  <c r="Z50" i="1" s="1"/>
  <c r="L50" i="1"/>
  <c r="X50" i="1" s="1"/>
  <c r="R51" i="1"/>
  <c r="C69" i="1"/>
  <c r="A51" i="1"/>
  <c r="L37" i="1"/>
  <c r="X37" i="1" s="1"/>
  <c r="N37" i="1"/>
  <c r="Z37" i="1" s="1"/>
  <c r="C78" i="1"/>
  <c r="C84" i="1" s="1"/>
  <c r="A84" i="1" s="1"/>
  <c r="A72" i="1"/>
  <c r="A96" i="1" l="1"/>
  <c r="C102" i="1"/>
  <c r="L84" i="1"/>
  <c r="X84" i="1" s="1"/>
  <c r="N84" i="1"/>
  <c r="Z84" i="1" s="1"/>
  <c r="C89" i="1"/>
  <c r="C95" i="1" s="1"/>
  <c r="L83" i="1"/>
  <c r="X83" i="1" s="1"/>
  <c r="N83" i="1"/>
  <c r="Z83" i="1" s="1"/>
  <c r="N63" i="1"/>
  <c r="Z63" i="1" s="1"/>
  <c r="L63" i="1"/>
  <c r="X63" i="1" s="1"/>
  <c r="N52" i="1"/>
  <c r="Z52" i="1" s="1"/>
  <c r="L52" i="1"/>
  <c r="X52" i="1" s="1"/>
  <c r="C67" i="1"/>
  <c r="A55" i="1"/>
  <c r="C73" i="1"/>
  <c r="C76" i="1"/>
  <c r="C82" i="1" s="1"/>
  <c r="A82" i="1" s="1"/>
  <c r="A70" i="1"/>
  <c r="A64" i="1"/>
  <c r="A77" i="1"/>
  <c r="L66" i="1"/>
  <c r="X66" i="1" s="1"/>
  <c r="N66" i="1"/>
  <c r="Z66" i="1" s="1"/>
  <c r="L56" i="1"/>
  <c r="X56" i="1" s="1"/>
  <c r="N56" i="1"/>
  <c r="Z56" i="1" s="1"/>
  <c r="L72" i="1"/>
  <c r="X72" i="1" s="1"/>
  <c r="N72" i="1"/>
  <c r="Z72" i="1" s="1"/>
  <c r="L51" i="1"/>
  <c r="X51" i="1" s="1"/>
  <c r="N51" i="1"/>
  <c r="Z51" i="1" s="1"/>
  <c r="L49" i="1"/>
  <c r="X49" i="1" s="1"/>
  <c r="N49" i="1"/>
  <c r="Z49" i="1" s="1"/>
  <c r="A68" i="1"/>
  <c r="A78" i="1"/>
  <c r="R69" i="1"/>
  <c r="A69" i="1"/>
  <c r="C75" i="1"/>
  <c r="C81" i="1" s="1"/>
  <c r="N71" i="1"/>
  <c r="Z71" i="1" s="1"/>
  <c r="L71" i="1"/>
  <c r="X71" i="1" s="1"/>
  <c r="A90" i="1"/>
  <c r="C80" i="1"/>
  <c r="C86" i="1" s="1"/>
  <c r="A86" i="1" s="1"/>
  <c r="A74" i="1"/>
  <c r="L65" i="1"/>
  <c r="X65" i="1" s="1"/>
  <c r="N65" i="1"/>
  <c r="Z65" i="1" s="1"/>
  <c r="N86" i="1" l="1"/>
  <c r="Z86" i="1" s="1"/>
  <c r="L86" i="1"/>
  <c r="X86" i="1" s="1"/>
  <c r="C92" i="1"/>
  <c r="C98" i="1" s="1"/>
  <c r="L82" i="1"/>
  <c r="X82" i="1" s="1"/>
  <c r="N82" i="1"/>
  <c r="Z82" i="1" s="1"/>
  <c r="A89" i="1"/>
  <c r="C88" i="1"/>
  <c r="C94" i="1" s="1"/>
  <c r="A102" i="1"/>
  <c r="C108" i="1"/>
  <c r="R81" i="1"/>
  <c r="C87" i="1"/>
  <c r="A81" i="1"/>
  <c r="C101" i="1"/>
  <c r="A95" i="1"/>
  <c r="N96" i="1"/>
  <c r="Z96" i="1" s="1"/>
  <c r="L96" i="1"/>
  <c r="X96" i="1" s="1"/>
  <c r="N74" i="1"/>
  <c r="Z74" i="1" s="1"/>
  <c r="L74" i="1"/>
  <c r="X74" i="1" s="1"/>
  <c r="R75" i="1"/>
  <c r="A75" i="1"/>
  <c r="N78" i="1"/>
  <c r="Z78" i="1" s="1"/>
  <c r="L78" i="1"/>
  <c r="X78" i="1" s="1"/>
  <c r="N64" i="1"/>
  <c r="Z64" i="1" s="1"/>
  <c r="L64" i="1"/>
  <c r="X64" i="1" s="1"/>
  <c r="L55" i="1"/>
  <c r="X55" i="1" s="1"/>
  <c r="N55" i="1"/>
  <c r="Z55" i="1" s="1"/>
  <c r="A80" i="1"/>
  <c r="L69" i="1"/>
  <c r="X69" i="1" s="1"/>
  <c r="N69" i="1"/>
  <c r="Z69" i="1" s="1"/>
  <c r="L70" i="1"/>
  <c r="X70" i="1" s="1"/>
  <c r="N70" i="1"/>
  <c r="Z70" i="1" s="1"/>
  <c r="A67" i="1"/>
  <c r="C91" i="1"/>
  <c r="C97" i="1" s="1"/>
  <c r="N68" i="1"/>
  <c r="Z68" i="1" s="1"/>
  <c r="L68" i="1"/>
  <c r="X68" i="1" s="1"/>
  <c r="L77" i="1"/>
  <c r="X77" i="1" s="1"/>
  <c r="N77" i="1"/>
  <c r="Z77" i="1" s="1"/>
  <c r="A76" i="1"/>
  <c r="L90" i="1"/>
  <c r="X90" i="1" s="1"/>
  <c r="N90" i="1"/>
  <c r="Z90" i="1" s="1"/>
  <c r="N89" i="1"/>
  <c r="Z89" i="1" s="1"/>
  <c r="L89" i="1"/>
  <c r="X89" i="1" s="1"/>
  <c r="C79" i="1"/>
  <c r="C85" i="1" s="1"/>
  <c r="A85" i="1" s="1"/>
  <c r="A73" i="1"/>
  <c r="L85" i="1" l="1"/>
  <c r="X85" i="1" s="1"/>
  <c r="N85" i="1"/>
  <c r="Z85" i="1" s="1"/>
  <c r="A92" i="1"/>
  <c r="L92" i="1" s="1"/>
  <c r="X92" i="1" s="1"/>
  <c r="N81" i="1"/>
  <c r="Z81" i="1" s="1"/>
  <c r="L81" i="1"/>
  <c r="X81" i="1" s="1"/>
  <c r="L102" i="1"/>
  <c r="X102" i="1" s="1"/>
  <c r="N102" i="1"/>
  <c r="Z102" i="1" s="1"/>
  <c r="R87" i="1"/>
  <c r="C93" i="1"/>
  <c r="A87" i="1"/>
  <c r="A94" i="1"/>
  <c r="C100" i="1"/>
  <c r="C104" i="1"/>
  <c r="A98" i="1"/>
  <c r="A88" i="1"/>
  <c r="N88" i="1" s="1"/>
  <c r="Z88" i="1" s="1"/>
  <c r="L95" i="1"/>
  <c r="X95" i="1" s="1"/>
  <c r="N95" i="1"/>
  <c r="Z95" i="1" s="1"/>
  <c r="C103" i="1"/>
  <c r="A97" i="1"/>
  <c r="C107" i="1"/>
  <c r="A101" i="1"/>
  <c r="A108" i="1"/>
  <c r="C114" i="1"/>
  <c r="L73" i="1"/>
  <c r="X73" i="1" s="1"/>
  <c r="N73" i="1"/>
  <c r="Z73" i="1" s="1"/>
  <c r="A79" i="1"/>
  <c r="N80" i="1"/>
  <c r="Z80" i="1" s="1"/>
  <c r="L80" i="1"/>
  <c r="X80" i="1" s="1"/>
  <c r="N75" i="1"/>
  <c r="Z75" i="1" s="1"/>
  <c r="L75" i="1"/>
  <c r="X75" i="1" s="1"/>
  <c r="A91" i="1"/>
  <c r="L88" i="1"/>
  <c r="X88" i="1" s="1"/>
  <c r="L76" i="1"/>
  <c r="X76" i="1" s="1"/>
  <c r="N76" i="1"/>
  <c r="Z76" i="1" s="1"/>
  <c r="L67" i="1"/>
  <c r="X67" i="1" s="1"/>
  <c r="N67" i="1"/>
  <c r="Z67" i="1" s="1"/>
  <c r="L97" i="1" l="1"/>
  <c r="X97" i="1" s="1"/>
  <c r="N97" i="1"/>
  <c r="Z97" i="1" s="1"/>
  <c r="L94" i="1"/>
  <c r="X94" i="1" s="1"/>
  <c r="N94" i="1"/>
  <c r="Z94" i="1" s="1"/>
  <c r="N92" i="1"/>
  <c r="Z92" i="1" s="1"/>
  <c r="R93" i="1"/>
  <c r="C99" i="1"/>
  <c r="A93" i="1"/>
  <c r="A107" i="1"/>
  <c r="C113" i="1"/>
  <c r="A100" i="1"/>
  <c r="C106" i="1"/>
  <c r="L108" i="1"/>
  <c r="X108" i="1" s="1"/>
  <c r="N108" i="1"/>
  <c r="Z108" i="1" s="1"/>
  <c r="C109" i="1"/>
  <c r="A103" i="1"/>
  <c r="L98" i="1"/>
  <c r="X98" i="1" s="1"/>
  <c r="N98" i="1"/>
  <c r="Z98" i="1" s="1"/>
  <c r="L87" i="1"/>
  <c r="X87" i="1" s="1"/>
  <c r="N87" i="1"/>
  <c r="Z87" i="1" s="1"/>
  <c r="A114" i="1"/>
  <c r="C120" i="1"/>
  <c r="L101" i="1"/>
  <c r="X101" i="1" s="1"/>
  <c r="N101" i="1"/>
  <c r="Z101" i="1" s="1"/>
  <c r="C110" i="1"/>
  <c r="A104" i="1"/>
  <c r="N79" i="1"/>
  <c r="Z79" i="1" s="1"/>
  <c r="L79" i="1"/>
  <c r="X79" i="1" s="1"/>
  <c r="N91" i="1"/>
  <c r="Z91" i="1" s="1"/>
  <c r="L91" i="1"/>
  <c r="X91" i="1" s="1"/>
  <c r="L100" i="1" l="1"/>
  <c r="X100" i="1" s="1"/>
  <c r="N100" i="1"/>
  <c r="Z100" i="1" s="1"/>
  <c r="L103" i="1"/>
  <c r="X103" i="1" s="1"/>
  <c r="N103" i="1"/>
  <c r="Z103" i="1" s="1"/>
  <c r="A106" i="1"/>
  <c r="C112" i="1"/>
  <c r="N93" i="1"/>
  <c r="Z93" i="1" s="1"/>
  <c r="L93" i="1"/>
  <c r="X93" i="1" s="1"/>
  <c r="A109" i="1"/>
  <c r="C115" i="1"/>
  <c r="R99" i="1"/>
  <c r="C105" i="1"/>
  <c r="A99" i="1"/>
  <c r="N104" i="1"/>
  <c r="Z104" i="1" s="1"/>
  <c r="L104" i="1"/>
  <c r="X104" i="1" s="1"/>
  <c r="A120" i="1"/>
  <c r="C126" i="1"/>
  <c r="A113" i="1"/>
  <c r="C119" i="1"/>
  <c r="A110" i="1"/>
  <c r="C116" i="1"/>
  <c r="L114" i="1"/>
  <c r="X114" i="1" s="1"/>
  <c r="N114" i="1"/>
  <c r="Z114" i="1" s="1"/>
  <c r="N107" i="1"/>
  <c r="Z107" i="1" s="1"/>
  <c r="L107" i="1"/>
  <c r="X107" i="1" s="1"/>
  <c r="A119" i="1" l="1"/>
  <c r="C125" i="1"/>
  <c r="A116" i="1"/>
  <c r="C122" i="1"/>
  <c r="C132" i="1"/>
  <c r="A126" i="1"/>
  <c r="L99" i="1"/>
  <c r="X99" i="1" s="1"/>
  <c r="N99" i="1"/>
  <c r="Z99" i="1" s="1"/>
  <c r="N109" i="1"/>
  <c r="Z109" i="1" s="1"/>
  <c r="L109" i="1"/>
  <c r="X109" i="1" s="1"/>
  <c r="N110" i="1"/>
  <c r="Z110" i="1" s="1"/>
  <c r="L110" i="1"/>
  <c r="X110" i="1" s="1"/>
  <c r="L120" i="1"/>
  <c r="X120" i="1" s="1"/>
  <c r="N120" i="1"/>
  <c r="Z120" i="1" s="1"/>
  <c r="R105" i="1"/>
  <c r="A105" i="1"/>
  <c r="C111" i="1"/>
  <c r="L113" i="1"/>
  <c r="X113" i="1" s="1"/>
  <c r="N113" i="1"/>
  <c r="Z113" i="1" s="1"/>
  <c r="A115" i="1"/>
  <c r="C121" i="1"/>
  <c r="A112" i="1"/>
  <c r="C118" i="1"/>
  <c r="N106" i="1"/>
  <c r="Z106" i="1" s="1"/>
  <c r="L106" i="1"/>
  <c r="X106" i="1" s="1"/>
  <c r="A118" i="1" l="1"/>
  <c r="C124" i="1"/>
  <c r="A121" i="1"/>
  <c r="C127" i="1"/>
  <c r="C117" i="1"/>
  <c r="R111" i="1"/>
  <c r="A111" i="1"/>
  <c r="C30" i="1"/>
  <c r="A30" i="1" s="1"/>
  <c r="A132" i="1"/>
  <c r="C138" i="1"/>
  <c r="N115" i="1"/>
  <c r="Z115" i="1" s="1"/>
  <c r="L115" i="1"/>
  <c r="X115" i="1" s="1"/>
  <c r="L105" i="1"/>
  <c r="X105" i="1" s="1"/>
  <c r="N105" i="1"/>
  <c r="Z105" i="1" s="1"/>
  <c r="A122" i="1"/>
  <c r="C128" i="1"/>
  <c r="N116" i="1"/>
  <c r="Z116" i="1" s="1"/>
  <c r="L116" i="1"/>
  <c r="X116" i="1" s="1"/>
  <c r="N112" i="1"/>
  <c r="Z112" i="1" s="1"/>
  <c r="L112" i="1"/>
  <c r="X112" i="1" s="1"/>
  <c r="L126" i="1"/>
  <c r="X126" i="1" s="1"/>
  <c r="N126" i="1"/>
  <c r="Z126" i="1" s="1"/>
  <c r="C131" i="1"/>
  <c r="A125" i="1"/>
  <c r="N119" i="1"/>
  <c r="Z119" i="1" s="1"/>
  <c r="L119" i="1"/>
  <c r="X119" i="1" s="1"/>
  <c r="L132" i="1" l="1"/>
  <c r="X132" i="1" s="1"/>
  <c r="N132" i="1"/>
  <c r="Z132" i="1" s="1"/>
  <c r="R117" i="1"/>
  <c r="A117" i="1"/>
  <c r="C123" i="1"/>
  <c r="N125" i="1"/>
  <c r="Z125" i="1" s="1"/>
  <c r="L125" i="1"/>
  <c r="X125" i="1" s="1"/>
  <c r="C134" i="1"/>
  <c r="A128" i="1"/>
  <c r="L30" i="1"/>
  <c r="X30" i="1" s="1"/>
  <c r="N30" i="1"/>
  <c r="Z30" i="1" s="1"/>
  <c r="C133" i="1"/>
  <c r="A127" i="1"/>
  <c r="C29" i="1"/>
  <c r="A29" i="1" s="1"/>
  <c r="C137" i="1"/>
  <c r="A131" i="1"/>
  <c r="L122" i="1"/>
  <c r="X122" i="1" s="1"/>
  <c r="N122" i="1"/>
  <c r="Z122" i="1" s="1"/>
  <c r="L111" i="1"/>
  <c r="X111" i="1" s="1"/>
  <c r="N111" i="1"/>
  <c r="Z111" i="1" s="1"/>
  <c r="N121" i="1"/>
  <c r="Z121" i="1" s="1"/>
  <c r="L121" i="1"/>
  <c r="X121" i="1" s="1"/>
  <c r="A138" i="1"/>
  <c r="C144" i="1"/>
  <c r="C130" i="1"/>
  <c r="A124" i="1"/>
  <c r="L118" i="1"/>
  <c r="X118" i="1" s="1"/>
  <c r="N118" i="1"/>
  <c r="Z118" i="1" s="1"/>
  <c r="N138" i="1" l="1"/>
  <c r="Z138" i="1" s="1"/>
  <c r="L138" i="1"/>
  <c r="X138" i="1" s="1"/>
  <c r="A137" i="1"/>
  <c r="C143" i="1"/>
  <c r="A144" i="1"/>
  <c r="C156" i="1"/>
  <c r="N131" i="1"/>
  <c r="Z131" i="1" s="1"/>
  <c r="L131" i="1"/>
  <c r="X131" i="1" s="1"/>
  <c r="C31" i="1"/>
  <c r="A31" i="1" s="1"/>
  <c r="A133" i="1"/>
  <c r="C139" i="1"/>
  <c r="C32" i="1"/>
  <c r="A32" i="1" s="1"/>
  <c r="A134" i="1"/>
  <c r="C140" i="1"/>
  <c r="N117" i="1"/>
  <c r="Z117" i="1" s="1"/>
  <c r="L117" i="1"/>
  <c r="X117" i="1" s="1"/>
  <c r="N124" i="1"/>
  <c r="Z124" i="1" s="1"/>
  <c r="L124" i="1"/>
  <c r="X124" i="1" s="1"/>
  <c r="L29" i="1"/>
  <c r="X29" i="1" s="1"/>
  <c r="N29" i="1"/>
  <c r="Z29" i="1" s="1"/>
  <c r="C28" i="1"/>
  <c r="A28" i="1" s="1"/>
  <c r="A130" i="1"/>
  <c r="C136" i="1"/>
  <c r="L127" i="1"/>
  <c r="X127" i="1" s="1"/>
  <c r="N127" i="1"/>
  <c r="Z127" i="1" s="1"/>
  <c r="N128" i="1"/>
  <c r="Z128" i="1" s="1"/>
  <c r="L128" i="1"/>
  <c r="X128" i="1" s="1"/>
  <c r="R123" i="1"/>
  <c r="A123" i="1"/>
  <c r="C129" i="1"/>
  <c r="A136" i="1" l="1"/>
  <c r="C142" i="1"/>
  <c r="N123" i="1"/>
  <c r="Z123" i="1" s="1"/>
  <c r="L123" i="1"/>
  <c r="X123" i="1" s="1"/>
  <c r="N28" i="1"/>
  <c r="Z28" i="1" s="1"/>
  <c r="L28" i="1"/>
  <c r="X28" i="1" s="1"/>
  <c r="L134" i="1"/>
  <c r="X134" i="1" s="1"/>
  <c r="N134" i="1"/>
  <c r="Z134" i="1" s="1"/>
  <c r="L31" i="1"/>
  <c r="X31" i="1" s="1"/>
  <c r="N31" i="1"/>
  <c r="Z31" i="1" s="1"/>
  <c r="N32" i="1"/>
  <c r="Z32" i="1" s="1"/>
  <c r="L32" i="1"/>
  <c r="X32" i="1" s="1"/>
  <c r="A143" i="1"/>
  <c r="C155" i="1"/>
  <c r="A139" i="1"/>
  <c r="C145" i="1"/>
  <c r="N137" i="1"/>
  <c r="Z137" i="1" s="1"/>
  <c r="L137" i="1"/>
  <c r="X137" i="1" s="1"/>
  <c r="A129" i="1"/>
  <c r="C135" i="1"/>
  <c r="R129" i="1"/>
  <c r="N130" i="1"/>
  <c r="Z130" i="1" s="1"/>
  <c r="L130" i="1"/>
  <c r="X130" i="1" s="1"/>
  <c r="A140" i="1"/>
  <c r="C146" i="1"/>
  <c r="N133" i="1"/>
  <c r="Z133" i="1" s="1"/>
  <c r="L133" i="1"/>
  <c r="X133" i="1" s="1"/>
  <c r="A156" i="1"/>
  <c r="C162" i="1"/>
  <c r="N144" i="1"/>
  <c r="Z144" i="1" s="1"/>
  <c r="L144" i="1"/>
  <c r="X144" i="1" s="1"/>
  <c r="N129" i="1" l="1"/>
  <c r="Z129" i="1" s="1"/>
  <c r="L129" i="1"/>
  <c r="X129" i="1" s="1"/>
  <c r="L156" i="1"/>
  <c r="X156" i="1" s="1"/>
  <c r="N156" i="1"/>
  <c r="Z156" i="1" s="1"/>
  <c r="L140" i="1"/>
  <c r="X140" i="1" s="1"/>
  <c r="N140" i="1"/>
  <c r="Z140" i="1" s="1"/>
  <c r="C161" i="1"/>
  <c r="A155" i="1"/>
  <c r="L143" i="1"/>
  <c r="X143" i="1" s="1"/>
  <c r="N143" i="1"/>
  <c r="Z143" i="1" s="1"/>
  <c r="R135" i="1"/>
  <c r="A135" i="1"/>
  <c r="C141" i="1"/>
  <c r="A145" i="1"/>
  <c r="C157" i="1"/>
  <c r="A142" i="1"/>
  <c r="C154" i="1"/>
  <c r="A162" i="1"/>
  <c r="C168" i="1"/>
  <c r="A146" i="1"/>
  <c r="C158" i="1"/>
  <c r="N139" i="1"/>
  <c r="Z139" i="1" s="1"/>
  <c r="L139" i="1"/>
  <c r="X139" i="1" s="1"/>
  <c r="L136" i="1"/>
  <c r="X136" i="1" s="1"/>
  <c r="N136" i="1"/>
  <c r="Z136" i="1" s="1"/>
  <c r="A168" i="1" l="1"/>
  <c r="C180" i="1"/>
  <c r="A157" i="1"/>
  <c r="C163" i="1"/>
  <c r="L146" i="1"/>
  <c r="X146" i="1" s="1"/>
  <c r="N146" i="1"/>
  <c r="Z146" i="1" s="1"/>
  <c r="N142" i="1"/>
  <c r="Z142" i="1" s="1"/>
  <c r="L142" i="1"/>
  <c r="X142" i="1" s="1"/>
  <c r="L135" i="1"/>
  <c r="X135" i="1" s="1"/>
  <c r="N135" i="1"/>
  <c r="Z135" i="1" s="1"/>
  <c r="L155" i="1"/>
  <c r="X155" i="1" s="1"/>
  <c r="N155" i="1"/>
  <c r="Z155" i="1" s="1"/>
  <c r="N162" i="1"/>
  <c r="Z162" i="1" s="1"/>
  <c r="L162" i="1"/>
  <c r="X162" i="1" s="1"/>
  <c r="L145" i="1"/>
  <c r="X145" i="1" s="1"/>
  <c r="N145" i="1"/>
  <c r="Z145" i="1" s="1"/>
  <c r="A161" i="1"/>
  <c r="C167" i="1"/>
  <c r="A158" i="1"/>
  <c r="C164" i="1"/>
  <c r="A154" i="1"/>
  <c r="C160" i="1"/>
  <c r="R141" i="1"/>
  <c r="C153" i="1"/>
  <c r="A141" i="1"/>
  <c r="C186" i="1" l="1"/>
  <c r="A180" i="1"/>
  <c r="L161" i="1"/>
  <c r="X161" i="1" s="1"/>
  <c r="N161" i="1"/>
  <c r="Z161" i="1" s="1"/>
  <c r="R153" i="1"/>
  <c r="C159" i="1"/>
  <c r="A153" i="1"/>
  <c r="A164" i="1"/>
  <c r="C170" i="1"/>
  <c r="A163" i="1"/>
  <c r="C169" i="1"/>
  <c r="A160" i="1"/>
  <c r="C166" i="1"/>
  <c r="A167" i="1"/>
  <c r="C179" i="1"/>
  <c r="N158" i="1"/>
  <c r="Z158" i="1" s="1"/>
  <c r="L158" i="1"/>
  <c r="X158" i="1" s="1"/>
  <c r="N157" i="1"/>
  <c r="Z157" i="1" s="1"/>
  <c r="L157" i="1"/>
  <c r="X157" i="1" s="1"/>
  <c r="L141" i="1"/>
  <c r="X141" i="1" s="1"/>
  <c r="N141" i="1"/>
  <c r="Z141" i="1" s="1"/>
  <c r="N154" i="1"/>
  <c r="Z154" i="1" s="1"/>
  <c r="L154" i="1"/>
  <c r="X154" i="1" s="1"/>
  <c r="L168" i="1"/>
  <c r="X168" i="1" s="1"/>
  <c r="N168" i="1"/>
  <c r="Z168" i="1" s="1"/>
  <c r="N160" i="1" l="1"/>
  <c r="Z160" i="1" s="1"/>
  <c r="L160" i="1"/>
  <c r="X160" i="1" s="1"/>
  <c r="R159" i="1"/>
  <c r="C165" i="1"/>
  <c r="A159" i="1"/>
  <c r="L167" i="1"/>
  <c r="X167" i="1" s="1"/>
  <c r="N167" i="1"/>
  <c r="Z167" i="1" s="1"/>
  <c r="L163" i="1"/>
  <c r="X163" i="1" s="1"/>
  <c r="N163" i="1"/>
  <c r="Z163" i="1" s="1"/>
  <c r="L164" i="1"/>
  <c r="X164" i="1" s="1"/>
  <c r="N164" i="1"/>
  <c r="Z164" i="1" s="1"/>
  <c r="A166" i="1"/>
  <c r="C178" i="1"/>
  <c r="N153" i="1"/>
  <c r="Z153" i="1" s="1"/>
  <c r="L153" i="1"/>
  <c r="X153" i="1" s="1"/>
  <c r="N180" i="1"/>
  <c r="Z180" i="1" s="1"/>
  <c r="L180" i="1"/>
  <c r="X180" i="1" s="1"/>
  <c r="C185" i="1"/>
  <c r="A179" i="1"/>
  <c r="A169" i="1"/>
  <c r="C181" i="1"/>
  <c r="A170" i="1"/>
  <c r="C182" i="1"/>
  <c r="A186" i="1"/>
  <c r="C192" i="1"/>
  <c r="L186" i="1" l="1"/>
  <c r="X186" i="1" s="1"/>
  <c r="N186" i="1"/>
  <c r="Z186" i="1" s="1"/>
  <c r="L169" i="1"/>
  <c r="X169" i="1" s="1"/>
  <c r="N169" i="1"/>
  <c r="Z169" i="1" s="1"/>
  <c r="N166" i="1"/>
  <c r="Z166" i="1" s="1"/>
  <c r="L166" i="1"/>
  <c r="X166" i="1" s="1"/>
  <c r="N179" i="1"/>
  <c r="Z179" i="1" s="1"/>
  <c r="L179" i="1"/>
  <c r="X179" i="1" s="1"/>
  <c r="R165" i="1"/>
  <c r="A165" i="1"/>
  <c r="C177" i="1"/>
  <c r="C188" i="1"/>
  <c r="A182" i="1"/>
  <c r="N170" i="1"/>
  <c r="Z170" i="1" s="1"/>
  <c r="L170" i="1"/>
  <c r="X170" i="1" s="1"/>
  <c r="A185" i="1"/>
  <c r="C191" i="1"/>
  <c r="C198" i="1"/>
  <c r="A192" i="1"/>
  <c r="C187" i="1"/>
  <c r="A181" i="1"/>
  <c r="C184" i="1"/>
  <c r="A178" i="1"/>
  <c r="L159" i="1"/>
  <c r="X159" i="1" s="1"/>
  <c r="N159" i="1"/>
  <c r="Z159" i="1" s="1"/>
  <c r="A184" i="1" l="1"/>
  <c r="C190" i="1"/>
  <c r="C204" i="1"/>
  <c r="A198" i="1"/>
  <c r="L182" i="1"/>
  <c r="X182" i="1" s="1"/>
  <c r="N182" i="1"/>
  <c r="Z182" i="1" s="1"/>
  <c r="A187" i="1"/>
  <c r="C193" i="1"/>
  <c r="L185" i="1"/>
  <c r="X185" i="1" s="1"/>
  <c r="N185" i="1"/>
  <c r="Z185" i="1" s="1"/>
  <c r="A188" i="1"/>
  <c r="C194" i="1"/>
  <c r="L181" i="1"/>
  <c r="X181" i="1" s="1"/>
  <c r="N181" i="1"/>
  <c r="Z181" i="1" s="1"/>
  <c r="L178" i="1"/>
  <c r="X178" i="1" s="1"/>
  <c r="N178" i="1"/>
  <c r="Z178" i="1" s="1"/>
  <c r="N192" i="1"/>
  <c r="Z192" i="1" s="1"/>
  <c r="L192" i="1"/>
  <c r="X192" i="1" s="1"/>
  <c r="R177" i="1"/>
  <c r="C183" i="1"/>
  <c r="A177" i="1"/>
  <c r="L165" i="1"/>
  <c r="X165" i="1" s="1"/>
  <c r="N165" i="1"/>
  <c r="Z165" i="1" s="1"/>
  <c r="C197" i="1"/>
  <c r="A191" i="1"/>
  <c r="A197" i="1" l="1"/>
  <c r="C203" i="1"/>
  <c r="R183" i="1"/>
  <c r="C189" i="1"/>
  <c r="A183" i="1"/>
  <c r="C200" i="1"/>
  <c r="A194" i="1"/>
  <c r="C199" i="1"/>
  <c r="A193" i="1"/>
  <c r="N198" i="1"/>
  <c r="Z198" i="1" s="1"/>
  <c r="L198" i="1"/>
  <c r="X198" i="1" s="1"/>
  <c r="L188" i="1"/>
  <c r="X188" i="1" s="1"/>
  <c r="N188" i="1"/>
  <c r="Z188" i="1" s="1"/>
  <c r="L187" i="1"/>
  <c r="X187" i="1" s="1"/>
  <c r="N187" i="1"/>
  <c r="Z187" i="1" s="1"/>
  <c r="A204" i="1"/>
  <c r="C210" i="1"/>
  <c r="C196" i="1"/>
  <c r="A190" i="1"/>
  <c r="L191" i="1"/>
  <c r="X191" i="1" s="1"/>
  <c r="N191" i="1"/>
  <c r="Z191" i="1" s="1"/>
  <c r="L177" i="1"/>
  <c r="X177" i="1" s="1"/>
  <c r="N177" i="1"/>
  <c r="Z177" i="1" s="1"/>
  <c r="N184" i="1"/>
  <c r="Z184" i="1" s="1"/>
  <c r="L184" i="1"/>
  <c r="X184" i="1" s="1"/>
  <c r="L190" i="1" l="1"/>
  <c r="X190" i="1" s="1"/>
  <c r="N190" i="1"/>
  <c r="Z190" i="1" s="1"/>
  <c r="A196" i="1"/>
  <c r="C202" i="1"/>
  <c r="A199" i="1"/>
  <c r="C205" i="1"/>
  <c r="R189" i="1"/>
  <c r="C195" i="1"/>
  <c r="A189" i="1"/>
  <c r="A210" i="1"/>
  <c r="C216" i="1"/>
  <c r="A216" i="1" s="1"/>
  <c r="L194" i="1"/>
  <c r="X194" i="1" s="1"/>
  <c r="N194" i="1"/>
  <c r="Z194" i="1" s="1"/>
  <c r="L204" i="1"/>
  <c r="X204" i="1" s="1"/>
  <c r="N204" i="1"/>
  <c r="Z204" i="1" s="1"/>
  <c r="A200" i="1"/>
  <c r="C206" i="1"/>
  <c r="A203" i="1"/>
  <c r="C209" i="1"/>
  <c r="L193" i="1"/>
  <c r="X193" i="1" s="1"/>
  <c r="N193" i="1"/>
  <c r="Z193" i="1" s="1"/>
  <c r="L183" i="1"/>
  <c r="X183" i="1" s="1"/>
  <c r="N183" i="1"/>
  <c r="Z183" i="1" s="1"/>
  <c r="N197" i="1"/>
  <c r="Z197" i="1" s="1"/>
  <c r="L197" i="1"/>
  <c r="X197" i="1" s="1"/>
  <c r="L200" i="1" l="1"/>
  <c r="X200" i="1" s="1"/>
  <c r="N200" i="1"/>
  <c r="Z200" i="1" s="1"/>
  <c r="R195" i="1"/>
  <c r="C201" i="1"/>
  <c r="A195" i="1"/>
  <c r="A202" i="1"/>
  <c r="C208" i="1"/>
  <c r="N216" i="1"/>
  <c r="Z216" i="1" s="1"/>
  <c r="L216" i="1"/>
  <c r="X216" i="1" s="1"/>
  <c r="N196" i="1"/>
  <c r="Z196" i="1" s="1"/>
  <c r="L196" i="1"/>
  <c r="X196" i="1" s="1"/>
  <c r="A209" i="1"/>
  <c r="C215" i="1"/>
  <c r="A215" i="1" s="1"/>
  <c r="L203" i="1"/>
  <c r="X203" i="1" s="1"/>
  <c r="N203" i="1"/>
  <c r="Z203" i="1" s="1"/>
  <c r="N210" i="1"/>
  <c r="Z210" i="1" s="1"/>
  <c r="L210" i="1"/>
  <c r="X210" i="1" s="1"/>
  <c r="A205" i="1"/>
  <c r="C211" i="1"/>
  <c r="A206" i="1"/>
  <c r="C212" i="1"/>
  <c r="N189" i="1"/>
  <c r="Z189" i="1" s="1"/>
  <c r="L189" i="1"/>
  <c r="X189" i="1" s="1"/>
  <c r="N199" i="1"/>
  <c r="Z199" i="1" s="1"/>
  <c r="L199" i="1"/>
  <c r="X199" i="1" s="1"/>
  <c r="L205" i="1" l="1"/>
  <c r="X205" i="1" s="1"/>
  <c r="N205" i="1"/>
  <c r="Z205" i="1" s="1"/>
  <c r="L202" i="1"/>
  <c r="X202" i="1" s="1"/>
  <c r="N202" i="1"/>
  <c r="Z202" i="1" s="1"/>
  <c r="N206" i="1"/>
  <c r="Z206" i="1" s="1"/>
  <c r="L206" i="1"/>
  <c r="X206" i="1" s="1"/>
  <c r="N209" i="1"/>
  <c r="Z209" i="1" s="1"/>
  <c r="L209" i="1"/>
  <c r="X209" i="1" s="1"/>
  <c r="A212" i="1"/>
  <c r="C218" i="1"/>
  <c r="A218" i="1" s="1"/>
  <c r="N215" i="1"/>
  <c r="Z215" i="1" s="1"/>
  <c r="L215" i="1"/>
  <c r="X215" i="1" s="1"/>
  <c r="N195" i="1"/>
  <c r="Z195" i="1" s="1"/>
  <c r="L195" i="1"/>
  <c r="X195" i="1" s="1"/>
  <c r="R201" i="1"/>
  <c r="C207" i="1"/>
  <c r="A201" i="1"/>
  <c r="A211" i="1"/>
  <c r="C217" i="1"/>
  <c r="A217" i="1" s="1"/>
  <c r="A208" i="1"/>
  <c r="C214" i="1"/>
  <c r="A214" i="1" s="1"/>
  <c r="N208" i="1" l="1"/>
  <c r="Z208" i="1" s="1"/>
  <c r="L208" i="1"/>
  <c r="X208" i="1" s="1"/>
  <c r="R207" i="1"/>
  <c r="C213" i="1"/>
  <c r="A207" i="1"/>
  <c r="L217" i="1"/>
  <c r="X217" i="1" s="1"/>
  <c r="N217" i="1"/>
  <c r="Z217" i="1" s="1"/>
  <c r="N211" i="1"/>
  <c r="Z211" i="1" s="1"/>
  <c r="L211" i="1"/>
  <c r="X211" i="1" s="1"/>
  <c r="N218" i="1"/>
  <c r="Z218" i="1" s="1"/>
  <c r="L218" i="1"/>
  <c r="X218" i="1" s="1"/>
  <c r="N214" i="1"/>
  <c r="Z214" i="1" s="1"/>
  <c r="L214" i="1"/>
  <c r="X214" i="1" s="1"/>
  <c r="L201" i="1"/>
  <c r="X201" i="1" s="1"/>
  <c r="N201" i="1"/>
  <c r="Z201" i="1" s="1"/>
  <c r="L212" i="1"/>
  <c r="X212" i="1" s="1"/>
  <c r="N212" i="1"/>
  <c r="Z212" i="1" s="1"/>
  <c r="A213" i="1" l="1"/>
  <c r="R213" i="1"/>
  <c r="N207" i="1"/>
  <c r="Z207" i="1" s="1"/>
  <c r="L207" i="1"/>
  <c r="X207" i="1" s="1"/>
  <c r="U268" i="1" l="1"/>
  <c r="U274" i="1"/>
  <c r="AA274" i="1"/>
  <c r="O274" i="1" s="1"/>
  <c r="AA268" i="1"/>
  <c r="O268" i="1" s="1"/>
  <c r="U244" i="1"/>
  <c r="U250" i="1"/>
  <c r="I250" i="1" s="1"/>
  <c r="AA250" i="1"/>
  <c r="O250" i="1" s="1"/>
  <c r="AA244" i="1"/>
  <c r="O244" i="1" s="1"/>
  <c r="U226" i="1"/>
  <c r="U214" i="1"/>
  <c r="I214" i="1" s="1"/>
  <c r="U232" i="1"/>
  <c r="I232" i="1" s="1"/>
  <c r="U220" i="1"/>
  <c r="AA232" i="1"/>
  <c r="AA220" i="1"/>
  <c r="O220" i="1" s="1"/>
  <c r="AA214" i="1"/>
  <c r="O214" i="1" s="1"/>
  <c r="AA226" i="1"/>
  <c r="O226" i="1" s="1"/>
  <c r="U184" i="1"/>
  <c r="U196" i="1"/>
  <c r="I196" i="1" s="1"/>
  <c r="U202" i="1"/>
  <c r="I202" i="1" s="1"/>
  <c r="AA184" i="1"/>
  <c r="O184" i="1" s="1"/>
  <c r="AA202" i="1"/>
  <c r="AA196" i="1"/>
  <c r="O196" i="1" s="1"/>
  <c r="U148" i="1"/>
  <c r="I148" i="1" s="1"/>
  <c r="U166" i="1"/>
  <c r="I166" i="1" s="1"/>
  <c r="U172" i="1"/>
  <c r="I172" i="1" s="1"/>
  <c r="AA148" i="1"/>
  <c r="AA172" i="1"/>
  <c r="O172" i="1" s="1"/>
  <c r="AA166" i="1"/>
  <c r="O166" i="1" s="1"/>
  <c r="U130" i="1"/>
  <c r="I130" i="1" s="1"/>
  <c r="U136" i="1"/>
  <c r="I136" i="1" s="1"/>
  <c r="AA118" i="1"/>
  <c r="O118" i="1" s="1"/>
  <c r="AA136" i="1"/>
  <c r="O136" i="1" s="1"/>
  <c r="AA130" i="1"/>
  <c r="U112" i="1"/>
  <c r="I112" i="1" s="1"/>
  <c r="U118" i="1"/>
  <c r="I118" i="1" s="1"/>
  <c r="AA106" i="1"/>
  <c r="O106" i="1" s="1"/>
  <c r="AA112" i="1"/>
  <c r="U100" i="1"/>
  <c r="I100" i="1" s="1"/>
  <c r="U106" i="1"/>
  <c r="I106" i="1" s="1"/>
  <c r="AA94" i="1"/>
  <c r="O94" i="1" s="1"/>
  <c r="AA100" i="1"/>
  <c r="O100" i="1" s="1"/>
  <c r="U82" i="1"/>
  <c r="I82" i="1" s="1"/>
  <c r="U94" i="1"/>
  <c r="I94" i="1" s="1"/>
  <c r="AA76" i="1"/>
  <c r="O76" i="1" s="1"/>
  <c r="AA82" i="1"/>
  <c r="O82" i="1" s="1"/>
  <c r="U70" i="1"/>
  <c r="I70" i="1" s="1"/>
  <c r="U76" i="1"/>
  <c r="I76" i="1" s="1"/>
  <c r="AA58" i="1"/>
  <c r="O58" i="1" s="1"/>
  <c r="AA70" i="1"/>
  <c r="O70" i="1" s="1"/>
  <c r="U52" i="1"/>
  <c r="I52" i="1" s="1"/>
  <c r="U58" i="1"/>
  <c r="I58" i="1" s="1"/>
  <c r="AA46" i="1"/>
  <c r="O46" i="1" s="1"/>
  <c r="AA52" i="1"/>
  <c r="O52" i="1" s="1"/>
  <c r="U40" i="1"/>
  <c r="I40" i="1" s="1"/>
  <c r="U46" i="1"/>
  <c r="I46" i="1" s="1"/>
  <c r="AA34" i="1"/>
  <c r="O34" i="1" s="1"/>
  <c r="AA40" i="1"/>
  <c r="O40" i="1" s="1"/>
  <c r="U28" i="1"/>
  <c r="I28" i="1" s="1"/>
  <c r="U34" i="1"/>
  <c r="I34" i="1" s="1"/>
  <c r="AA16" i="1"/>
  <c r="O16" i="1" s="1"/>
  <c r="AA28" i="1"/>
  <c r="O28" i="1" s="1"/>
  <c r="U262" i="1"/>
  <c r="I262" i="1" s="1"/>
  <c r="U16" i="1"/>
  <c r="I16" i="1" s="1"/>
  <c r="U238" i="1"/>
  <c r="I238" i="1" s="1"/>
  <c r="U256" i="1"/>
  <c r="I256" i="1" s="1"/>
  <c r="U190" i="1"/>
  <c r="I190" i="1" s="1"/>
  <c r="U208" i="1"/>
  <c r="I208" i="1" s="1"/>
  <c r="U160" i="1"/>
  <c r="I160" i="1" s="1"/>
  <c r="U178" i="1"/>
  <c r="I178" i="1" s="1"/>
  <c r="U142" i="1"/>
  <c r="I142" i="1" s="1"/>
  <c r="U154" i="1"/>
  <c r="I154" i="1" s="1"/>
  <c r="U88" i="1"/>
  <c r="I88" i="1" s="1"/>
  <c r="U124" i="1"/>
  <c r="I124" i="1" s="1"/>
  <c r="U22" i="1"/>
  <c r="I22" i="1" s="1"/>
  <c r="U64" i="1"/>
  <c r="I64" i="1" s="1"/>
  <c r="U10" i="1"/>
  <c r="I10" i="1" s="1"/>
  <c r="L213" i="1"/>
  <c r="X213" i="1" s="1"/>
  <c r="N213" i="1"/>
  <c r="Z213" i="1" s="1"/>
  <c r="I268" i="1"/>
  <c r="I220" i="1"/>
  <c r="I244" i="1"/>
  <c r="I274" i="1"/>
  <c r="U4" i="1"/>
  <c r="I4" i="1" s="1"/>
  <c r="I226" i="1"/>
  <c r="I184" i="1"/>
  <c r="O112" i="1"/>
  <c r="O232" i="1"/>
  <c r="AA4" i="1"/>
  <c r="O4" i="1" s="1"/>
  <c r="O130" i="1"/>
  <c r="O148" i="1"/>
  <c r="O202" i="1"/>
  <c r="AA278" i="1" l="1"/>
  <c r="AA272" i="1"/>
  <c r="AA254" i="1"/>
  <c r="AA248" i="1"/>
  <c r="AA230" i="1"/>
  <c r="AA236" i="1"/>
  <c r="AA224" i="1"/>
  <c r="AA218" i="1"/>
  <c r="AA188" i="1"/>
  <c r="AA206" i="1"/>
  <c r="AA200" i="1"/>
  <c r="AA152" i="1"/>
  <c r="AA170" i="1"/>
  <c r="AA176" i="1"/>
  <c r="AA122" i="1"/>
  <c r="AA140" i="1"/>
  <c r="AA134" i="1"/>
  <c r="AA110" i="1"/>
  <c r="AA116" i="1"/>
  <c r="AA98" i="1"/>
  <c r="AA104" i="1"/>
  <c r="AA80" i="1"/>
  <c r="AA86" i="1"/>
  <c r="AA62" i="1"/>
  <c r="AA74" i="1"/>
  <c r="AA50" i="1"/>
  <c r="AA56" i="1"/>
  <c r="AA38" i="1"/>
  <c r="AA44" i="1"/>
  <c r="AA20" i="1"/>
  <c r="AA32" i="1"/>
  <c r="AA8" i="1"/>
  <c r="AA275" i="1" l="1"/>
  <c r="AA269" i="1"/>
  <c r="Y277" i="1"/>
  <c r="Y271" i="1"/>
  <c r="Y269" i="1"/>
  <c r="Y275" i="1"/>
  <c r="AA270" i="1"/>
  <c r="AA276" i="1"/>
  <c r="AA271" i="1"/>
  <c r="AA277" i="1"/>
  <c r="U272" i="1"/>
  <c r="U278" i="1"/>
  <c r="U276" i="1"/>
  <c r="U270" i="1"/>
  <c r="Y268" i="1"/>
  <c r="M268" i="1" s="1"/>
  <c r="Y274" i="1"/>
  <c r="U275" i="1"/>
  <c r="U269" i="1"/>
  <c r="Y276" i="1"/>
  <c r="Y270" i="1"/>
  <c r="U271" i="1"/>
  <c r="U277" i="1"/>
  <c r="Y272" i="1"/>
  <c r="Y278" i="1"/>
  <c r="AA251" i="1"/>
  <c r="AA245" i="1"/>
  <c r="Y253" i="1"/>
  <c r="Y247" i="1"/>
  <c r="Y245" i="1"/>
  <c r="Y251" i="1"/>
  <c r="AA246" i="1"/>
  <c r="AA252" i="1"/>
  <c r="AA247" i="1"/>
  <c r="AA253" i="1"/>
  <c r="U248" i="1"/>
  <c r="U254" i="1"/>
  <c r="U252" i="1"/>
  <c r="U246" i="1"/>
  <c r="Y244" i="1"/>
  <c r="M244" i="1" s="1"/>
  <c r="Y250" i="1"/>
  <c r="U251" i="1"/>
  <c r="U245" i="1"/>
  <c r="Y252" i="1"/>
  <c r="Y246" i="1"/>
  <c r="U247" i="1"/>
  <c r="U253" i="1"/>
  <c r="Y248" i="1"/>
  <c r="Y254" i="1"/>
  <c r="AA233" i="1"/>
  <c r="AA221" i="1"/>
  <c r="AA227" i="1"/>
  <c r="O227" i="1" s="1"/>
  <c r="AA215" i="1"/>
  <c r="U215" i="1"/>
  <c r="U233" i="1"/>
  <c r="U221" i="1"/>
  <c r="U227" i="1"/>
  <c r="Y235" i="1"/>
  <c r="Y223" i="1"/>
  <c r="Y229" i="1"/>
  <c r="Y217" i="1"/>
  <c r="Y227" i="1"/>
  <c r="Y215" i="1"/>
  <c r="Y233" i="1"/>
  <c r="Y221" i="1"/>
  <c r="AA234" i="1"/>
  <c r="AA222" i="1"/>
  <c r="AA228" i="1"/>
  <c r="AA216" i="1"/>
  <c r="AA229" i="1"/>
  <c r="AA217" i="1"/>
  <c r="AA235" i="1"/>
  <c r="AA223" i="1"/>
  <c r="U230" i="1"/>
  <c r="U218" i="1"/>
  <c r="U236" i="1"/>
  <c r="U224" i="1"/>
  <c r="U234" i="1"/>
  <c r="U222" i="1"/>
  <c r="U228" i="1"/>
  <c r="U216" i="1"/>
  <c r="Y232" i="1"/>
  <c r="Y226" i="1"/>
  <c r="Y214" i="1"/>
  <c r="M214" i="1" s="1"/>
  <c r="Y220" i="1"/>
  <c r="Y216" i="1"/>
  <c r="Y234" i="1"/>
  <c r="Y222" i="1"/>
  <c r="Y228" i="1"/>
  <c r="U229" i="1"/>
  <c r="U217" i="1"/>
  <c r="U235" i="1"/>
  <c r="U223" i="1"/>
  <c r="Y224" i="1"/>
  <c r="Y230" i="1"/>
  <c r="Y218" i="1"/>
  <c r="Y236" i="1"/>
  <c r="AA185" i="1"/>
  <c r="AA203" i="1"/>
  <c r="AA197" i="1"/>
  <c r="O197" i="1" s="1"/>
  <c r="U185" i="1"/>
  <c r="U197" i="1"/>
  <c r="U203" i="1"/>
  <c r="Y187" i="1"/>
  <c r="Y205" i="1"/>
  <c r="Y199" i="1"/>
  <c r="Y185" i="1"/>
  <c r="Y197" i="1"/>
  <c r="Y203" i="1"/>
  <c r="AA186" i="1"/>
  <c r="AA204" i="1"/>
  <c r="AA198" i="1"/>
  <c r="AA187" i="1"/>
  <c r="AA199" i="1"/>
  <c r="AA205" i="1"/>
  <c r="U188" i="1"/>
  <c r="U200" i="1"/>
  <c r="U206" i="1"/>
  <c r="U186" i="1"/>
  <c r="U204" i="1"/>
  <c r="U198" i="1"/>
  <c r="Y184" i="1"/>
  <c r="M184" i="1" s="1"/>
  <c r="Y196" i="1"/>
  <c r="Y202" i="1"/>
  <c r="M202" i="1" s="1"/>
  <c r="Y186" i="1"/>
  <c r="Y204" i="1"/>
  <c r="Y198" i="1"/>
  <c r="U187" i="1"/>
  <c r="U199" i="1"/>
  <c r="U205" i="1"/>
  <c r="Y188" i="1"/>
  <c r="Y200" i="1"/>
  <c r="Y206" i="1"/>
  <c r="AA149" i="1"/>
  <c r="AA173" i="1"/>
  <c r="O173" i="1" s="1"/>
  <c r="AA167" i="1"/>
  <c r="O167" i="1" s="1"/>
  <c r="U149" i="1"/>
  <c r="I149" i="1" s="1"/>
  <c r="U173" i="1"/>
  <c r="I173" i="1" s="1"/>
  <c r="U167" i="1"/>
  <c r="Y151" i="1"/>
  <c r="Y175" i="1"/>
  <c r="Y169" i="1"/>
  <c r="Y149" i="1"/>
  <c r="Y167" i="1"/>
  <c r="Y173" i="1"/>
  <c r="AA150" i="1"/>
  <c r="AA174" i="1"/>
  <c r="AA168" i="1"/>
  <c r="AA151" i="1"/>
  <c r="AA169" i="1"/>
  <c r="AA175" i="1"/>
  <c r="U152" i="1"/>
  <c r="U170" i="1"/>
  <c r="U176" i="1"/>
  <c r="U150" i="1"/>
  <c r="U174" i="1"/>
  <c r="U168" i="1"/>
  <c r="Y148" i="1"/>
  <c r="Y166" i="1"/>
  <c r="M166" i="1" s="1"/>
  <c r="Y172" i="1"/>
  <c r="M172" i="1" s="1"/>
  <c r="Y150" i="1"/>
  <c r="Y174" i="1"/>
  <c r="Y168" i="1"/>
  <c r="U151" i="1"/>
  <c r="U169" i="1"/>
  <c r="U175" i="1"/>
  <c r="Y152" i="1"/>
  <c r="Y170" i="1"/>
  <c r="Y176" i="1"/>
  <c r="AA119" i="1"/>
  <c r="AA137" i="1"/>
  <c r="O137" i="1" s="1"/>
  <c r="AA131" i="1"/>
  <c r="O131" i="1" s="1"/>
  <c r="U131" i="1"/>
  <c r="U137" i="1"/>
  <c r="Y121" i="1"/>
  <c r="Y139" i="1"/>
  <c r="Y133" i="1"/>
  <c r="Y119" i="1"/>
  <c r="Y131" i="1"/>
  <c r="Y137" i="1"/>
  <c r="AA120" i="1"/>
  <c r="AA138" i="1"/>
  <c r="AA132" i="1"/>
  <c r="AA121" i="1"/>
  <c r="AA133" i="1"/>
  <c r="AA139" i="1"/>
  <c r="U134" i="1"/>
  <c r="U140" i="1"/>
  <c r="U138" i="1"/>
  <c r="U132" i="1"/>
  <c r="Y118" i="1"/>
  <c r="M118" i="1" s="1"/>
  <c r="Y130" i="1"/>
  <c r="M130" i="1" s="1"/>
  <c r="Y136" i="1"/>
  <c r="Y120" i="1"/>
  <c r="Y132" i="1"/>
  <c r="Y138" i="1"/>
  <c r="U133" i="1"/>
  <c r="U139" i="1"/>
  <c r="Y122" i="1"/>
  <c r="Y134" i="1"/>
  <c r="Y140" i="1"/>
  <c r="U115" i="1"/>
  <c r="U121" i="1"/>
  <c r="U113" i="1"/>
  <c r="I113" i="1" s="1"/>
  <c r="U119" i="1"/>
  <c r="I119" i="1" s="1"/>
  <c r="U116" i="1"/>
  <c r="U122" i="1"/>
  <c r="U114" i="1"/>
  <c r="U120" i="1"/>
  <c r="Y109" i="1"/>
  <c r="Y115" i="1"/>
  <c r="Y107" i="1"/>
  <c r="Y113" i="1"/>
  <c r="AA108" i="1"/>
  <c r="AA114" i="1"/>
  <c r="AA109" i="1"/>
  <c r="AA115" i="1"/>
  <c r="Y106" i="1"/>
  <c r="M106" i="1" s="1"/>
  <c r="Y112" i="1"/>
  <c r="M112" i="1" s="1"/>
  <c r="AA107" i="1"/>
  <c r="O107" i="1" s="1"/>
  <c r="AA113" i="1"/>
  <c r="O113" i="1" s="1"/>
  <c r="Y108" i="1"/>
  <c r="Y114" i="1"/>
  <c r="Y110" i="1"/>
  <c r="Y116" i="1"/>
  <c r="U103" i="1"/>
  <c r="U109" i="1"/>
  <c r="U101" i="1"/>
  <c r="I101" i="1" s="1"/>
  <c r="U107" i="1"/>
  <c r="I107" i="1" s="1"/>
  <c r="U104" i="1"/>
  <c r="U110" i="1"/>
  <c r="U102" i="1"/>
  <c r="U108" i="1"/>
  <c r="AA95" i="1"/>
  <c r="O95" i="1" s="1"/>
  <c r="AA101" i="1"/>
  <c r="O101" i="1" s="1"/>
  <c r="Y97" i="1"/>
  <c r="Y103" i="1"/>
  <c r="Y95" i="1"/>
  <c r="Y101" i="1"/>
  <c r="AA96" i="1"/>
  <c r="AA102" i="1"/>
  <c r="AA97" i="1"/>
  <c r="AA103" i="1"/>
  <c r="Y94" i="1"/>
  <c r="M94" i="1" s="1"/>
  <c r="Y100" i="1"/>
  <c r="M100" i="1" s="1"/>
  <c r="Y96" i="1"/>
  <c r="Y102" i="1"/>
  <c r="Y98" i="1"/>
  <c r="Y104" i="1"/>
  <c r="U85" i="1"/>
  <c r="U97" i="1"/>
  <c r="U83" i="1"/>
  <c r="I83" i="1" s="1"/>
  <c r="U95" i="1"/>
  <c r="I95" i="1" s="1"/>
  <c r="U86" i="1"/>
  <c r="U98" i="1"/>
  <c r="U84" i="1"/>
  <c r="U96" i="1"/>
  <c r="AA77" i="1"/>
  <c r="O77" i="1" s="1"/>
  <c r="AA83" i="1"/>
  <c r="Y79" i="1"/>
  <c r="Y85" i="1"/>
  <c r="Y77" i="1"/>
  <c r="Y83" i="1"/>
  <c r="AA78" i="1"/>
  <c r="AA84" i="1"/>
  <c r="AA79" i="1"/>
  <c r="AA85" i="1"/>
  <c r="Y76" i="1"/>
  <c r="M76" i="1" s="1"/>
  <c r="Y82" i="1"/>
  <c r="M82" i="1" s="1"/>
  <c r="Y78" i="1"/>
  <c r="Y84" i="1"/>
  <c r="Y80" i="1"/>
  <c r="Y86" i="1"/>
  <c r="U73" i="1"/>
  <c r="U79" i="1"/>
  <c r="U71" i="1"/>
  <c r="I71" i="1" s="1"/>
  <c r="U77" i="1"/>
  <c r="I77" i="1" s="1"/>
  <c r="U74" i="1"/>
  <c r="U80" i="1"/>
  <c r="U72" i="1"/>
  <c r="U78" i="1"/>
  <c r="AA59" i="1"/>
  <c r="O59" i="1" s="1"/>
  <c r="AA71" i="1"/>
  <c r="O71" i="1" s="1"/>
  <c r="Y61" i="1"/>
  <c r="Y73" i="1"/>
  <c r="Y59" i="1"/>
  <c r="Y71" i="1"/>
  <c r="AA60" i="1"/>
  <c r="AA72" i="1"/>
  <c r="AA61" i="1"/>
  <c r="AA73" i="1"/>
  <c r="Y58" i="1"/>
  <c r="M58" i="1" s="1"/>
  <c r="R58" i="1" s="1"/>
  <c r="Y70" i="1"/>
  <c r="M70" i="1" s="1"/>
  <c r="Y60" i="1"/>
  <c r="Y72" i="1"/>
  <c r="Y62" i="1"/>
  <c r="Y74" i="1"/>
  <c r="U55" i="1"/>
  <c r="U61" i="1"/>
  <c r="U53" i="1"/>
  <c r="I53" i="1" s="1"/>
  <c r="U59" i="1"/>
  <c r="I59" i="1" s="1"/>
  <c r="U56" i="1"/>
  <c r="U62" i="1"/>
  <c r="U54" i="1"/>
  <c r="U60" i="1"/>
  <c r="AA47" i="1"/>
  <c r="O47" i="1" s="1"/>
  <c r="AA53" i="1"/>
  <c r="O53" i="1" s="1"/>
  <c r="Y49" i="1"/>
  <c r="Y55" i="1"/>
  <c r="Y47" i="1"/>
  <c r="Y53" i="1"/>
  <c r="AA48" i="1"/>
  <c r="AA54" i="1"/>
  <c r="AA49" i="1"/>
  <c r="AA55" i="1"/>
  <c r="Y46" i="1"/>
  <c r="M46" i="1" s="1"/>
  <c r="Y52" i="1"/>
  <c r="M52" i="1" s="1"/>
  <c r="Y48" i="1"/>
  <c r="Y54" i="1"/>
  <c r="Y50" i="1"/>
  <c r="Y56" i="1"/>
  <c r="U43" i="1"/>
  <c r="U49" i="1"/>
  <c r="U41" i="1"/>
  <c r="I41" i="1" s="1"/>
  <c r="U47" i="1"/>
  <c r="I47" i="1" s="1"/>
  <c r="U44" i="1"/>
  <c r="U50" i="1"/>
  <c r="U42" i="1"/>
  <c r="U48" i="1"/>
  <c r="Y35" i="1"/>
  <c r="Y41" i="1"/>
  <c r="AA37" i="1"/>
  <c r="AA43" i="1"/>
  <c r="Y34" i="1"/>
  <c r="M34" i="1" s="1"/>
  <c r="Y40" i="1"/>
  <c r="M40" i="1" s="1"/>
  <c r="AA35" i="1"/>
  <c r="O35" i="1" s="1"/>
  <c r="AA41" i="1"/>
  <c r="O41" i="1" s="1"/>
  <c r="Y37" i="1"/>
  <c r="Y43" i="1"/>
  <c r="AA36" i="1"/>
  <c r="AA42" i="1"/>
  <c r="Y36" i="1"/>
  <c r="Y42" i="1"/>
  <c r="Y38" i="1"/>
  <c r="Y44" i="1"/>
  <c r="U31" i="1"/>
  <c r="U37" i="1"/>
  <c r="U29" i="1"/>
  <c r="I29" i="1" s="1"/>
  <c r="U35" i="1"/>
  <c r="I35" i="1" s="1"/>
  <c r="U32" i="1"/>
  <c r="U38" i="1"/>
  <c r="U30" i="1"/>
  <c r="U36" i="1"/>
  <c r="Y19" i="1"/>
  <c r="Y31" i="1"/>
  <c r="Y17" i="1"/>
  <c r="Y29" i="1"/>
  <c r="AA18" i="1"/>
  <c r="AA30" i="1"/>
  <c r="AA19" i="1"/>
  <c r="AA31" i="1"/>
  <c r="Y16" i="1"/>
  <c r="M16" i="1" s="1"/>
  <c r="Y28" i="1"/>
  <c r="AA17" i="1"/>
  <c r="O17" i="1" s="1"/>
  <c r="AA29" i="1"/>
  <c r="O29" i="1" s="1"/>
  <c r="Y18" i="1"/>
  <c r="Y30" i="1"/>
  <c r="Y20" i="1"/>
  <c r="Y32" i="1"/>
  <c r="U265" i="1"/>
  <c r="U19" i="1"/>
  <c r="U263" i="1"/>
  <c r="I263" i="1" s="1"/>
  <c r="U17" i="1"/>
  <c r="I17" i="1" s="1"/>
  <c r="U266" i="1"/>
  <c r="U20" i="1"/>
  <c r="U264" i="1"/>
  <c r="U18" i="1"/>
  <c r="Y265" i="1"/>
  <c r="AA265" i="1"/>
  <c r="AA263" i="1"/>
  <c r="Y263" i="1"/>
  <c r="AA262" i="1"/>
  <c r="O262" i="1" s="1"/>
  <c r="Y262" i="1"/>
  <c r="M262" i="1" s="1"/>
  <c r="Y264" i="1"/>
  <c r="AA264" i="1"/>
  <c r="AA266" i="1"/>
  <c r="Y266" i="1"/>
  <c r="U239" i="1"/>
  <c r="I239" i="1" s="1"/>
  <c r="U257" i="1"/>
  <c r="I257" i="1" s="1"/>
  <c r="Y259" i="1"/>
  <c r="AA259" i="1"/>
  <c r="AA257" i="1"/>
  <c r="Y257" i="1"/>
  <c r="U242" i="1"/>
  <c r="U260" i="1"/>
  <c r="U240" i="1"/>
  <c r="U258" i="1"/>
  <c r="AA256" i="1"/>
  <c r="O256" i="1" s="1"/>
  <c r="Y256" i="1"/>
  <c r="M256" i="1" s="1"/>
  <c r="AA258" i="1"/>
  <c r="Y258" i="1"/>
  <c r="U241" i="1"/>
  <c r="U259" i="1"/>
  <c r="AA260" i="1"/>
  <c r="Y260" i="1"/>
  <c r="Y241" i="1"/>
  <c r="AA241" i="1"/>
  <c r="AA239" i="1"/>
  <c r="Y239" i="1"/>
  <c r="Y238" i="1"/>
  <c r="M238" i="1" s="1"/>
  <c r="AA238" i="1"/>
  <c r="O238" i="1" s="1"/>
  <c r="Y240" i="1"/>
  <c r="AA240" i="1"/>
  <c r="AA242" i="1"/>
  <c r="Y242" i="1"/>
  <c r="U191" i="1"/>
  <c r="I191" i="1" s="1"/>
  <c r="U209" i="1"/>
  <c r="I209" i="1" s="1"/>
  <c r="Y211" i="1"/>
  <c r="AA211" i="1"/>
  <c r="AA209" i="1"/>
  <c r="Y209" i="1"/>
  <c r="U194" i="1"/>
  <c r="U212" i="1"/>
  <c r="U192" i="1"/>
  <c r="U210" i="1"/>
  <c r="AA208" i="1"/>
  <c r="O208" i="1" s="1"/>
  <c r="Y208" i="1"/>
  <c r="M208" i="1" s="1"/>
  <c r="Y210" i="1"/>
  <c r="AA210" i="1"/>
  <c r="U193" i="1"/>
  <c r="U211" i="1"/>
  <c r="AA212" i="1"/>
  <c r="Y212" i="1"/>
  <c r="Y193" i="1"/>
  <c r="AA193" i="1"/>
  <c r="AA191" i="1"/>
  <c r="Y191" i="1"/>
  <c r="Y190" i="1"/>
  <c r="M190" i="1" s="1"/>
  <c r="AA190" i="1"/>
  <c r="O190" i="1" s="1"/>
  <c r="AA192" i="1"/>
  <c r="Y192" i="1"/>
  <c r="Y194" i="1"/>
  <c r="AA194" i="1"/>
  <c r="U161" i="1"/>
  <c r="I161" i="1" s="1"/>
  <c r="U179" i="1"/>
  <c r="I179" i="1" s="1"/>
  <c r="Y181" i="1"/>
  <c r="AA181" i="1"/>
  <c r="AA179" i="1"/>
  <c r="Y179" i="1"/>
  <c r="U164" i="1"/>
  <c r="U182" i="1"/>
  <c r="U162" i="1"/>
  <c r="U180" i="1"/>
  <c r="AA178" i="1"/>
  <c r="Y178" i="1"/>
  <c r="M178" i="1" s="1"/>
  <c r="Y180" i="1"/>
  <c r="AA180" i="1"/>
  <c r="U163" i="1"/>
  <c r="U181" i="1"/>
  <c r="AA182" i="1"/>
  <c r="Y182" i="1"/>
  <c r="Y163" i="1"/>
  <c r="AA163" i="1"/>
  <c r="AA161" i="1"/>
  <c r="Y161" i="1"/>
  <c r="Y160" i="1"/>
  <c r="M160" i="1" s="1"/>
  <c r="AA160" i="1"/>
  <c r="O160" i="1" s="1"/>
  <c r="AA162" i="1"/>
  <c r="Y162" i="1"/>
  <c r="AA164" i="1"/>
  <c r="Y164" i="1"/>
  <c r="U143" i="1"/>
  <c r="I143" i="1" s="1"/>
  <c r="U155" i="1"/>
  <c r="I155" i="1" s="1"/>
  <c r="Y157" i="1"/>
  <c r="AA157" i="1"/>
  <c r="AA155" i="1"/>
  <c r="Y155" i="1"/>
  <c r="U146" i="1"/>
  <c r="U158" i="1"/>
  <c r="U144" i="1"/>
  <c r="U156" i="1"/>
  <c r="AA154" i="1"/>
  <c r="O154" i="1" s="1"/>
  <c r="Y154" i="1"/>
  <c r="M154" i="1" s="1"/>
  <c r="Y156" i="1"/>
  <c r="AA156" i="1"/>
  <c r="U145" i="1"/>
  <c r="U157" i="1"/>
  <c r="AA158" i="1"/>
  <c r="Y158" i="1"/>
  <c r="Y143" i="1"/>
  <c r="AA143" i="1"/>
  <c r="AA145" i="1"/>
  <c r="Y145" i="1"/>
  <c r="Y142" i="1"/>
  <c r="M142" i="1" s="1"/>
  <c r="M143" i="1" s="1"/>
  <c r="AA142" i="1"/>
  <c r="O142" i="1" s="1"/>
  <c r="AA144" i="1"/>
  <c r="Y144" i="1"/>
  <c r="AA146" i="1"/>
  <c r="Y146" i="1"/>
  <c r="U89" i="1"/>
  <c r="I89" i="1" s="1"/>
  <c r="U125" i="1"/>
  <c r="I125" i="1" s="1"/>
  <c r="Y127" i="1"/>
  <c r="AA127" i="1"/>
  <c r="AA125" i="1"/>
  <c r="Y125" i="1"/>
  <c r="U92" i="1"/>
  <c r="U128" i="1"/>
  <c r="U90" i="1"/>
  <c r="U126" i="1"/>
  <c r="AA124" i="1"/>
  <c r="O124" i="1" s="1"/>
  <c r="Y124" i="1"/>
  <c r="M124" i="1" s="1"/>
  <c r="Y126" i="1"/>
  <c r="AA126" i="1"/>
  <c r="U91" i="1"/>
  <c r="U127" i="1"/>
  <c r="AA128" i="1"/>
  <c r="Y128" i="1"/>
  <c r="AA91" i="1"/>
  <c r="Y91" i="1"/>
  <c r="Y89" i="1"/>
  <c r="AA89" i="1"/>
  <c r="AA88" i="1"/>
  <c r="O88" i="1" s="1"/>
  <c r="Y88" i="1"/>
  <c r="M88" i="1" s="1"/>
  <c r="Y90" i="1"/>
  <c r="AA90" i="1"/>
  <c r="AA92" i="1"/>
  <c r="Y92" i="1"/>
  <c r="U23" i="1"/>
  <c r="I23" i="1" s="1"/>
  <c r="U65" i="1"/>
  <c r="I65" i="1" s="1"/>
  <c r="Y67" i="1"/>
  <c r="AA67" i="1"/>
  <c r="AA65" i="1"/>
  <c r="Y65" i="1"/>
  <c r="U26" i="1"/>
  <c r="U68" i="1"/>
  <c r="U24" i="1"/>
  <c r="U66" i="1"/>
  <c r="AA64" i="1"/>
  <c r="O64" i="1" s="1"/>
  <c r="Y64" i="1"/>
  <c r="M64" i="1" s="1"/>
  <c r="Y66" i="1"/>
  <c r="AA66" i="1"/>
  <c r="U25" i="1"/>
  <c r="U67" i="1"/>
  <c r="AA68" i="1"/>
  <c r="Y68" i="1"/>
  <c r="AA13" i="1"/>
  <c r="AA25" i="1"/>
  <c r="Y25" i="1"/>
  <c r="AA11" i="1"/>
  <c r="Y23" i="1"/>
  <c r="AA23" i="1"/>
  <c r="AA10" i="1"/>
  <c r="O10" i="1" s="1"/>
  <c r="AA22" i="1"/>
  <c r="O22" i="1" s="1"/>
  <c r="Y22" i="1"/>
  <c r="M22" i="1" s="1"/>
  <c r="M23" i="1" s="1"/>
  <c r="AA12" i="1"/>
  <c r="AA24" i="1"/>
  <c r="Y24" i="1"/>
  <c r="AA14" i="1"/>
  <c r="Y26" i="1"/>
  <c r="AA26" i="1"/>
  <c r="Y11" i="1"/>
  <c r="U14" i="1"/>
  <c r="U12" i="1"/>
  <c r="Y12" i="1"/>
  <c r="Y14" i="1"/>
  <c r="U11" i="1"/>
  <c r="I11" i="1" s="1"/>
  <c r="Y13" i="1"/>
  <c r="Y10" i="1"/>
  <c r="M10" i="1" s="1"/>
  <c r="U13" i="1"/>
  <c r="Y8" i="1"/>
  <c r="I167" i="1"/>
  <c r="I203" i="1"/>
  <c r="I131" i="1"/>
  <c r="I227" i="1"/>
  <c r="I245" i="1"/>
  <c r="I221" i="1"/>
  <c r="I269" i="1"/>
  <c r="I275" i="1"/>
  <c r="I137" i="1"/>
  <c r="U5" i="1"/>
  <c r="I5" i="1" s="1"/>
  <c r="I251" i="1"/>
  <c r="I215" i="1"/>
  <c r="I197" i="1"/>
  <c r="I185" i="1"/>
  <c r="I233" i="1"/>
  <c r="Y7" i="1"/>
  <c r="Y5" i="1"/>
  <c r="AA6" i="1"/>
  <c r="AA7" i="1"/>
  <c r="U8" i="1"/>
  <c r="U6" i="1"/>
  <c r="O178" i="1"/>
  <c r="M232" i="1"/>
  <c r="M148" i="1"/>
  <c r="M28" i="1"/>
  <c r="M220" i="1"/>
  <c r="M136" i="1"/>
  <c r="M196" i="1"/>
  <c r="Y4" i="1"/>
  <c r="M4" i="1" s="1"/>
  <c r="M274" i="1"/>
  <c r="M250" i="1"/>
  <c r="M226" i="1"/>
  <c r="O269" i="1"/>
  <c r="O245" i="1"/>
  <c r="O203" i="1"/>
  <c r="O119" i="1"/>
  <c r="O233" i="1"/>
  <c r="O221" i="1"/>
  <c r="O185" i="1"/>
  <c r="AA5" i="1"/>
  <c r="O5" i="1" s="1"/>
  <c r="O215" i="1"/>
  <c r="O149" i="1"/>
  <c r="O275" i="1"/>
  <c r="O83" i="1"/>
  <c r="O251" i="1"/>
  <c r="Y6" i="1"/>
  <c r="U7" i="1"/>
  <c r="M257" i="1" l="1"/>
  <c r="M258" i="1" s="1"/>
  <c r="M259" i="1" s="1"/>
  <c r="M260" i="1" s="1"/>
  <c r="M263" i="1"/>
  <c r="M264" i="1" s="1"/>
  <c r="M265" i="1" s="1"/>
  <c r="M266" i="1" s="1"/>
  <c r="M209" i="1"/>
  <c r="M210" i="1" s="1"/>
  <c r="M211" i="1" s="1"/>
  <c r="M212" i="1" s="1"/>
  <c r="M239" i="1"/>
  <c r="M240" i="1" s="1"/>
  <c r="M241" i="1" s="1"/>
  <c r="M242" i="1" s="1"/>
  <c r="M89" i="1"/>
  <c r="M90" i="1" s="1"/>
  <c r="M91" i="1" s="1"/>
  <c r="M179" i="1"/>
  <c r="M180" i="1" s="1"/>
  <c r="M181" i="1" s="1"/>
  <c r="M182" i="1" s="1"/>
  <c r="M191" i="1"/>
  <c r="M192" i="1" s="1"/>
  <c r="M193" i="1" s="1"/>
  <c r="M194" i="1" s="1"/>
  <c r="M125" i="1"/>
  <c r="M126" i="1" s="1"/>
  <c r="M127" i="1" s="1"/>
  <c r="M128" i="1" s="1"/>
  <c r="M155" i="1"/>
  <c r="M156" i="1" s="1"/>
  <c r="M157" i="1" s="1"/>
  <c r="M158" i="1" s="1"/>
  <c r="M144" i="1"/>
  <c r="M145" i="1" s="1"/>
  <c r="M146" i="1" s="1"/>
  <c r="M161" i="1"/>
  <c r="M162" i="1" s="1"/>
  <c r="M163" i="1" s="1"/>
  <c r="M164" i="1" s="1"/>
  <c r="M65" i="1"/>
  <c r="M66" i="1" s="1"/>
  <c r="M67" i="1" s="1"/>
  <c r="M68" i="1" s="1"/>
  <c r="M92" i="1"/>
  <c r="M24" i="1"/>
  <c r="M25" i="1" s="1"/>
  <c r="M26" i="1" s="1"/>
  <c r="O18" i="1"/>
  <c r="O19" i="1" s="1"/>
  <c r="O20" i="1" s="1"/>
  <c r="I18" i="1"/>
  <c r="I19" i="1" s="1"/>
  <c r="M11" i="1"/>
  <c r="M12" i="1" s="1"/>
  <c r="M13" i="1" s="1"/>
  <c r="M14" i="1" s="1"/>
  <c r="O60" i="1"/>
  <c r="O61" i="1" s="1"/>
  <c r="O62" i="1" s="1"/>
  <c r="O84" i="1"/>
  <c r="O85" i="1" s="1"/>
  <c r="O86" i="1" s="1"/>
  <c r="O132" i="1"/>
  <c r="O133" i="1" s="1"/>
  <c r="O134" i="1" s="1"/>
  <c r="M59" i="1"/>
  <c r="M60" i="1" s="1"/>
  <c r="M61" i="1" s="1"/>
  <c r="M62" i="1" s="1"/>
  <c r="O234" i="1"/>
  <c r="O235" i="1" s="1"/>
  <c r="O236" i="1" s="1"/>
  <c r="I114" i="1"/>
  <c r="I115" i="1" s="1"/>
  <c r="O252" i="1"/>
  <c r="O253" i="1" s="1"/>
  <c r="O254" i="1" s="1"/>
  <c r="O150" i="1"/>
  <c r="O151" i="1" s="1"/>
  <c r="O152" i="1" s="1"/>
  <c r="O138" i="1"/>
  <c r="O139" i="1" s="1"/>
  <c r="O140" i="1" s="1"/>
  <c r="O174" i="1"/>
  <c r="O175" i="1" s="1"/>
  <c r="O176" i="1" s="1"/>
  <c r="I60" i="1"/>
  <c r="I61" i="1" s="1"/>
  <c r="O114" i="1"/>
  <c r="O115" i="1" s="1"/>
  <c r="O116" i="1" s="1"/>
  <c r="O36" i="1"/>
  <c r="O37" i="1" s="1"/>
  <c r="O38" i="1" s="1"/>
  <c r="O42" i="1"/>
  <c r="O43" i="1" s="1"/>
  <c r="O44" i="1" s="1"/>
  <c r="O72" i="1"/>
  <c r="O73" i="1" s="1"/>
  <c r="O74" i="1" s="1"/>
  <c r="O102" i="1"/>
  <c r="O103" i="1" s="1"/>
  <c r="O104" i="1" s="1"/>
  <c r="O78" i="1"/>
  <c r="O79" i="1" s="1"/>
  <c r="O80" i="1" s="1"/>
  <c r="O228" i="1"/>
  <c r="O229" i="1" s="1"/>
  <c r="O230" i="1" s="1"/>
  <c r="I174" i="1"/>
  <c r="I175" i="1" s="1"/>
  <c r="I138" i="1"/>
  <c r="I139" i="1" s="1"/>
  <c r="I126" i="1"/>
  <c r="I127" i="1" s="1"/>
  <c r="I234" i="1"/>
  <c r="I235" i="1" s="1"/>
  <c r="I72" i="1"/>
  <c r="I73" i="1" s="1"/>
  <c r="I24" i="1"/>
  <c r="O198" i="1"/>
  <c r="O199" i="1" s="1"/>
  <c r="O200" i="1" s="1"/>
  <c r="O108" i="1"/>
  <c r="O109" i="1" s="1"/>
  <c r="O110" i="1" s="1"/>
  <c r="O216" i="1"/>
  <c r="O217" i="1" s="1"/>
  <c r="O218" i="1" s="1"/>
  <c r="O270" i="1"/>
  <c r="O271" i="1" s="1"/>
  <c r="O272" i="1" s="1"/>
  <c r="O54" i="1"/>
  <c r="O55" i="1" s="1"/>
  <c r="O56" i="1" s="1"/>
  <c r="I108" i="1"/>
  <c r="I109" i="1" s="1"/>
  <c r="I252" i="1"/>
  <c r="I253" i="1" s="1"/>
  <c r="O276" i="1"/>
  <c r="O277" i="1" s="1"/>
  <c r="O278" i="1" s="1"/>
  <c r="O6" i="1"/>
  <c r="O7" i="1" s="1"/>
  <c r="O8" i="1" s="1"/>
  <c r="I78" i="1"/>
  <c r="I79" i="1" s="1"/>
  <c r="I180" i="1"/>
  <c r="I181" i="1" s="1"/>
  <c r="I276" i="1"/>
  <c r="I277" i="1" s="1"/>
  <c r="O96" i="1"/>
  <c r="O97" i="1" s="1"/>
  <c r="O98" i="1" s="1"/>
  <c r="I96" i="1"/>
  <c r="I97" i="1" s="1"/>
  <c r="O30" i="1"/>
  <c r="O31" i="1" s="1"/>
  <c r="O32" i="1" s="1"/>
  <c r="O204" i="1"/>
  <c r="O205" i="1" s="1"/>
  <c r="O206" i="1" s="1"/>
  <c r="I30" i="1"/>
  <c r="I31" i="1" s="1"/>
  <c r="M71" i="1"/>
  <c r="R70" i="1"/>
  <c r="M245" i="1"/>
  <c r="M246" i="1" s="1"/>
  <c r="M247" i="1" s="1"/>
  <c r="M248" i="1" s="1"/>
  <c r="R244" i="1"/>
  <c r="M221" i="1"/>
  <c r="R220" i="1"/>
  <c r="M233" i="1"/>
  <c r="M234" i="1" s="1"/>
  <c r="M235" i="1" s="1"/>
  <c r="M236" i="1" s="1"/>
  <c r="R232" i="1"/>
  <c r="M119" i="1"/>
  <c r="R118" i="1"/>
  <c r="M269" i="1"/>
  <c r="M270" i="1" s="1"/>
  <c r="M271" i="1" s="1"/>
  <c r="M272" i="1" s="1"/>
  <c r="R268" i="1"/>
  <c r="I42" i="1"/>
  <c r="I240" i="1"/>
  <c r="I270" i="1"/>
  <c r="I132" i="1"/>
  <c r="O209" i="1"/>
  <c r="O210" i="1" s="1"/>
  <c r="O211" i="1" s="1"/>
  <c r="O212" i="1" s="1"/>
  <c r="R208" i="1"/>
  <c r="M107" i="1"/>
  <c r="M108" i="1" s="1"/>
  <c r="M109" i="1" s="1"/>
  <c r="M110" i="1" s="1"/>
  <c r="R106" i="1"/>
  <c r="M47" i="1"/>
  <c r="M48" i="1" s="1"/>
  <c r="M49" i="1" s="1"/>
  <c r="M50" i="1" s="1"/>
  <c r="R46" i="1"/>
  <c r="O263" i="1"/>
  <c r="O264" i="1" s="1"/>
  <c r="O265" i="1" s="1"/>
  <c r="O266" i="1" s="1"/>
  <c r="R262" i="1"/>
  <c r="M167" i="1"/>
  <c r="M168" i="1" s="1"/>
  <c r="M169" i="1" s="1"/>
  <c r="M170" i="1" s="1"/>
  <c r="R166" i="1"/>
  <c r="O155" i="1"/>
  <c r="O156" i="1" s="1"/>
  <c r="O157" i="1" s="1"/>
  <c r="O158" i="1" s="1"/>
  <c r="R154" i="1"/>
  <c r="M77" i="1"/>
  <c r="M78" i="1" s="1"/>
  <c r="M79" i="1" s="1"/>
  <c r="M80" i="1" s="1"/>
  <c r="R76" i="1"/>
  <c r="M53" i="1"/>
  <c r="M54" i="1" s="1"/>
  <c r="M55" i="1" s="1"/>
  <c r="M56" i="1" s="1"/>
  <c r="R52" i="1"/>
  <c r="O65" i="1"/>
  <c r="O66" i="1" s="1"/>
  <c r="O67" i="1" s="1"/>
  <c r="O68" i="1" s="1"/>
  <c r="R64" i="1"/>
  <c r="O125" i="1"/>
  <c r="O126" i="1" s="1"/>
  <c r="O127" i="1" s="1"/>
  <c r="O128" i="1" s="1"/>
  <c r="R124" i="1"/>
  <c r="O191" i="1"/>
  <c r="R190" i="1"/>
  <c r="O186" i="1"/>
  <c r="O187" i="1" s="1"/>
  <c r="O188" i="1" s="1"/>
  <c r="I186" i="1"/>
  <c r="I54" i="1"/>
  <c r="I6" i="1"/>
  <c r="I258" i="1"/>
  <c r="I120" i="1"/>
  <c r="I144" i="1"/>
  <c r="I210" i="1"/>
  <c r="I84" i="1"/>
  <c r="I48" i="1"/>
  <c r="O239" i="1"/>
  <c r="R238" i="1"/>
  <c r="M275" i="1"/>
  <c r="R274" i="1"/>
  <c r="O257" i="1"/>
  <c r="O258" i="1" s="1"/>
  <c r="O259" i="1" s="1"/>
  <c r="O260" i="1" s="1"/>
  <c r="R256" i="1"/>
  <c r="M149" i="1"/>
  <c r="M150" i="1" s="1"/>
  <c r="M151" i="1" s="1"/>
  <c r="M152" i="1" s="1"/>
  <c r="R148" i="1"/>
  <c r="M131" i="1"/>
  <c r="M132" i="1" s="1"/>
  <c r="M133" i="1" s="1"/>
  <c r="M134" i="1" s="1"/>
  <c r="R130" i="1"/>
  <c r="I198" i="1"/>
  <c r="I66" i="1"/>
  <c r="I168" i="1"/>
  <c r="O222" i="1"/>
  <c r="O223" i="1" s="1"/>
  <c r="O224" i="1" s="1"/>
  <c r="O120" i="1"/>
  <c r="O121" i="1" s="1"/>
  <c r="O122" i="1" s="1"/>
  <c r="O246" i="1"/>
  <c r="O247" i="1" s="1"/>
  <c r="O248" i="1" s="1"/>
  <c r="M83" i="1"/>
  <c r="M84" i="1" s="1"/>
  <c r="M85" i="1" s="1"/>
  <c r="M86" i="1" s="1"/>
  <c r="R82" i="1"/>
  <c r="M95" i="1"/>
  <c r="M96" i="1" s="1"/>
  <c r="M97" i="1" s="1"/>
  <c r="M98" i="1" s="1"/>
  <c r="R94" i="1"/>
  <c r="M185" i="1"/>
  <c r="M186" i="1" s="1"/>
  <c r="M187" i="1" s="1"/>
  <c r="M188" i="1" s="1"/>
  <c r="R184" i="1"/>
  <c r="M5" i="1"/>
  <c r="M6" i="1" s="1"/>
  <c r="M7" i="1" s="1"/>
  <c r="M8" i="1" s="1"/>
  <c r="R4" i="1"/>
  <c r="O23" i="1"/>
  <c r="O24" i="1" s="1"/>
  <c r="O25" i="1" s="1"/>
  <c r="O26" i="1" s="1"/>
  <c r="R22" i="1"/>
  <c r="M137" i="1"/>
  <c r="M138" i="1" s="1"/>
  <c r="M139" i="1" s="1"/>
  <c r="M140" i="1" s="1"/>
  <c r="R136" i="1"/>
  <c r="M215" i="1"/>
  <c r="M216" i="1" s="1"/>
  <c r="M217" i="1" s="1"/>
  <c r="M218" i="1" s="1"/>
  <c r="R214" i="1"/>
  <c r="O161" i="1"/>
  <c r="O162" i="1" s="1"/>
  <c r="O163" i="1" s="1"/>
  <c r="O164" i="1" s="1"/>
  <c r="R160" i="1"/>
  <c r="M203" i="1"/>
  <c r="M204" i="1" s="1"/>
  <c r="M205" i="1" s="1"/>
  <c r="M206" i="1" s="1"/>
  <c r="R202" i="1"/>
  <c r="O179" i="1"/>
  <c r="O180" i="1" s="1"/>
  <c r="O181" i="1" s="1"/>
  <c r="O182" i="1" s="1"/>
  <c r="R178" i="1"/>
  <c r="O89" i="1"/>
  <c r="O90" i="1" s="1"/>
  <c r="O91" i="1" s="1"/>
  <c r="O92" i="1" s="1"/>
  <c r="R88" i="1"/>
  <c r="I102" i="1"/>
  <c r="I246" i="1"/>
  <c r="I150" i="1"/>
  <c r="I36" i="1"/>
  <c r="I156" i="1"/>
  <c r="M227" i="1"/>
  <c r="M228" i="1" s="1"/>
  <c r="M229" i="1" s="1"/>
  <c r="M230" i="1" s="1"/>
  <c r="R226" i="1"/>
  <c r="O48" i="1"/>
  <c r="O49" i="1" s="1"/>
  <c r="O50" i="1" s="1"/>
  <c r="O168" i="1"/>
  <c r="O169" i="1" s="1"/>
  <c r="O170" i="1" s="1"/>
  <c r="M35" i="1"/>
  <c r="M36" i="1" s="1"/>
  <c r="M37" i="1" s="1"/>
  <c r="M38" i="1" s="1"/>
  <c r="R34" i="1"/>
  <c r="O11" i="1"/>
  <c r="O12" i="1" s="1"/>
  <c r="O13" i="1" s="1"/>
  <c r="O14" i="1" s="1"/>
  <c r="R10" i="1"/>
  <c r="M251" i="1"/>
  <c r="M252" i="1" s="1"/>
  <c r="M253" i="1" s="1"/>
  <c r="M254" i="1" s="1"/>
  <c r="R250" i="1"/>
  <c r="M41" i="1"/>
  <c r="M42" i="1" s="1"/>
  <c r="M43" i="1" s="1"/>
  <c r="M44" i="1" s="1"/>
  <c r="R40" i="1"/>
  <c r="O143" i="1"/>
  <c r="O144" i="1" s="1"/>
  <c r="O145" i="1" s="1"/>
  <c r="O146" i="1" s="1"/>
  <c r="R142" i="1"/>
  <c r="M197" i="1"/>
  <c r="M198" i="1" s="1"/>
  <c r="M199" i="1" s="1"/>
  <c r="M200" i="1" s="1"/>
  <c r="R196" i="1"/>
  <c r="M29" i="1"/>
  <c r="M30" i="1" s="1"/>
  <c r="M31" i="1" s="1"/>
  <c r="M32" i="1" s="1"/>
  <c r="R28" i="1"/>
  <c r="M113" i="1"/>
  <c r="M114" i="1" s="1"/>
  <c r="M115" i="1" s="1"/>
  <c r="M116" i="1" s="1"/>
  <c r="R112" i="1"/>
  <c r="M17" i="1"/>
  <c r="M18" i="1" s="1"/>
  <c r="M19" i="1" s="1"/>
  <c r="M20" i="1" s="1"/>
  <c r="R16" i="1"/>
  <c r="M173" i="1"/>
  <c r="M174" i="1" s="1"/>
  <c r="M175" i="1" s="1"/>
  <c r="M176" i="1" s="1"/>
  <c r="R172" i="1"/>
  <c r="M101" i="1"/>
  <c r="M102" i="1" s="1"/>
  <c r="M103" i="1" s="1"/>
  <c r="M104" i="1" s="1"/>
  <c r="R100" i="1"/>
  <c r="I216" i="1"/>
  <c r="I90" i="1"/>
  <c r="I192" i="1"/>
  <c r="I12" i="1"/>
  <c r="I222" i="1"/>
  <c r="I228" i="1"/>
  <c r="I204" i="1"/>
  <c r="I162" i="1"/>
  <c r="I264" i="1"/>
  <c r="R59" i="1" l="1"/>
  <c r="R60" i="1"/>
  <c r="I62" i="1"/>
  <c r="R62" i="1" s="1"/>
  <c r="R61" i="1"/>
  <c r="R107" i="1"/>
  <c r="R23" i="1"/>
  <c r="R11" i="1"/>
  <c r="R24" i="1"/>
  <c r="I25" i="1"/>
  <c r="I26" i="1" s="1"/>
  <c r="R26" i="1" s="1"/>
  <c r="R138" i="1"/>
  <c r="R245" i="1"/>
  <c r="R233" i="1"/>
  <c r="R234" i="1"/>
  <c r="R126" i="1"/>
  <c r="R137" i="1"/>
  <c r="R215" i="1"/>
  <c r="R78" i="1"/>
  <c r="R185" i="1"/>
  <c r="R203" i="1"/>
  <c r="R89" i="1"/>
  <c r="R149" i="1"/>
  <c r="R173" i="1"/>
  <c r="R65" i="1"/>
  <c r="R167" i="1"/>
  <c r="R161" i="1"/>
  <c r="R227" i="1"/>
  <c r="R174" i="1"/>
  <c r="R114" i="1"/>
  <c r="R179" i="1"/>
  <c r="R77" i="1"/>
  <c r="R180" i="1"/>
  <c r="R209" i="1"/>
  <c r="R131" i="1"/>
  <c r="R47" i="1"/>
  <c r="R252" i="1"/>
  <c r="I91" i="1"/>
  <c r="R90" i="1"/>
  <c r="I157" i="1"/>
  <c r="R156" i="1"/>
  <c r="I163" i="1"/>
  <c r="R162" i="1"/>
  <c r="I229" i="1"/>
  <c r="R228" i="1"/>
  <c r="I193" i="1"/>
  <c r="I128" i="1"/>
  <c r="R128" i="1" s="1"/>
  <c r="R127" i="1"/>
  <c r="I176" i="1"/>
  <c r="R176" i="1" s="1"/>
  <c r="R175" i="1"/>
  <c r="I116" i="1"/>
  <c r="R116" i="1" s="1"/>
  <c r="R115" i="1"/>
  <c r="R263" i="1"/>
  <c r="I223" i="1"/>
  <c r="I217" i="1"/>
  <c r="R216" i="1"/>
  <c r="R35" i="1"/>
  <c r="R29" i="1"/>
  <c r="R101" i="1"/>
  <c r="I169" i="1"/>
  <c r="R168" i="1"/>
  <c r="I67" i="1"/>
  <c r="R66" i="1"/>
  <c r="R31" i="1"/>
  <c r="I32" i="1"/>
  <c r="R32" i="1" s="1"/>
  <c r="R239" i="1"/>
  <c r="O240" i="1"/>
  <c r="O241" i="1" s="1"/>
  <c r="O242" i="1" s="1"/>
  <c r="I85" i="1"/>
  <c r="R84" i="1"/>
  <c r="R143" i="1"/>
  <c r="I259" i="1"/>
  <c r="R258" i="1"/>
  <c r="R53" i="1"/>
  <c r="I98" i="1"/>
  <c r="R98" i="1" s="1"/>
  <c r="R97" i="1"/>
  <c r="R191" i="1"/>
  <c r="O192" i="1"/>
  <c r="O193" i="1" s="1"/>
  <c r="O194" i="1" s="1"/>
  <c r="R269" i="1"/>
  <c r="I43" i="1"/>
  <c r="R42" i="1"/>
  <c r="R198" i="1"/>
  <c r="I199" i="1"/>
  <c r="R275" i="1"/>
  <c r="M276" i="1"/>
  <c r="I121" i="1"/>
  <c r="I20" i="1"/>
  <c r="R20" i="1" s="1"/>
  <c r="R19" i="1"/>
  <c r="I265" i="1"/>
  <c r="R264" i="1"/>
  <c r="I205" i="1"/>
  <c r="R204" i="1"/>
  <c r="I140" i="1"/>
  <c r="R140" i="1" s="1"/>
  <c r="R139" i="1"/>
  <c r="R235" i="1"/>
  <c r="I236" i="1"/>
  <c r="R236" i="1" s="1"/>
  <c r="R155" i="1"/>
  <c r="I37" i="1"/>
  <c r="R36" i="1"/>
  <c r="I247" i="1"/>
  <c r="R246" i="1"/>
  <c r="R125" i="1"/>
  <c r="I103" i="1"/>
  <c r="R102" i="1"/>
  <c r="R181" i="1"/>
  <c r="I182" i="1"/>
  <c r="R182" i="1" s="1"/>
  <c r="R197" i="1"/>
  <c r="R108" i="1"/>
  <c r="R95" i="1"/>
  <c r="I145" i="1"/>
  <c r="R144" i="1"/>
  <c r="R5" i="1"/>
  <c r="I55" i="1"/>
  <c r="R54" i="1"/>
  <c r="R18" i="1"/>
  <c r="I271" i="1"/>
  <c r="R270" i="1"/>
  <c r="R251" i="1"/>
  <c r="I241" i="1"/>
  <c r="R12" i="1"/>
  <c r="I13" i="1"/>
  <c r="I278" i="1"/>
  <c r="I110" i="1"/>
  <c r="R110" i="1" s="1"/>
  <c r="R109" i="1"/>
  <c r="I49" i="1"/>
  <c r="R48" i="1"/>
  <c r="I7" i="1"/>
  <c r="R6" i="1"/>
  <c r="I74" i="1"/>
  <c r="I151" i="1"/>
  <c r="R150" i="1"/>
  <c r="R17" i="1"/>
  <c r="I80" i="1"/>
  <c r="R80" i="1" s="1"/>
  <c r="R79" i="1"/>
  <c r="R30" i="1"/>
  <c r="R83" i="1"/>
  <c r="I211" i="1"/>
  <c r="R210" i="1"/>
  <c r="R257" i="1"/>
  <c r="R113" i="1"/>
  <c r="R186" i="1"/>
  <c r="I187" i="1"/>
  <c r="R96" i="1"/>
  <c r="I133" i="1"/>
  <c r="R132" i="1"/>
  <c r="R41" i="1"/>
  <c r="I254" i="1"/>
  <c r="R254" i="1" s="1"/>
  <c r="R253" i="1"/>
  <c r="R119" i="1"/>
  <c r="M120" i="1"/>
  <c r="M121" i="1" s="1"/>
  <c r="M122" i="1" s="1"/>
  <c r="R221" i="1"/>
  <c r="M222" i="1"/>
  <c r="M223" i="1" s="1"/>
  <c r="M224" i="1" s="1"/>
  <c r="R71" i="1"/>
  <c r="M72" i="1"/>
  <c r="R25" i="1" l="1"/>
  <c r="R240" i="1"/>
  <c r="R120" i="1"/>
  <c r="R222" i="1"/>
  <c r="I14" i="1"/>
  <c r="R14" i="1" s="1"/>
  <c r="R13" i="1"/>
  <c r="I38" i="1"/>
  <c r="R38" i="1" s="1"/>
  <c r="R37" i="1"/>
  <c r="I200" i="1"/>
  <c r="R200" i="1" s="1"/>
  <c r="R199" i="1"/>
  <c r="I68" i="1"/>
  <c r="R68" i="1" s="1"/>
  <c r="R67" i="1"/>
  <c r="I230" i="1"/>
  <c r="R230" i="1" s="1"/>
  <c r="R229" i="1"/>
  <c r="I158" i="1"/>
  <c r="R158" i="1" s="1"/>
  <c r="R157" i="1"/>
  <c r="R55" i="1"/>
  <c r="I56" i="1"/>
  <c r="R56" i="1" s="1"/>
  <c r="M73" i="1"/>
  <c r="R72" i="1"/>
  <c r="I188" i="1"/>
  <c r="R188" i="1" s="1"/>
  <c r="R187" i="1"/>
  <c r="R49" i="1"/>
  <c r="I50" i="1"/>
  <c r="R50" i="1" s="1"/>
  <c r="I242" i="1"/>
  <c r="R242" i="1" s="1"/>
  <c r="R241" i="1"/>
  <c r="R103" i="1"/>
  <c r="I104" i="1"/>
  <c r="R104" i="1" s="1"/>
  <c r="R205" i="1"/>
  <c r="I206" i="1"/>
  <c r="R206" i="1" s="1"/>
  <c r="R43" i="1"/>
  <c r="I44" i="1"/>
  <c r="R44" i="1" s="1"/>
  <c r="I260" i="1"/>
  <c r="R260" i="1" s="1"/>
  <c r="R259" i="1"/>
  <c r="R217" i="1"/>
  <c r="I218" i="1"/>
  <c r="R218" i="1" s="1"/>
  <c r="R211" i="1"/>
  <c r="I212" i="1"/>
  <c r="R212" i="1" s="1"/>
  <c r="R145" i="1"/>
  <c r="I146" i="1"/>
  <c r="R146" i="1" s="1"/>
  <c r="I134" i="1"/>
  <c r="R134" i="1" s="1"/>
  <c r="R133" i="1"/>
  <c r="R151" i="1"/>
  <c r="I152" i="1"/>
  <c r="R152" i="1" s="1"/>
  <c r="I8" i="1"/>
  <c r="R8" i="1" s="1"/>
  <c r="R7" i="1"/>
  <c r="I266" i="1"/>
  <c r="R266" i="1" s="1"/>
  <c r="R265" i="1"/>
  <c r="I122" i="1"/>
  <c r="R122" i="1" s="1"/>
  <c r="R121" i="1"/>
  <c r="R223" i="1"/>
  <c r="I224" i="1"/>
  <c r="R224" i="1" s="1"/>
  <c r="R192" i="1"/>
  <c r="I272" i="1"/>
  <c r="R272" i="1" s="1"/>
  <c r="R271" i="1"/>
  <c r="I248" i="1"/>
  <c r="R248" i="1" s="1"/>
  <c r="R247" i="1"/>
  <c r="M277" i="1"/>
  <c r="R276" i="1"/>
  <c r="R85" i="1"/>
  <c r="I86" i="1"/>
  <c r="R86" i="1" s="1"/>
  <c r="I170" i="1"/>
  <c r="R170" i="1" s="1"/>
  <c r="R169" i="1"/>
  <c r="I194" i="1"/>
  <c r="R194" i="1" s="1"/>
  <c r="R193" i="1"/>
  <c r="I164" i="1"/>
  <c r="R164" i="1" s="1"/>
  <c r="R163" i="1"/>
  <c r="I92" i="1"/>
  <c r="R92" i="1" s="1"/>
  <c r="R91" i="1"/>
  <c r="M278" i="1" l="1"/>
  <c r="R278" i="1" s="1"/>
  <c r="R277" i="1"/>
  <c r="M74" i="1"/>
  <c r="R74" i="1" s="1"/>
  <c r="R73" i="1"/>
</calcChain>
</file>

<file path=xl/sharedStrings.xml><?xml version="1.0" encoding="utf-8"?>
<sst xmlns="http://schemas.openxmlformats.org/spreadsheetml/2006/main" count="98" uniqueCount="45">
  <si>
    <t>id</t>
    <phoneticPr fontId="2" type="noConversion"/>
  </si>
  <si>
    <t>servantid</t>
    <phoneticPr fontId="2" type="noConversion"/>
  </si>
  <si>
    <t>floor</t>
    <phoneticPr fontId="2" type="noConversion"/>
  </si>
  <si>
    <t>slot1</t>
    <phoneticPr fontId="2" type="noConversion"/>
  </si>
  <si>
    <t>slot2</t>
    <phoneticPr fontId="1" type="noConversion"/>
  </si>
  <si>
    <t>slot3</t>
    <phoneticPr fontId="1" type="noConversion"/>
  </si>
  <si>
    <t>slot4</t>
    <phoneticPr fontId="1" type="noConversion"/>
  </si>
  <si>
    <t>attr1</t>
    <phoneticPr fontId="2" type="noConversion"/>
  </si>
  <si>
    <t>value1</t>
    <phoneticPr fontId="2" type="noConversion"/>
  </si>
  <si>
    <t>attr2</t>
    <phoneticPr fontId="1" type="noConversion"/>
  </si>
  <si>
    <t>value2</t>
    <phoneticPr fontId="1" type="noConversion"/>
  </si>
  <si>
    <t>attr3</t>
    <phoneticPr fontId="1" type="noConversion"/>
  </si>
  <si>
    <t>value3</t>
    <phoneticPr fontId="1" type="noConversion"/>
  </si>
  <si>
    <t>attr4</t>
    <phoneticPr fontId="1" type="noConversion"/>
  </si>
  <si>
    <t>value4</t>
    <phoneticPr fontId="1" type="noConversion"/>
  </si>
  <si>
    <t>attr5</t>
    <phoneticPr fontId="1" type="noConversion"/>
  </si>
  <si>
    <t>value5</t>
    <phoneticPr fontId="1" type="noConversion"/>
  </si>
  <si>
    <t>power</t>
    <phoneticPr fontId="1" type="noConversion"/>
  </si>
  <si>
    <t>int</t>
    <phoneticPr fontId="2" type="noConversion"/>
  </si>
  <si>
    <t>int</t>
  </si>
  <si>
    <t>id</t>
  </si>
  <si>
    <t>servantid</t>
  </si>
  <si>
    <t>floor</t>
  </si>
  <si>
    <t>slot1</t>
  </si>
  <si>
    <t>slot2</t>
  </si>
  <si>
    <t>slot3</t>
  </si>
  <si>
    <t>slot4</t>
  </si>
  <si>
    <t>attr1</t>
  </si>
  <si>
    <t>value1</t>
  </si>
  <si>
    <t>attr2</t>
  </si>
  <si>
    <t>value2</t>
  </si>
  <si>
    <t>attr3</t>
  </si>
  <si>
    <t>value3</t>
  </si>
  <si>
    <t>attr4</t>
  </si>
  <si>
    <t>value4</t>
  </si>
  <si>
    <t>attr5</t>
  </si>
  <si>
    <t>value5</t>
  </si>
  <si>
    <t>power</t>
  </si>
  <si>
    <t>佣兵id</t>
    <phoneticPr fontId="2" type="noConversion"/>
  </si>
  <si>
    <t>层数</t>
    <phoneticPr fontId="2" type="noConversion"/>
  </si>
  <si>
    <t>装备位1需要的装备</t>
    <phoneticPr fontId="2" type="noConversion"/>
  </si>
  <si>
    <t>增加属性值</t>
    <phoneticPr fontId="2" type="noConversion"/>
  </si>
  <si>
    <t>升层时额外增加属性方向</t>
    <phoneticPr fontId="2" type="noConversion"/>
  </si>
  <si>
    <t>升层增加战斗力，升层时吞噬了4件装备，所以这里要把装备的战力算进去</t>
    <phoneticPr fontId="2" type="noConversion"/>
  </si>
  <si>
    <t>突破属性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</si>
</sst>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0" borderId="0" xfId="0" quotePrefix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Fill="1" applyBorder="1" applyAlignment="1"/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5" fillId="5" borderId="2" xfId="3" applyBorder="1" applyAlignment="1"/>
    <xf numFmtId="0" fontId="5" fillId="5" borderId="3" xfId="3" applyBorder="1" applyAlignment="1"/>
    <xf numFmtId="0" fontId="5" fillId="5" borderId="4" xfId="3" applyBorder="1" applyAlignment="1"/>
    <xf numFmtId="0" fontId="5" fillId="5" borderId="5" xfId="3" applyBorder="1" applyAlignment="1"/>
    <xf numFmtId="0" fontId="5" fillId="5" borderId="0" xfId="3" applyBorder="1" applyAlignment="1"/>
    <xf numFmtId="0" fontId="5" fillId="5" borderId="6" xfId="3" applyBorder="1" applyAlignment="1"/>
    <xf numFmtId="0" fontId="5" fillId="5" borderId="0" xfId="3" applyAlignment="1"/>
    <xf numFmtId="0" fontId="4" fillId="4" borderId="2" xfId="2" applyBorder="1" applyAlignment="1"/>
    <xf numFmtId="0" fontId="4" fillId="4" borderId="3" xfId="2" applyBorder="1" applyAlignment="1"/>
    <xf numFmtId="0" fontId="4" fillId="4" borderId="4" xfId="2" applyBorder="1" applyAlignment="1"/>
    <xf numFmtId="0" fontId="4" fillId="4" borderId="5" xfId="2" applyBorder="1" applyAlignment="1"/>
    <xf numFmtId="0" fontId="4" fillId="4" borderId="0" xfId="2" applyBorder="1" applyAlignment="1"/>
    <xf numFmtId="0" fontId="4" fillId="4" borderId="6" xfId="2" applyBorder="1" applyAlignment="1"/>
    <xf numFmtId="0" fontId="4" fillId="4" borderId="0" xfId="2" applyAlignment="1"/>
    <xf numFmtId="0" fontId="3" fillId="3" borderId="2" xfId="1" applyBorder="1" applyAlignment="1"/>
    <xf numFmtId="0" fontId="3" fillId="3" borderId="3" xfId="1" applyBorder="1" applyAlignment="1"/>
    <xf numFmtId="0" fontId="3" fillId="3" borderId="4" xfId="1" applyBorder="1" applyAlignment="1"/>
    <xf numFmtId="0" fontId="3" fillId="3" borderId="5" xfId="1" applyBorder="1" applyAlignment="1"/>
    <xf numFmtId="0" fontId="3" fillId="3" borderId="0" xfId="1" applyBorder="1" applyAlignment="1"/>
    <xf numFmtId="0" fontId="3" fillId="3" borderId="6" xfId="1" applyBorder="1" applyAlignment="1"/>
    <xf numFmtId="0" fontId="3" fillId="3" borderId="0" xfId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Data\&#20323;&#20853;\servanttr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8">
          <cell r="J88">
            <v>5</v>
          </cell>
          <cell r="L88">
            <v>3</v>
          </cell>
          <cell r="N88">
            <v>99</v>
          </cell>
        </row>
        <row r="89">
          <cell r="J89">
            <v>7</v>
          </cell>
          <cell r="L89">
            <v>4</v>
          </cell>
          <cell r="N89">
            <v>129</v>
          </cell>
        </row>
        <row r="90">
          <cell r="J90">
            <v>8</v>
          </cell>
          <cell r="L90">
            <v>4</v>
          </cell>
          <cell r="N90">
            <v>149</v>
          </cell>
        </row>
        <row r="91">
          <cell r="J91">
            <v>10</v>
          </cell>
          <cell r="L91">
            <v>5</v>
          </cell>
          <cell r="N91">
            <v>178</v>
          </cell>
        </row>
        <row r="92">
          <cell r="J92">
            <v>12</v>
          </cell>
          <cell r="L92">
            <v>6</v>
          </cell>
          <cell r="N92">
            <v>218</v>
          </cell>
        </row>
        <row r="102">
          <cell r="A102">
            <v>10001</v>
          </cell>
          <cell r="B102">
            <v>2</v>
          </cell>
          <cell r="C102" t="str">
            <v>狂暴喵</v>
          </cell>
          <cell r="D102">
            <v>2</v>
          </cell>
          <cell r="E102" t="str">
            <v>物防</v>
          </cell>
          <cell r="F102" t="str">
            <v>物防2</v>
          </cell>
        </row>
        <row r="103">
          <cell r="A103">
            <v>10005</v>
          </cell>
          <cell r="B103">
            <v>11</v>
          </cell>
          <cell r="C103" t="str">
            <v>巨型喵</v>
          </cell>
          <cell r="D103">
            <v>3</v>
          </cell>
          <cell r="E103" t="str">
            <v>hp</v>
          </cell>
          <cell r="F103" t="str">
            <v>hp3</v>
          </cell>
        </row>
        <row r="104">
          <cell r="A104">
            <v>10006</v>
          </cell>
          <cell r="B104">
            <v>3</v>
          </cell>
          <cell r="C104" t="str">
            <v>炸弹喵</v>
          </cell>
          <cell r="D104">
            <v>2</v>
          </cell>
          <cell r="E104" t="str">
            <v>物攻</v>
          </cell>
          <cell r="F104" t="str">
            <v>物攻2</v>
          </cell>
        </row>
        <row r="105">
          <cell r="A105">
            <v>10008</v>
          </cell>
          <cell r="B105">
            <v>1</v>
          </cell>
          <cell r="C105" t="str">
            <v>纳宗宗主</v>
          </cell>
          <cell r="D105">
            <v>4</v>
          </cell>
          <cell r="E105" t="str">
            <v>hp</v>
          </cell>
          <cell r="F105" t="str">
            <v>hp4</v>
          </cell>
        </row>
        <row r="106">
          <cell r="A106">
            <v>10009</v>
          </cell>
          <cell r="B106">
            <v>2</v>
          </cell>
          <cell r="C106" t="str">
            <v>录宗宗主</v>
          </cell>
          <cell r="D106">
            <v>4</v>
          </cell>
          <cell r="E106" t="str">
            <v>技攻</v>
          </cell>
          <cell r="F106" t="str">
            <v>技攻4</v>
          </cell>
        </row>
        <row r="107">
          <cell r="A107">
            <v>10010</v>
          </cell>
          <cell r="B107">
            <v>9</v>
          </cell>
          <cell r="C107" t="str">
            <v>大师兄</v>
          </cell>
          <cell r="D107">
            <v>4</v>
          </cell>
          <cell r="E107" t="str">
            <v>物攻</v>
          </cell>
          <cell r="F107" t="str">
            <v>物攻4</v>
          </cell>
        </row>
        <row r="108">
          <cell r="A108">
            <v>10011</v>
          </cell>
          <cell r="B108">
            <v>6</v>
          </cell>
          <cell r="C108" t="str">
            <v>眼宗西门</v>
          </cell>
          <cell r="D108">
            <v>4</v>
          </cell>
          <cell r="E108" t="str">
            <v>技攻</v>
          </cell>
          <cell r="F108" t="str">
            <v>技攻4</v>
          </cell>
        </row>
        <row r="109">
          <cell r="A109">
            <v>10013</v>
          </cell>
          <cell r="B109">
            <v>5</v>
          </cell>
          <cell r="C109" t="str">
            <v>手宗宗主男</v>
          </cell>
          <cell r="D109">
            <v>4</v>
          </cell>
          <cell r="E109" t="str">
            <v>物攻</v>
          </cell>
          <cell r="F109" t="str">
            <v>物攻4</v>
          </cell>
        </row>
        <row r="110">
          <cell r="A110">
            <v>10014</v>
          </cell>
          <cell r="B110">
            <v>5</v>
          </cell>
          <cell r="C110" t="str">
            <v>手宗宗主女</v>
          </cell>
          <cell r="D110">
            <v>4</v>
          </cell>
          <cell r="E110" t="str">
            <v>物攻</v>
          </cell>
          <cell r="F110" t="str">
            <v>物攻4</v>
          </cell>
        </row>
        <row r="112">
          <cell r="A112">
            <v>10017</v>
          </cell>
          <cell r="B112">
            <v>11</v>
          </cell>
          <cell r="C112" t="str">
            <v>修</v>
          </cell>
          <cell r="D112">
            <v>5</v>
          </cell>
          <cell r="E112" t="str">
            <v>hp</v>
          </cell>
          <cell r="F112" t="str">
            <v>hp5</v>
          </cell>
        </row>
        <row r="113">
          <cell r="A113">
            <v>10018</v>
          </cell>
          <cell r="B113">
            <v>12</v>
          </cell>
          <cell r="C113" t="str">
            <v>暴力喵</v>
          </cell>
          <cell r="D113">
            <v>3</v>
          </cell>
          <cell r="E113" t="str">
            <v>物攻</v>
          </cell>
          <cell r="F113" t="str">
            <v>物攻3</v>
          </cell>
        </row>
        <row r="114">
          <cell r="A114">
            <v>10019</v>
          </cell>
          <cell r="B114">
            <v>2</v>
          </cell>
          <cell r="C114" t="str">
            <v>双刀喵</v>
          </cell>
          <cell r="D114">
            <v>3</v>
          </cell>
          <cell r="E114" t="str">
            <v>物攻</v>
          </cell>
          <cell r="F114" t="str">
            <v>物攻3</v>
          </cell>
        </row>
        <row r="115">
          <cell r="A115">
            <v>10020</v>
          </cell>
          <cell r="B115">
            <v>11</v>
          </cell>
          <cell r="C115" t="str">
            <v>树藤喵</v>
          </cell>
          <cell r="D115">
            <v>2</v>
          </cell>
          <cell r="E115" t="str">
            <v>技防</v>
          </cell>
          <cell r="F115" t="str">
            <v>技防2</v>
          </cell>
        </row>
        <row r="116">
          <cell r="A116">
            <v>10021</v>
          </cell>
          <cell r="B116">
            <v>2</v>
          </cell>
          <cell r="C116" t="str">
            <v>弹弓喵</v>
          </cell>
          <cell r="D116">
            <v>2</v>
          </cell>
          <cell r="E116" t="str">
            <v>hp</v>
          </cell>
          <cell r="F116" t="str">
            <v>hp2</v>
          </cell>
        </row>
        <row r="117">
          <cell r="A117">
            <v>10022</v>
          </cell>
          <cell r="B117">
            <v>3</v>
          </cell>
          <cell r="C117" t="str">
            <v>鞭喵</v>
          </cell>
          <cell r="D117">
            <v>3</v>
          </cell>
          <cell r="E117" t="str">
            <v>技防</v>
          </cell>
          <cell r="F117" t="str">
            <v>技防3</v>
          </cell>
        </row>
        <row r="118">
          <cell r="A118">
            <v>10024</v>
          </cell>
          <cell r="B118">
            <v>3</v>
          </cell>
          <cell r="C118" t="str">
            <v>镰刀喵</v>
          </cell>
          <cell r="D118">
            <v>3</v>
          </cell>
          <cell r="E118" t="str">
            <v>技攻</v>
          </cell>
          <cell r="F118" t="str">
            <v>技攻3</v>
          </cell>
        </row>
        <row r="119">
          <cell r="A119">
            <v>10026</v>
          </cell>
          <cell r="B119">
            <v>11</v>
          </cell>
          <cell r="C119" t="str">
            <v>男树藤喵</v>
          </cell>
          <cell r="D119">
            <v>3</v>
          </cell>
          <cell r="E119" t="str">
            <v>物防</v>
          </cell>
          <cell r="F119" t="str">
            <v>物防3</v>
          </cell>
        </row>
        <row r="120">
          <cell r="A120">
            <v>10027</v>
          </cell>
          <cell r="B120">
            <v>5</v>
          </cell>
          <cell r="C120" t="str">
            <v>铁爪喵</v>
          </cell>
          <cell r="D120">
            <v>2</v>
          </cell>
          <cell r="E120" t="str">
            <v>物攻</v>
          </cell>
          <cell r="F120" t="str">
            <v>物攻2</v>
          </cell>
        </row>
        <row r="121">
          <cell r="A121">
            <v>10028</v>
          </cell>
          <cell r="B121">
            <v>6</v>
          </cell>
          <cell r="C121" t="str">
            <v>灯笼喵</v>
          </cell>
          <cell r="D121">
            <v>2</v>
          </cell>
          <cell r="E121" t="str">
            <v>技攻</v>
          </cell>
          <cell r="F121" t="str">
            <v>技攻2</v>
          </cell>
        </row>
        <row r="122">
          <cell r="A122">
            <v>10029</v>
          </cell>
          <cell r="B122">
            <v>10</v>
          </cell>
          <cell r="C122" t="str">
            <v>高跷喵</v>
          </cell>
          <cell r="D122">
            <v>2</v>
          </cell>
          <cell r="E122" t="str">
            <v>hp</v>
          </cell>
          <cell r="F122" t="str">
            <v>hp2</v>
          </cell>
        </row>
        <row r="123">
          <cell r="A123">
            <v>10030</v>
          </cell>
          <cell r="B123">
            <v>9</v>
          </cell>
          <cell r="C123" t="str">
            <v>道士喵</v>
          </cell>
          <cell r="D123">
            <v>3</v>
          </cell>
          <cell r="E123" t="str">
            <v>技防</v>
          </cell>
          <cell r="F123" t="str">
            <v>技防3</v>
          </cell>
        </row>
        <row r="124">
          <cell r="A124">
            <v>10031</v>
          </cell>
          <cell r="B124">
            <v>9</v>
          </cell>
          <cell r="C124" t="str">
            <v>萨满喵</v>
          </cell>
          <cell r="D124">
            <v>3</v>
          </cell>
          <cell r="E124" t="str">
            <v>技攻</v>
          </cell>
          <cell r="F124" t="str">
            <v>技攻3</v>
          </cell>
        </row>
        <row r="125">
          <cell r="A125">
            <v>10032</v>
          </cell>
          <cell r="B125">
            <v>5</v>
          </cell>
          <cell r="C125" t="str">
            <v>残兵喵</v>
          </cell>
          <cell r="D125">
            <v>2</v>
          </cell>
          <cell r="E125" t="str">
            <v>hp</v>
          </cell>
          <cell r="F125" t="str">
            <v>hp2</v>
          </cell>
        </row>
        <row r="126">
          <cell r="A126">
            <v>10036</v>
          </cell>
          <cell r="B126">
            <v>5</v>
          </cell>
          <cell r="C126" t="str">
            <v>船锚喵</v>
          </cell>
          <cell r="D126">
            <v>3</v>
          </cell>
          <cell r="E126" t="str">
            <v>hp</v>
          </cell>
          <cell r="F126" t="str">
            <v>hp3</v>
          </cell>
        </row>
        <row r="127">
          <cell r="A127">
            <v>10039</v>
          </cell>
          <cell r="B127">
            <v>1</v>
          </cell>
          <cell r="C127" t="str">
            <v>葫芦猫</v>
          </cell>
          <cell r="D127">
            <v>2</v>
          </cell>
          <cell r="E127" t="str">
            <v>hp</v>
          </cell>
          <cell r="F127" t="str">
            <v>hp2</v>
          </cell>
        </row>
        <row r="128">
          <cell r="A128">
            <v>10040</v>
          </cell>
          <cell r="B128">
            <v>12</v>
          </cell>
          <cell r="C128" t="str">
            <v>小丑梅花</v>
          </cell>
          <cell r="D128">
            <v>3</v>
          </cell>
          <cell r="E128" t="str">
            <v>技攻</v>
          </cell>
          <cell r="F128" t="str">
            <v>技攻3</v>
          </cell>
        </row>
        <row r="129">
          <cell r="A129">
            <v>10042</v>
          </cell>
          <cell r="B129">
            <v>12</v>
          </cell>
          <cell r="C129" t="str">
            <v>虎妹</v>
          </cell>
          <cell r="D129">
            <v>4</v>
          </cell>
          <cell r="E129" t="str">
            <v>hp</v>
          </cell>
          <cell r="F129" t="str">
            <v>hp4</v>
          </cell>
        </row>
        <row r="130">
          <cell r="A130">
            <v>10045</v>
          </cell>
          <cell r="B130">
            <v>6</v>
          </cell>
          <cell r="C130" t="str">
            <v>钟无盐</v>
          </cell>
          <cell r="D130">
            <v>4</v>
          </cell>
          <cell r="E130" t="str">
            <v>技防</v>
          </cell>
          <cell r="F130" t="str">
            <v>技防4</v>
          </cell>
        </row>
        <row r="131">
          <cell r="A131">
            <v>10046</v>
          </cell>
          <cell r="B131">
            <v>5</v>
          </cell>
          <cell r="C131" t="str">
            <v>炼金喵</v>
          </cell>
          <cell r="D131">
            <v>4</v>
          </cell>
          <cell r="E131" t="str">
            <v>hp</v>
          </cell>
          <cell r="F131" t="str">
            <v>hp4</v>
          </cell>
        </row>
        <row r="132">
          <cell r="A132">
            <v>10047</v>
          </cell>
          <cell r="B132">
            <v>2</v>
          </cell>
          <cell r="C132" t="str">
            <v>画师喵</v>
          </cell>
          <cell r="D132">
            <v>2</v>
          </cell>
          <cell r="E132" t="str">
            <v>技攻</v>
          </cell>
          <cell r="F132" t="str">
            <v>技攻2</v>
          </cell>
        </row>
        <row r="133">
          <cell r="A133">
            <v>10048</v>
          </cell>
          <cell r="B133">
            <v>11</v>
          </cell>
          <cell r="C133" t="str">
            <v>假修</v>
          </cell>
          <cell r="D133">
            <v>3</v>
          </cell>
          <cell r="E133" t="str">
            <v>技攻</v>
          </cell>
          <cell r="F133" t="str">
            <v>技攻3</v>
          </cell>
        </row>
        <row r="134">
          <cell r="A134">
            <v>10049</v>
          </cell>
          <cell r="B134">
            <v>5</v>
          </cell>
          <cell r="C134" t="str">
            <v>小丑北斗</v>
          </cell>
          <cell r="D134">
            <v>4</v>
          </cell>
          <cell r="E134" t="str">
            <v>hp</v>
          </cell>
          <cell r="F134" t="str">
            <v>hp4</v>
          </cell>
        </row>
        <row r="135">
          <cell r="A135">
            <v>10050</v>
          </cell>
          <cell r="B135">
            <v>11</v>
          </cell>
          <cell r="C135" t="str">
            <v>铁面人罗汉</v>
          </cell>
          <cell r="D135">
            <v>3</v>
          </cell>
          <cell r="E135" t="str">
            <v>物防</v>
          </cell>
          <cell r="F135" t="str">
            <v>物防3</v>
          </cell>
        </row>
        <row r="138">
          <cell r="A138">
            <v>10053</v>
          </cell>
          <cell r="B138">
            <v>3</v>
          </cell>
          <cell r="C138" t="str">
            <v>唐明</v>
          </cell>
          <cell r="D138">
            <v>4</v>
          </cell>
          <cell r="E138" t="str">
            <v>物防</v>
          </cell>
          <cell r="F138" t="str">
            <v>物防4</v>
          </cell>
        </row>
        <row r="139">
          <cell r="A139">
            <v>10056</v>
          </cell>
          <cell r="B139">
            <v>5</v>
          </cell>
          <cell r="C139" t="str">
            <v>机器喵</v>
          </cell>
          <cell r="D139">
            <v>3</v>
          </cell>
          <cell r="E139" t="str">
            <v>物攻</v>
          </cell>
          <cell r="F139" t="str">
            <v>物攻3</v>
          </cell>
        </row>
        <row r="140">
          <cell r="A140">
            <v>10058</v>
          </cell>
          <cell r="B140">
            <v>10</v>
          </cell>
          <cell r="C140" t="str">
            <v>弓箭喵</v>
          </cell>
          <cell r="D140">
            <v>3</v>
          </cell>
          <cell r="E140" t="str">
            <v>物攻</v>
          </cell>
          <cell r="F140" t="str">
            <v>物攻3</v>
          </cell>
        </row>
        <row r="141">
          <cell r="A141">
            <v>10062</v>
          </cell>
          <cell r="B141">
            <v>10</v>
          </cell>
          <cell r="C141" t="str">
            <v>身宗宗主-墨兰</v>
          </cell>
          <cell r="D141">
            <v>4</v>
          </cell>
          <cell r="E141" t="str">
            <v>技攻</v>
          </cell>
          <cell r="F141" t="str">
            <v>技攻4</v>
          </cell>
        </row>
        <row r="142">
          <cell r="A142">
            <v>10033</v>
          </cell>
          <cell r="C142" t="str">
            <v>酒桶喵</v>
          </cell>
          <cell r="D142">
            <v>3</v>
          </cell>
          <cell r="E142" t="str">
            <v>物防</v>
          </cell>
          <cell r="F142" t="str">
            <v>物防3</v>
          </cell>
        </row>
        <row r="143">
          <cell r="A143">
            <v>10041</v>
          </cell>
          <cell r="C143" t="str">
            <v>小丑方片</v>
          </cell>
          <cell r="D143">
            <v>3</v>
          </cell>
          <cell r="E143" t="str">
            <v>技防</v>
          </cell>
          <cell r="F143" t="str">
            <v>技防3</v>
          </cell>
        </row>
        <row r="144">
          <cell r="A144">
            <v>10063</v>
          </cell>
          <cell r="C144" t="str">
            <v>判宗宗主</v>
          </cell>
          <cell r="D144">
            <v>4</v>
          </cell>
          <cell r="E144" t="str">
            <v>hp</v>
          </cell>
          <cell r="F144" t="str">
            <v>hp4</v>
          </cell>
        </row>
        <row r="145">
          <cell r="A145">
            <v>10060</v>
          </cell>
          <cell r="C145" t="str">
            <v>督宗宗主</v>
          </cell>
          <cell r="D145">
            <v>4</v>
          </cell>
          <cell r="E145" t="str">
            <v>hp</v>
          </cell>
          <cell r="F145" t="str">
            <v>hp4</v>
          </cell>
        </row>
        <row r="146">
          <cell r="A146">
            <v>10061</v>
          </cell>
          <cell r="C146" t="str">
            <v>唱宗宗主</v>
          </cell>
          <cell r="D146">
            <v>4</v>
          </cell>
          <cell r="E146" t="str">
            <v>技攻</v>
          </cell>
          <cell r="F146" t="str">
            <v>技攻4</v>
          </cell>
        </row>
        <row r="147">
          <cell r="A147">
            <v>10064</v>
          </cell>
          <cell r="C147" t="str">
            <v>步宗宗主</v>
          </cell>
          <cell r="D147">
            <v>4</v>
          </cell>
          <cell r="E147" t="str">
            <v>hp</v>
          </cell>
          <cell r="F147" t="str">
            <v>hp4</v>
          </cell>
        </row>
        <row r="148">
          <cell r="A148">
            <v>10015</v>
          </cell>
          <cell r="C148" t="str">
            <v>念宗宗主</v>
          </cell>
          <cell r="D148">
            <v>5</v>
          </cell>
          <cell r="E148" t="str">
            <v>技攻</v>
          </cell>
          <cell r="F148" t="str">
            <v>技攻5</v>
          </cell>
        </row>
        <row r="149">
          <cell r="A149">
            <v>10074</v>
          </cell>
          <cell r="C149" t="str">
            <v>打宗宗主</v>
          </cell>
          <cell r="D149">
            <v>4</v>
          </cell>
          <cell r="E149" t="str">
            <v>物攻</v>
          </cell>
          <cell r="F149" t="str">
            <v>物攻4</v>
          </cell>
        </row>
        <row r="150">
          <cell r="A150">
            <v>10066</v>
          </cell>
          <cell r="C150" t="str">
            <v>做宗宗主</v>
          </cell>
          <cell r="D150">
            <v>5</v>
          </cell>
          <cell r="E150" t="str">
            <v>物攻</v>
          </cell>
          <cell r="F150" t="str">
            <v>物攻5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合成公式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string</v>
          </cell>
          <cell r="E1" t="str">
            <v>int</v>
          </cell>
          <cell r="F1" t="str">
            <v>int</v>
          </cell>
          <cell r="G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des</v>
          </cell>
          <cell r="D2" t="str">
            <v>Res</v>
          </cell>
          <cell r="E2" t="str">
            <v>quality</v>
          </cell>
          <cell r="F2" t="str">
            <v>attr1</v>
          </cell>
          <cell r="G2" t="str">
            <v>attr1value</v>
          </cell>
        </row>
        <row r="3">
          <cell r="A3">
            <v>1001</v>
          </cell>
          <cell r="B3" t="str">
            <v>匕首</v>
          </cell>
          <cell r="C3" t="str">
            <v>普通铁匠打造的匕首，随处可见。</v>
          </cell>
          <cell r="D3" t="str">
            <v>#servantEquip_1001.png</v>
          </cell>
          <cell r="E3">
            <v>1</v>
          </cell>
          <cell r="F3">
            <v>4</v>
          </cell>
          <cell r="G3">
            <v>3</v>
          </cell>
        </row>
        <row r="4">
          <cell r="A4">
            <v>1002</v>
          </cell>
          <cell r="B4" t="str">
            <v>残卷</v>
          </cell>
          <cell r="C4" t="str">
            <v>缺角少页的书卷，随处可见。</v>
          </cell>
          <cell r="D4" t="str">
            <v>#servantEquip_1002.png</v>
          </cell>
          <cell r="E4">
            <v>1</v>
          </cell>
          <cell r="F4">
            <v>3</v>
          </cell>
          <cell r="G4">
            <v>6</v>
          </cell>
        </row>
        <row r="5">
          <cell r="A5">
            <v>1003</v>
          </cell>
          <cell r="B5" t="str">
            <v>玉珠</v>
          </cell>
          <cell r="C5" t="str">
            <v>河珠所制的饰品，随处可见。</v>
          </cell>
          <cell r="D5" t="str">
            <v>#servantEquip_1003.png</v>
          </cell>
          <cell r="E5">
            <v>1</v>
          </cell>
          <cell r="F5">
            <v>1</v>
          </cell>
          <cell r="G5">
            <v>47</v>
          </cell>
        </row>
        <row r="6">
          <cell r="A6">
            <v>1004</v>
          </cell>
          <cell r="B6" t="str">
            <v>麻衣</v>
          </cell>
          <cell r="C6" t="str">
            <v>粗布制成的衣服，随处可见。</v>
          </cell>
          <cell r="D6" t="str">
            <v>#servantEquip_1004.png</v>
          </cell>
          <cell r="E6">
            <v>1</v>
          </cell>
          <cell r="F6">
            <v>6</v>
          </cell>
          <cell r="G6">
            <v>4</v>
          </cell>
        </row>
        <row r="7">
          <cell r="A7">
            <v>1005</v>
          </cell>
          <cell r="B7" t="str">
            <v>毛笔</v>
          </cell>
          <cell r="C7" t="str">
            <v>写字用的毛笔，随处可见。</v>
          </cell>
          <cell r="D7" t="str">
            <v>#servantEquip_1005.png</v>
          </cell>
          <cell r="E7">
            <v>1</v>
          </cell>
          <cell r="F7">
            <v>5</v>
          </cell>
          <cell r="G7">
            <v>3</v>
          </cell>
        </row>
        <row r="8">
          <cell r="A8">
            <v>1006</v>
          </cell>
          <cell r="B8" t="str">
            <v>头巾</v>
          </cell>
          <cell r="C8" t="str">
            <v>粗布制成的头巾，随处可见。</v>
          </cell>
          <cell r="D8" t="str">
            <v>#servantEquip_1006.png</v>
          </cell>
          <cell r="E8">
            <v>1</v>
          </cell>
          <cell r="F8">
            <v>7</v>
          </cell>
          <cell r="G8">
            <v>4</v>
          </cell>
        </row>
        <row r="9">
          <cell r="A9">
            <v>1007</v>
          </cell>
          <cell r="B9" t="str">
            <v>结草环</v>
          </cell>
          <cell r="C9" t="str">
            <v>草叶结成的环饰，随处可见。</v>
          </cell>
          <cell r="D9" t="str">
            <v>#servantEquip_1007.png</v>
          </cell>
          <cell r="E9">
            <v>1</v>
          </cell>
          <cell r="F9">
            <v>23</v>
          </cell>
          <cell r="G9">
            <v>3</v>
          </cell>
        </row>
        <row r="10">
          <cell r="A10">
            <v>1008</v>
          </cell>
          <cell r="B10" t="str">
            <v>香囊</v>
          </cell>
          <cell r="C10" t="str">
            <v>装有艾草的香囊，随处可见。</v>
          </cell>
          <cell r="D10" t="str">
            <v>#servantEquip_1008.png</v>
          </cell>
          <cell r="E10">
            <v>1</v>
          </cell>
          <cell r="F10">
            <v>1</v>
          </cell>
          <cell r="G10">
            <v>71</v>
          </cell>
        </row>
        <row r="11">
          <cell r="A11">
            <v>2001</v>
          </cell>
          <cell r="B11" t="str">
            <v>桃木剑</v>
          </cell>
          <cell r="C11" t="str">
            <v>游方道士常用的桃木剑，随处可见。</v>
          </cell>
          <cell r="D11" t="str">
            <v>#servantEquip_2001.png</v>
          </cell>
          <cell r="E11">
            <v>2</v>
          </cell>
          <cell r="F11">
            <v>4</v>
          </cell>
          <cell r="G11">
            <v>5</v>
          </cell>
        </row>
        <row r="12">
          <cell r="A12">
            <v>2002</v>
          </cell>
          <cell r="B12" t="str">
            <v>竹简</v>
          </cell>
          <cell r="C12" t="str">
            <v>有些年头了的简牍，随处可见。</v>
          </cell>
          <cell r="D12" t="str">
            <v>#servantEquip_2002.png</v>
          </cell>
          <cell r="E12">
            <v>2</v>
          </cell>
          <cell r="F12">
            <v>3</v>
          </cell>
          <cell r="G12">
            <v>9</v>
          </cell>
        </row>
        <row r="13">
          <cell r="A13">
            <v>2003</v>
          </cell>
          <cell r="B13" t="str">
            <v>玉佩</v>
          </cell>
          <cell r="C13" t="str">
            <v>岫玉制的玉佩，随处可见。</v>
          </cell>
          <cell r="D13" t="str">
            <v>#servantEquip_2003.png</v>
          </cell>
          <cell r="E13">
            <v>2</v>
          </cell>
          <cell r="F13">
            <v>1</v>
          </cell>
          <cell r="G13">
            <v>71</v>
          </cell>
        </row>
        <row r="14">
          <cell r="A14">
            <v>2004</v>
          </cell>
          <cell r="B14" t="str">
            <v>棉服</v>
          </cell>
          <cell r="C14" t="str">
            <v>棉布制的保暖衣物，随处可见。</v>
          </cell>
          <cell r="D14" t="str">
            <v>#servantEquip_2004.png</v>
          </cell>
          <cell r="E14">
            <v>2</v>
          </cell>
          <cell r="F14">
            <v>6</v>
          </cell>
          <cell r="G14">
            <v>6</v>
          </cell>
        </row>
        <row r="15">
          <cell r="A15">
            <v>2005</v>
          </cell>
          <cell r="B15" t="str">
            <v>狼毫</v>
          </cell>
          <cell r="C15" t="str">
            <v>北方常见的书写用笔，随处可见。</v>
          </cell>
          <cell r="D15" t="str">
            <v>#servantEquip_2005.png</v>
          </cell>
          <cell r="E15">
            <v>2</v>
          </cell>
          <cell r="F15">
            <v>5</v>
          </cell>
          <cell r="G15">
            <v>5</v>
          </cell>
        </row>
        <row r="16">
          <cell r="A16">
            <v>2006</v>
          </cell>
          <cell r="B16" t="str">
            <v>小面具</v>
          </cell>
          <cell r="C16" t="str">
            <v>庙会上常见的小面具，随处可见。</v>
          </cell>
          <cell r="D16" t="str">
            <v>#servantEquip_2006.png</v>
          </cell>
          <cell r="E16">
            <v>2</v>
          </cell>
          <cell r="F16">
            <v>7</v>
          </cell>
          <cell r="G16">
            <v>6</v>
          </cell>
        </row>
        <row r="17">
          <cell r="A17">
            <v>2007</v>
          </cell>
          <cell r="B17" t="str">
            <v>猫尾巴</v>
          </cell>
          <cell r="C17" t="str">
            <v>形似猫尾的稚童玩具，随处可见。</v>
          </cell>
          <cell r="D17" t="str">
            <v>#servantEquip_2007.png</v>
          </cell>
          <cell r="E17">
            <v>2</v>
          </cell>
          <cell r="F17">
            <v>23</v>
          </cell>
          <cell r="G17">
            <v>4</v>
          </cell>
        </row>
        <row r="18">
          <cell r="A18">
            <v>2008</v>
          </cell>
          <cell r="B18" t="str">
            <v>折扇</v>
          </cell>
          <cell r="C18" t="str">
            <v>士子手持的折扇，随处可见。</v>
          </cell>
          <cell r="D18" t="str">
            <v>#servantEquip_2008.png</v>
          </cell>
          <cell r="E18">
            <v>2</v>
          </cell>
          <cell r="F18">
            <v>1</v>
          </cell>
          <cell r="G18">
            <v>107</v>
          </cell>
        </row>
        <row r="19">
          <cell r="A19">
            <v>3001</v>
          </cell>
          <cell r="B19" t="str">
            <v>哨棒</v>
          </cell>
          <cell r="C19" t="str">
            <v>行脚常备的木制棍棒，随处可见。</v>
          </cell>
          <cell r="D19" t="str">
            <v>#servantEquip_3001.png</v>
          </cell>
          <cell r="E19">
            <v>3</v>
          </cell>
          <cell r="F19">
            <v>4</v>
          </cell>
          <cell r="G19">
            <v>7</v>
          </cell>
        </row>
        <row r="20">
          <cell r="A20">
            <v>3002</v>
          </cell>
          <cell r="B20" t="str">
            <v>春秋</v>
          </cell>
          <cell r="C20" t="str">
            <v>书局常见的史书钞本，随处可见。</v>
          </cell>
          <cell r="D20" t="str">
            <v>#servantEquip_3002.png</v>
          </cell>
          <cell r="E20">
            <v>3</v>
          </cell>
          <cell r="F20">
            <v>3</v>
          </cell>
          <cell r="G20">
            <v>13</v>
          </cell>
        </row>
        <row r="21">
          <cell r="A21">
            <v>3003</v>
          </cell>
          <cell r="B21" t="str">
            <v>头钗</v>
          </cell>
          <cell r="C21" t="str">
            <v>女子常用的木制头钗，随处可见。</v>
          </cell>
          <cell r="D21" t="str">
            <v>#servantEquip_3003.png</v>
          </cell>
          <cell r="E21">
            <v>3</v>
          </cell>
          <cell r="F21">
            <v>1</v>
          </cell>
          <cell r="G21">
            <v>95</v>
          </cell>
        </row>
        <row r="22">
          <cell r="A22">
            <v>3004</v>
          </cell>
          <cell r="B22" t="str">
            <v>百鸟朝凤</v>
          </cell>
          <cell r="C22" t="str">
            <v>小康人家常见的横幅绘卷，随处可见。</v>
          </cell>
          <cell r="D22" t="str">
            <v>#servantEquip_3004.png</v>
          </cell>
          <cell r="E22">
            <v>3</v>
          </cell>
          <cell r="F22">
            <v>6</v>
          </cell>
          <cell r="G22">
            <v>9</v>
          </cell>
        </row>
        <row r="23">
          <cell r="A23">
            <v>3005</v>
          </cell>
          <cell r="B23" t="str">
            <v>水袖</v>
          </cell>
          <cell r="C23" t="str">
            <v>传统民族服饰，衣袖较长，随处可见。</v>
          </cell>
          <cell r="D23" t="str">
            <v>#servantEquip_3005.png</v>
          </cell>
          <cell r="E23">
            <v>3</v>
          </cell>
          <cell r="F23">
            <v>5</v>
          </cell>
          <cell r="G23">
            <v>7</v>
          </cell>
        </row>
        <row r="24">
          <cell r="A24">
            <v>3006</v>
          </cell>
          <cell r="B24" t="str">
            <v>顶盔</v>
          </cell>
          <cell r="C24" t="str">
            <v>戏曲中将领的头饰，随处可见。</v>
          </cell>
          <cell r="D24" t="str">
            <v>#servantEquip_3006.png</v>
          </cell>
          <cell r="E24">
            <v>3</v>
          </cell>
          <cell r="F24">
            <v>7</v>
          </cell>
          <cell r="G24">
            <v>9</v>
          </cell>
        </row>
        <row r="25">
          <cell r="A25">
            <v>3007</v>
          </cell>
          <cell r="B25" t="str">
            <v>小猴</v>
          </cell>
          <cell r="C25" t="str">
            <v>货郎贩卖的小猴面具，随处可见。</v>
          </cell>
          <cell r="D25" t="str">
            <v>#servantEquip_3007.png</v>
          </cell>
          <cell r="E25">
            <v>3</v>
          </cell>
          <cell r="F25">
            <v>23</v>
          </cell>
          <cell r="G25">
            <v>6</v>
          </cell>
        </row>
        <row r="26">
          <cell r="A26">
            <v>3008</v>
          </cell>
          <cell r="B26" t="str">
            <v>福临铃</v>
          </cell>
          <cell r="C26" t="str">
            <v>轻盈小巧的铃铛，随处可见。</v>
          </cell>
          <cell r="D26" t="str">
            <v>#servantEquip_3008.png</v>
          </cell>
          <cell r="E26">
            <v>3</v>
          </cell>
          <cell r="F26">
            <v>1</v>
          </cell>
          <cell r="G26">
            <v>142</v>
          </cell>
        </row>
        <row r="27">
          <cell r="A27">
            <v>4001</v>
          </cell>
          <cell r="B27" t="str">
            <v>青虹剑</v>
          </cell>
          <cell r="C27" t="str">
            <v>精钢锻造的宝剑，不易获得。</v>
          </cell>
          <cell r="D27" t="str">
            <v>#servantEquip_4001.png</v>
          </cell>
          <cell r="E27">
            <v>4</v>
          </cell>
          <cell r="F27">
            <v>4</v>
          </cell>
          <cell r="G27">
            <v>10</v>
          </cell>
        </row>
        <row r="28">
          <cell r="A28">
            <v>4002</v>
          </cell>
          <cell r="B28" t="str">
            <v>青囊</v>
          </cell>
          <cell r="C28" t="str">
            <v>记有传奇医术的医书，不易获得。</v>
          </cell>
          <cell r="D28" t="str">
            <v>#servantEquip_4002.png</v>
          </cell>
          <cell r="E28">
            <v>4</v>
          </cell>
          <cell r="F28">
            <v>3</v>
          </cell>
          <cell r="G28">
            <v>19</v>
          </cell>
        </row>
        <row r="29">
          <cell r="A29">
            <v>4003</v>
          </cell>
          <cell r="B29" t="str">
            <v>如意</v>
          </cell>
          <cell r="C29" t="str">
            <v>白玉所制的精巧如意，不易获得。</v>
          </cell>
          <cell r="D29" t="str">
            <v>#servantEquip_4003.png</v>
          </cell>
          <cell r="E29">
            <v>4</v>
          </cell>
          <cell r="F29">
            <v>1</v>
          </cell>
          <cell r="G29">
            <v>142</v>
          </cell>
        </row>
        <row r="30">
          <cell r="A30">
            <v>4004</v>
          </cell>
          <cell r="B30" t="str">
            <v>退虎服</v>
          </cell>
          <cell r="C30" t="str">
            <v>绣有猛虎图案的上品劲装，不易获得。</v>
          </cell>
          <cell r="D30" t="str">
            <v>#servantEquip_4004.png</v>
          </cell>
          <cell r="E30">
            <v>4</v>
          </cell>
          <cell r="F30">
            <v>6</v>
          </cell>
          <cell r="G30">
            <v>13</v>
          </cell>
        </row>
        <row r="31">
          <cell r="A31">
            <v>4005</v>
          </cell>
          <cell r="B31" t="str">
            <v>画虎</v>
          </cell>
          <cell r="C31" t="str">
            <v>制笔名家所制的虎豪大楷，不易获得。</v>
          </cell>
          <cell r="D31" t="str">
            <v>#servantEquip_4005.png</v>
          </cell>
          <cell r="E31">
            <v>4</v>
          </cell>
          <cell r="F31">
            <v>5</v>
          </cell>
          <cell r="G31">
            <v>10</v>
          </cell>
        </row>
        <row r="32">
          <cell r="A32">
            <v>4006</v>
          </cell>
          <cell r="B32" t="str">
            <v>金莲</v>
          </cell>
          <cell r="C32" t="str">
            <v>寓意地涌金莲的装饰品，不易获得。</v>
          </cell>
          <cell r="D32" t="str">
            <v>#servantEquip_4006.png</v>
          </cell>
          <cell r="E32">
            <v>4</v>
          </cell>
          <cell r="F32">
            <v>7</v>
          </cell>
          <cell r="G32">
            <v>13</v>
          </cell>
        </row>
        <row r="33">
          <cell r="A33">
            <v>4007</v>
          </cell>
          <cell r="B33" t="str">
            <v>招福</v>
          </cell>
          <cell r="C33" t="str">
            <v>能招来财运的奇特摆件，不易获得。</v>
          </cell>
          <cell r="D33" t="str">
            <v>#servantEquip_4007.png</v>
          </cell>
          <cell r="E33">
            <v>4</v>
          </cell>
          <cell r="F33">
            <v>23</v>
          </cell>
          <cell r="G33">
            <v>9</v>
          </cell>
        </row>
        <row r="34">
          <cell r="A34">
            <v>4008</v>
          </cell>
          <cell r="B34" t="str">
            <v>朝阳</v>
          </cell>
          <cell r="C34" t="str">
            <v>绘有旭日东升图的象牙折扇，不易获得。</v>
          </cell>
          <cell r="D34" t="str">
            <v>#servantEquip_4008.png</v>
          </cell>
          <cell r="E34">
            <v>4</v>
          </cell>
          <cell r="F34">
            <v>1</v>
          </cell>
          <cell r="G34">
            <v>213</v>
          </cell>
        </row>
        <row r="35">
          <cell r="A35">
            <v>5001</v>
          </cell>
          <cell r="B35" t="str">
            <v>青龙偃月</v>
          </cell>
          <cell r="C35" t="str">
            <v>名匠打造的青龙偃月刀，不易获得。</v>
          </cell>
          <cell r="D35" t="str">
            <v>#servantEquip_5001.png</v>
          </cell>
          <cell r="E35">
            <v>4</v>
          </cell>
          <cell r="F35">
            <v>4</v>
          </cell>
          <cell r="G35">
            <v>14</v>
          </cell>
        </row>
        <row r="36">
          <cell r="A36">
            <v>5002</v>
          </cell>
          <cell r="B36" t="str">
            <v>万象全书</v>
          </cell>
          <cell r="C36" t="str">
            <v>诸多学者编著的古今图书之集大成者，不易获得。</v>
          </cell>
          <cell r="D36" t="str">
            <v>#servantEquip_5002.png</v>
          </cell>
          <cell r="E36">
            <v>4</v>
          </cell>
          <cell r="F36">
            <v>3</v>
          </cell>
          <cell r="G36">
            <v>26</v>
          </cell>
        </row>
        <row r="37">
          <cell r="A37">
            <v>5003</v>
          </cell>
          <cell r="B37" t="str">
            <v>狮玺</v>
          </cell>
          <cell r="C37" t="str">
            <v>翡翠打造的精品印鉴，不易获得。</v>
          </cell>
          <cell r="D37" t="str">
            <v>#servantEquip_5003.png</v>
          </cell>
          <cell r="E37">
            <v>4</v>
          </cell>
          <cell r="F37">
            <v>1</v>
          </cell>
          <cell r="G37">
            <v>199</v>
          </cell>
        </row>
        <row r="38">
          <cell r="A38">
            <v>5004</v>
          </cell>
          <cell r="B38" t="str">
            <v>青衫流水</v>
          </cell>
          <cell r="C38" t="str">
            <v>衣衫轻薄如雾，通透名贵，不易获得。</v>
          </cell>
          <cell r="D38" t="str">
            <v>#servantEquip_5004.png</v>
          </cell>
          <cell r="E38">
            <v>4</v>
          </cell>
          <cell r="F38">
            <v>6</v>
          </cell>
          <cell r="G38">
            <v>18</v>
          </cell>
        </row>
        <row r="39">
          <cell r="A39">
            <v>5005</v>
          </cell>
          <cell r="B39" t="str">
            <v>山河社稷</v>
          </cell>
          <cell r="C39" t="str">
            <v>绘有猫土山川河流的地图绘卷，不易获得。</v>
          </cell>
          <cell r="D39" t="str">
            <v>#servantEquip_5005.png</v>
          </cell>
          <cell r="E39">
            <v>4</v>
          </cell>
          <cell r="F39">
            <v>5</v>
          </cell>
          <cell r="G39">
            <v>14</v>
          </cell>
        </row>
        <row r="40">
          <cell r="A40">
            <v>5006</v>
          </cell>
          <cell r="B40" t="str">
            <v>法华</v>
          </cell>
          <cell r="C40" t="str">
            <v>象征佛家圆满、微妙无上的饰品，不易获得。</v>
          </cell>
          <cell r="D40" t="str">
            <v>#servantEquip_5006.png</v>
          </cell>
          <cell r="E40">
            <v>4</v>
          </cell>
          <cell r="F40">
            <v>7</v>
          </cell>
          <cell r="G40">
            <v>18</v>
          </cell>
        </row>
        <row r="41">
          <cell r="A41">
            <v>5007</v>
          </cell>
          <cell r="B41" t="str">
            <v>如虎</v>
          </cell>
          <cell r="C41" t="str">
            <v>勇者身份得象征，不易获得。</v>
          </cell>
          <cell r="D41" t="str">
            <v>#servantEquip_5007.png</v>
          </cell>
          <cell r="E41">
            <v>4</v>
          </cell>
          <cell r="F41">
            <v>23</v>
          </cell>
          <cell r="G41">
            <v>12</v>
          </cell>
        </row>
        <row r="42">
          <cell r="A42">
            <v>5008</v>
          </cell>
          <cell r="B42" t="str">
            <v>清风</v>
          </cell>
          <cell r="C42" t="str">
            <v>缂丝工艺制成的桐叶式宫扇，不易获得。</v>
          </cell>
          <cell r="D42" t="str">
            <v>#servantEquip_5008.png</v>
          </cell>
          <cell r="E42">
            <v>4</v>
          </cell>
          <cell r="F42">
            <v>1</v>
          </cell>
          <cell r="G42">
            <v>299</v>
          </cell>
        </row>
        <row r="43">
          <cell r="A43">
            <v>6001</v>
          </cell>
          <cell r="B43" t="str">
            <v>火鸟</v>
          </cell>
          <cell r="C43" t="str">
            <v>以火鸟造型为杖首的奇特拐杖，可遇不可求。</v>
          </cell>
          <cell r="D43" t="str">
            <v>#servantEquip_6001.png</v>
          </cell>
          <cell r="E43">
            <v>5</v>
          </cell>
          <cell r="F43">
            <v>4</v>
          </cell>
          <cell r="G43">
            <v>27</v>
          </cell>
        </row>
        <row r="44">
          <cell r="A44">
            <v>6002</v>
          </cell>
          <cell r="B44" t="str">
            <v>龙鸣钟</v>
          </cell>
          <cell r="C44" t="str">
            <v>龙形浮雕环绕的青铜大钟，可遇不可求。</v>
          </cell>
          <cell r="D44" t="str">
            <v>#servantEquip_6002.png</v>
          </cell>
          <cell r="E44">
            <v>5</v>
          </cell>
          <cell r="F44">
            <v>3</v>
          </cell>
          <cell r="G44">
            <v>50</v>
          </cell>
        </row>
        <row r="45">
          <cell r="A45">
            <v>6003</v>
          </cell>
          <cell r="B45" t="str">
            <v>封魔</v>
          </cell>
          <cell r="C45" t="str">
            <v>表面有神秘符印的青铜巨鼎，可遇不可求。</v>
          </cell>
          <cell r="D45" t="str">
            <v>#servantEquip_6003.png</v>
          </cell>
          <cell r="E45">
            <v>5</v>
          </cell>
          <cell r="F45">
            <v>1</v>
          </cell>
          <cell r="G45">
            <v>379</v>
          </cell>
        </row>
        <row r="46">
          <cell r="A46">
            <v>6004</v>
          </cell>
          <cell r="B46" t="str">
            <v>韵力核心</v>
          </cell>
          <cell r="C46" t="str">
            <v>受神奇力量祝福的京剧猫装备，可遇不可求。</v>
          </cell>
          <cell r="D46" t="str">
            <v>#servantEquip_6004.png</v>
          </cell>
          <cell r="E46">
            <v>5</v>
          </cell>
          <cell r="F46">
            <v>6</v>
          </cell>
          <cell r="G46">
            <v>34</v>
          </cell>
        </row>
        <row r="47">
          <cell r="A47">
            <v>6005</v>
          </cell>
          <cell r="B47" t="str">
            <v>界玉</v>
          </cell>
          <cell r="C47" t="str">
            <v>不知从而来的神奇玉石，可遇不可求。</v>
          </cell>
          <cell r="D47" t="str">
            <v>#servantEquip_6005.png</v>
          </cell>
          <cell r="E47">
            <v>5</v>
          </cell>
          <cell r="F47">
            <v>5</v>
          </cell>
          <cell r="G47">
            <v>27</v>
          </cell>
        </row>
        <row r="48">
          <cell r="A48">
            <v>6006</v>
          </cell>
          <cell r="B48" t="str">
            <v>新生</v>
          </cell>
          <cell r="C48" t="str">
            <v>内含神秘力量的神奇果实，可遇不可求。</v>
          </cell>
          <cell r="D48" t="str">
            <v>#servantEquip_6006.png</v>
          </cell>
          <cell r="E48">
            <v>5</v>
          </cell>
          <cell r="F48">
            <v>7</v>
          </cell>
          <cell r="G48">
            <v>34</v>
          </cell>
        </row>
        <row r="49">
          <cell r="A49">
            <v>6007</v>
          </cell>
          <cell r="B49" t="str">
            <v>邪灵蛇像</v>
          </cell>
          <cell r="C49" t="str">
            <v>会吸收混沌力量的奇怪蛇形石像，可遇不可求。</v>
          </cell>
          <cell r="D49" t="str">
            <v>#servantEquip_6007.png</v>
          </cell>
          <cell r="E49">
            <v>5</v>
          </cell>
          <cell r="F49">
            <v>23</v>
          </cell>
          <cell r="G49">
            <v>23</v>
          </cell>
        </row>
        <row r="50">
          <cell r="A50">
            <v>6008</v>
          </cell>
          <cell r="B50" t="str">
            <v>毛戏</v>
          </cell>
          <cell r="C50" t="str">
            <v>手宗机关术所制的神奇道具，可遇不可求。</v>
          </cell>
          <cell r="D50" t="str">
            <v>#servantEquip_6008.png</v>
          </cell>
          <cell r="E50">
            <v>5</v>
          </cell>
          <cell r="F50">
            <v>1</v>
          </cell>
          <cell r="G50">
            <v>569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tabSelected="1" topLeftCell="A271" workbookViewId="0">
      <selection activeCell="D3" sqref="D3:R278"/>
    </sheetView>
  </sheetViews>
  <sheetFormatPr defaultRowHeight="13.5" x14ac:dyDescent="0.15"/>
  <cols>
    <col min="2" max="2" width="10.5" bestFit="1" customWidth="1"/>
    <col min="4" max="7" width="8.125" bestFit="1" customWidth="1"/>
    <col min="8" max="8" width="16.25" bestFit="1" customWidth="1"/>
    <col min="9" max="9" width="8.125" bestFit="1" customWidth="1"/>
    <col min="10" max="10" width="16.25" bestFit="1" customWidth="1"/>
    <col min="11" max="11" width="8.125" bestFit="1" customWidth="1"/>
    <col min="12" max="12" width="16.25" bestFit="1" customWidth="1"/>
    <col min="13" max="13" width="8.125" bestFit="1" customWidth="1"/>
    <col min="14" max="14" width="16.25" bestFit="1" customWidth="1"/>
    <col min="15" max="15" width="8.125" bestFit="1" customWidth="1"/>
    <col min="16" max="16" width="16.25" bestFit="1" customWidth="1"/>
    <col min="17" max="17" width="8.125" bestFit="1" customWidth="1"/>
    <col min="18" max="18" width="6.5" bestFit="1" customWidth="1"/>
  </cols>
  <sheetData>
    <row r="1" spans="1:18" x14ac:dyDescent="0.15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</row>
    <row r="2" spans="1:18" x14ac:dyDescent="0.1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</row>
    <row r="3" spans="1:18" x14ac:dyDescent="0.15">
      <c r="A3" s="1">
        <v>1000</v>
      </c>
      <c r="B3" s="1">
        <v>1</v>
      </c>
      <c r="C3" s="1">
        <v>0</v>
      </c>
      <c r="D3" s="1">
        <v>1001</v>
      </c>
      <c r="E3" s="1">
        <v>1006</v>
      </c>
      <c r="F3" s="1">
        <v>1003</v>
      </c>
      <c r="G3" s="1">
        <v>1008</v>
      </c>
      <c r="H3" s="1">
        <v>1</v>
      </c>
      <c r="I3" s="1">
        <v>0</v>
      </c>
      <c r="J3" s="1">
        <v>3</v>
      </c>
      <c r="K3" s="1">
        <v>0</v>
      </c>
      <c r="L3" s="1">
        <v>4</v>
      </c>
      <c r="M3" s="1">
        <v>0</v>
      </c>
      <c r="N3" s="1">
        <v>7</v>
      </c>
      <c r="O3" s="1">
        <v>0</v>
      </c>
      <c r="P3" s="1">
        <v>23</v>
      </c>
      <c r="Q3" s="1">
        <v>0</v>
      </c>
      <c r="R3">
        <v>0</v>
      </c>
    </row>
    <row r="4" spans="1:18" x14ac:dyDescent="0.15">
      <c r="A4" s="1">
        <v>1001</v>
      </c>
      <c r="B4" s="1">
        <v>1</v>
      </c>
      <c r="C4" s="1">
        <v>1</v>
      </c>
      <c r="D4" s="1">
        <v>2001</v>
      </c>
      <c r="E4" s="1">
        <v>2006</v>
      </c>
      <c r="F4" s="1">
        <v>2002</v>
      </c>
      <c r="G4" s="1">
        <v>2007</v>
      </c>
      <c r="H4" s="1">
        <v>1</v>
      </c>
      <c r="I4" s="1">
        <v>217</v>
      </c>
      <c r="J4" s="1">
        <v>3</v>
      </c>
      <c r="K4" s="1">
        <v>0</v>
      </c>
      <c r="L4" s="1">
        <v>4</v>
      </c>
      <c r="M4" s="1">
        <v>8</v>
      </c>
      <c r="N4" s="1">
        <v>7</v>
      </c>
      <c r="O4" s="1">
        <v>7</v>
      </c>
      <c r="P4" s="1">
        <v>23</v>
      </c>
      <c r="Q4" s="1">
        <v>0</v>
      </c>
      <c r="R4">
        <v>25</v>
      </c>
    </row>
    <row r="5" spans="1:18" x14ac:dyDescent="0.15">
      <c r="A5" s="1">
        <v>1002</v>
      </c>
      <c r="B5" s="1">
        <v>1</v>
      </c>
      <c r="C5" s="1">
        <v>2</v>
      </c>
      <c r="D5" s="1">
        <v>3001</v>
      </c>
      <c r="E5" s="1">
        <v>3002</v>
      </c>
      <c r="F5" s="1">
        <v>3003</v>
      </c>
      <c r="G5" s="1">
        <v>3008</v>
      </c>
      <c r="H5" s="1">
        <v>1</v>
      </c>
      <c r="I5" s="1">
        <v>346</v>
      </c>
      <c r="J5" s="1">
        <v>3</v>
      </c>
      <c r="K5" s="1">
        <v>9</v>
      </c>
      <c r="L5" s="1">
        <v>4</v>
      </c>
      <c r="M5" s="1">
        <v>20</v>
      </c>
      <c r="N5" s="1">
        <v>7</v>
      </c>
      <c r="O5" s="1">
        <v>17</v>
      </c>
      <c r="P5" s="1">
        <v>23</v>
      </c>
      <c r="Q5" s="1">
        <v>4</v>
      </c>
      <c r="R5">
        <v>60</v>
      </c>
    </row>
    <row r="6" spans="1:18" x14ac:dyDescent="0.15">
      <c r="A6" s="1">
        <v>1003</v>
      </c>
      <c r="B6" s="1">
        <v>1</v>
      </c>
      <c r="C6" s="1">
        <v>3</v>
      </c>
      <c r="D6" s="1">
        <v>4001</v>
      </c>
      <c r="E6" s="1">
        <v>4001</v>
      </c>
      <c r="F6" s="1">
        <v>4002</v>
      </c>
      <c r="G6" s="1">
        <v>4007</v>
      </c>
      <c r="H6" s="1">
        <v>1</v>
      </c>
      <c r="I6" s="1">
        <v>732</v>
      </c>
      <c r="J6" s="1">
        <v>3</v>
      </c>
      <c r="K6" s="1">
        <v>22</v>
      </c>
      <c r="L6" s="1">
        <v>4</v>
      </c>
      <c r="M6" s="1">
        <v>35</v>
      </c>
      <c r="N6" s="1">
        <v>7</v>
      </c>
      <c r="O6" s="1">
        <v>21</v>
      </c>
      <c r="P6" s="1">
        <v>23</v>
      </c>
      <c r="Q6" s="1">
        <v>4</v>
      </c>
      <c r="R6">
        <v>106</v>
      </c>
    </row>
    <row r="7" spans="1:18" x14ac:dyDescent="0.15">
      <c r="A7" s="1">
        <v>1004</v>
      </c>
      <c r="B7" s="1">
        <v>1</v>
      </c>
      <c r="C7" s="1">
        <v>4</v>
      </c>
      <c r="D7" s="1">
        <v>5006</v>
      </c>
      <c r="E7" s="1">
        <v>5006</v>
      </c>
      <c r="F7" s="1">
        <v>5003</v>
      </c>
      <c r="G7" s="1">
        <v>5008</v>
      </c>
      <c r="H7" s="1">
        <v>1</v>
      </c>
      <c r="I7" s="1">
        <v>910</v>
      </c>
      <c r="J7" s="1">
        <v>3</v>
      </c>
      <c r="K7" s="1">
        <v>41</v>
      </c>
      <c r="L7" s="1">
        <v>4</v>
      </c>
      <c r="M7" s="1">
        <v>65</v>
      </c>
      <c r="N7" s="1">
        <v>7</v>
      </c>
      <c r="O7" s="1">
        <v>26</v>
      </c>
      <c r="P7" s="1">
        <v>23</v>
      </c>
      <c r="Q7" s="1">
        <v>13</v>
      </c>
      <c r="R7">
        <v>168</v>
      </c>
    </row>
    <row r="8" spans="1:18" x14ac:dyDescent="0.15">
      <c r="A8" s="1">
        <v>1005</v>
      </c>
      <c r="B8" s="1">
        <v>1</v>
      </c>
      <c r="C8" s="1">
        <v>5</v>
      </c>
      <c r="D8" s="1">
        <v>6001</v>
      </c>
      <c r="E8" s="1">
        <v>6002</v>
      </c>
      <c r="F8" s="1">
        <v>6003</v>
      </c>
      <c r="G8" s="1">
        <v>6008</v>
      </c>
      <c r="H8" s="1">
        <v>1</v>
      </c>
      <c r="I8" s="1">
        <v>1626</v>
      </c>
      <c r="J8" s="1">
        <v>3</v>
      </c>
      <c r="K8" s="1">
        <v>41</v>
      </c>
      <c r="L8" s="1">
        <v>4</v>
      </c>
      <c r="M8" s="1">
        <v>77</v>
      </c>
      <c r="N8" s="1">
        <v>7</v>
      </c>
      <c r="O8" s="1">
        <v>68</v>
      </c>
      <c r="P8" s="1">
        <v>23</v>
      </c>
      <c r="Q8" s="1">
        <v>13</v>
      </c>
      <c r="R8">
        <v>251</v>
      </c>
    </row>
    <row r="9" spans="1:18" x14ac:dyDescent="0.15">
      <c r="A9" s="1">
        <v>5000</v>
      </c>
      <c r="B9" s="1">
        <v>5</v>
      </c>
      <c r="C9" s="1">
        <v>0</v>
      </c>
      <c r="D9" s="1">
        <v>1001</v>
      </c>
      <c r="E9" s="1">
        <v>1005</v>
      </c>
      <c r="F9" s="1">
        <v>1002</v>
      </c>
      <c r="G9" s="1">
        <v>1007</v>
      </c>
      <c r="H9" s="1">
        <v>1</v>
      </c>
      <c r="I9" s="1">
        <v>0</v>
      </c>
      <c r="J9" s="1">
        <v>3</v>
      </c>
      <c r="K9" s="1">
        <v>0</v>
      </c>
      <c r="L9" s="1">
        <v>4</v>
      </c>
      <c r="M9" s="1">
        <v>0</v>
      </c>
      <c r="N9" s="1">
        <v>5</v>
      </c>
      <c r="O9" s="1">
        <v>0</v>
      </c>
      <c r="P9" s="1">
        <v>23</v>
      </c>
      <c r="Q9" s="1">
        <v>0</v>
      </c>
      <c r="R9">
        <v>0</v>
      </c>
    </row>
    <row r="10" spans="1:18" x14ac:dyDescent="0.15">
      <c r="A10" s="1">
        <v>5001</v>
      </c>
      <c r="B10" s="1">
        <v>5</v>
      </c>
      <c r="C10" s="1">
        <v>1</v>
      </c>
      <c r="D10" s="1">
        <v>2001</v>
      </c>
      <c r="E10" s="1">
        <v>2005</v>
      </c>
      <c r="F10" s="1">
        <v>2003</v>
      </c>
      <c r="G10" s="1">
        <v>2008</v>
      </c>
      <c r="H10" s="1">
        <v>1</v>
      </c>
      <c r="I10" s="1">
        <v>99</v>
      </c>
      <c r="J10" s="1">
        <v>3</v>
      </c>
      <c r="K10" s="1">
        <v>6</v>
      </c>
      <c r="L10" s="1">
        <v>4</v>
      </c>
      <c r="M10" s="1">
        <v>8</v>
      </c>
      <c r="N10" s="1">
        <v>5</v>
      </c>
      <c r="O10" s="1">
        <v>8</v>
      </c>
      <c r="P10" s="1">
        <v>23</v>
      </c>
      <c r="Q10" s="1">
        <v>3</v>
      </c>
      <c r="R10">
        <v>27</v>
      </c>
    </row>
    <row r="11" spans="1:18" x14ac:dyDescent="0.15">
      <c r="A11" s="1">
        <v>5002</v>
      </c>
      <c r="B11" s="1">
        <v>5</v>
      </c>
      <c r="C11" s="1">
        <v>2</v>
      </c>
      <c r="D11" s="1">
        <v>3001</v>
      </c>
      <c r="E11" s="1">
        <v>3005</v>
      </c>
      <c r="F11" s="1">
        <v>3002</v>
      </c>
      <c r="G11" s="1">
        <v>3007</v>
      </c>
      <c r="H11" s="1">
        <v>1</v>
      </c>
      <c r="I11" s="1">
        <v>406</v>
      </c>
      <c r="J11" s="1">
        <v>3</v>
      </c>
      <c r="K11" s="1">
        <v>6</v>
      </c>
      <c r="L11" s="1">
        <v>4</v>
      </c>
      <c r="M11" s="1">
        <v>20</v>
      </c>
      <c r="N11" s="1">
        <v>5</v>
      </c>
      <c r="O11" s="1">
        <v>20</v>
      </c>
      <c r="P11" s="1">
        <v>23</v>
      </c>
      <c r="Q11" s="1">
        <v>3</v>
      </c>
      <c r="R11">
        <v>68</v>
      </c>
    </row>
    <row r="12" spans="1:18" x14ac:dyDescent="0.15">
      <c r="A12" s="1">
        <v>5003</v>
      </c>
      <c r="B12" s="1">
        <v>5</v>
      </c>
      <c r="C12" s="1">
        <v>3</v>
      </c>
      <c r="D12" s="1">
        <v>4001</v>
      </c>
      <c r="E12" s="1">
        <v>4005</v>
      </c>
      <c r="F12" s="1">
        <v>4003</v>
      </c>
      <c r="G12" s="1">
        <v>4008</v>
      </c>
      <c r="H12" s="1">
        <v>1</v>
      </c>
      <c r="I12" s="1">
        <v>555</v>
      </c>
      <c r="J12" s="1">
        <v>3</v>
      </c>
      <c r="K12" s="1">
        <v>19</v>
      </c>
      <c r="L12" s="1">
        <v>4</v>
      </c>
      <c r="M12" s="1">
        <v>35</v>
      </c>
      <c r="N12" s="1">
        <v>5</v>
      </c>
      <c r="O12" s="1">
        <v>35</v>
      </c>
      <c r="P12" s="1">
        <v>23</v>
      </c>
      <c r="Q12" s="1">
        <v>9</v>
      </c>
      <c r="R12">
        <v>118</v>
      </c>
    </row>
    <row r="13" spans="1:18" x14ac:dyDescent="0.15">
      <c r="A13" s="1">
        <v>5004</v>
      </c>
      <c r="B13" s="1">
        <v>5</v>
      </c>
      <c r="C13" s="1">
        <v>4</v>
      </c>
      <c r="D13" s="1">
        <v>5001</v>
      </c>
      <c r="E13" s="1">
        <v>5005</v>
      </c>
      <c r="F13" s="1">
        <v>5003</v>
      </c>
      <c r="G13" s="1">
        <v>5008</v>
      </c>
      <c r="H13" s="1">
        <v>1</v>
      </c>
      <c r="I13" s="1">
        <v>1088</v>
      </c>
      <c r="J13" s="1">
        <v>3</v>
      </c>
      <c r="K13" s="1">
        <v>19</v>
      </c>
      <c r="L13" s="1">
        <v>4</v>
      </c>
      <c r="M13" s="1">
        <v>55</v>
      </c>
      <c r="N13" s="1">
        <v>5</v>
      </c>
      <c r="O13" s="1">
        <v>55</v>
      </c>
      <c r="P13" s="1">
        <v>23</v>
      </c>
      <c r="Q13" s="1">
        <v>9</v>
      </c>
      <c r="R13">
        <v>187</v>
      </c>
    </row>
    <row r="14" spans="1:18" x14ac:dyDescent="0.15">
      <c r="A14" s="1">
        <v>5005</v>
      </c>
      <c r="B14" s="1">
        <v>5</v>
      </c>
      <c r="C14" s="1">
        <v>5</v>
      </c>
      <c r="D14" s="1">
        <v>6001</v>
      </c>
      <c r="E14" s="1">
        <v>6005</v>
      </c>
      <c r="F14" s="1">
        <v>6002</v>
      </c>
      <c r="G14" s="1">
        <v>6007</v>
      </c>
      <c r="H14" s="1">
        <v>1</v>
      </c>
      <c r="I14" s="1">
        <v>1804</v>
      </c>
      <c r="J14" s="1">
        <v>3</v>
      </c>
      <c r="K14" s="1">
        <v>19</v>
      </c>
      <c r="L14" s="1">
        <v>4</v>
      </c>
      <c r="M14" s="1">
        <v>81</v>
      </c>
      <c r="N14" s="1">
        <v>5</v>
      </c>
      <c r="O14" s="1">
        <v>81</v>
      </c>
      <c r="P14" s="1">
        <v>23</v>
      </c>
      <c r="Q14" s="1">
        <v>9</v>
      </c>
      <c r="R14">
        <v>278</v>
      </c>
    </row>
    <row r="15" spans="1:18" x14ac:dyDescent="0.15">
      <c r="A15" s="1">
        <v>6000</v>
      </c>
      <c r="B15" s="1">
        <v>6</v>
      </c>
      <c r="C15" s="1">
        <v>0</v>
      </c>
      <c r="D15" s="1">
        <v>1005</v>
      </c>
      <c r="E15" s="1">
        <v>1004</v>
      </c>
      <c r="F15" s="1">
        <v>1003</v>
      </c>
      <c r="G15" s="1">
        <v>1007</v>
      </c>
      <c r="H15" s="1">
        <v>1</v>
      </c>
      <c r="I15" s="1">
        <v>0</v>
      </c>
      <c r="J15" s="1">
        <v>3</v>
      </c>
      <c r="K15" s="1">
        <v>0</v>
      </c>
      <c r="L15" s="1">
        <v>5</v>
      </c>
      <c r="M15" s="1">
        <v>0</v>
      </c>
      <c r="N15" s="1">
        <v>6</v>
      </c>
      <c r="O15" s="1">
        <v>0</v>
      </c>
      <c r="P15" s="1">
        <v>23</v>
      </c>
      <c r="Q15" s="1">
        <v>0</v>
      </c>
      <c r="R15">
        <v>0</v>
      </c>
    </row>
    <row r="16" spans="1:18" x14ac:dyDescent="0.15">
      <c r="A16" s="1">
        <v>6001</v>
      </c>
      <c r="B16" s="1">
        <v>6</v>
      </c>
      <c r="C16" s="1">
        <v>1</v>
      </c>
      <c r="D16" s="1">
        <v>2005</v>
      </c>
      <c r="E16" s="1">
        <v>2004</v>
      </c>
      <c r="F16" s="1">
        <v>2003</v>
      </c>
      <c r="G16" s="1">
        <v>2008</v>
      </c>
      <c r="H16" s="1">
        <v>1</v>
      </c>
      <c r="I16" s="1">
        <v>146</v>
      </c>
      <c r="J16" s="1">
        <v>3</v>
      </c>
      <c r="K16" s="1">
        <v>0</v>
      </c>
      <c r="L16" s="1">
        <v>5</v>
      </c>
      <c r="M16" s="1">
        <v>8</v>
      </c>
      <c r="N16" s="1">
        <v>6</v>
      </c>
      <c r="O16" s="1">
        <v>7</v>
      </c>
      <c r="P16" s="1">
        <v>23</v>
      </c>
      <c r="Q16" s="1">
        <v>3</v>
      </c>
      <c r="R16">
        <v>24</v>
      </c>
    </row>
    <row r="17" spans="1:18" x14ac:dyDescent="0.15">
      <c r="A17" s="1">
        <v>6002</v>
      </c>
      <c r="B17" s="1">
        <v>6</v>
      </c>
      <c r="C17" s="1">
        <v>2</v>
      </c>
      <c r="D17" s="1">
        <v>3008</v>
      </c>
      <c r="E17" s="1">
        <v>3004</v>
      </c>
      <c r="F17" s="1">
        <v>3003</v>
      </c>
      <c r="G17" s="1">
        <v>3007</v>
      </c>
      <c r="H17" s="1">
        <v>1</v>
      </c>
      <c r="I17" s="1">
        <v>453</v>
      </c>
      <c r="J17" s="1">
        <v>3</v>
      </c>
      <c r="K17" s="1">
        <v>0</v>
      </c>
      <c r="L17" s="1">
        <v>5</v>
      </c>
      <c r="M17" s="1">
        <v>20</v>
      </c>
      <c r="N17" s="1">
        <v>6</v>
      </c>
      <c r="O17" s="1">
        <v>17</v>
      </c>
      <c r="P17" s="1">
        <v>23</v>
      </c>
      <c r="Q17" s="1">
        <v>3</v>
      </c>
      <c r="R17">
        <v>61</v>
      </c>
    </row>
    <row r="18" spans="1:18" x14ac:dyDescent="0.15">
      <c r="A18" s="1">
        <v>6003</v>
      </c>
      <c r="B18" s="1">
        <v>6</v>
      </c>
      <c r="C18" s="1">
        <v>3</v>
      </c>
      <c r="D18" s="1">
        <v>4005</v>
      </c>
      <c r="E18" s="1">
        <v>4004</v>
      </c>
      <c r="F18" s="1">
        <v>4003</v>
      </c>
      <c r="G18" s="1">
        <v>4008</v>
      </c>
      <c r="H18" s="1">
        <v>1</v>
      </c>
      <c r="I18" s="1">
        <v>839</v>
      </c>
      <c r="J18" s="1">
        <v>3</v>
      </c>
      <c r="K18" s="1">
        <v>0</v>
      </c>
      <c r="L18" s="1">
        <v>5</v>
      </c>
      <c r="M18" s="1">
        <v>28</v>
      </c>
      <c r="N18" s="1">
        <v>6</v>
      </c>
      <c r="O18" s="1">
        <v>30</v>
      </c>
      <c r="P18" s="1">
        <v>23</v>
      </c>
      <c r="Q18" s="1">
        <v>9</v>
      </c>
      <c r="R18">
        <v>105</v>
      </c>
    </row>
    <row r="19" spans="1:18" x14ac:dyDescent="0.15">
      <c r="A19" s="1">
        <v>6004</v>
      </c>
      <c r="B19" s="1">
        <v>6</v>
      </c>
      <c r="C19" s="1">
        <v>4</v>
      </c>
      <c r="D19" s="1">
        <v>5005</v>
      </c>
      <c r="E19" s="1">
        <v>5005</v>
      </c>
      <c r="F19" s="1">
        <v>5003</v>
      </c>
      <c r="G19" s="1">
        <v>5007</v>
      </c>
      <c r="H19" s="1">
        <v>1</v>
      </c>
      <c r="I19" s="1">
        <v>1372</v>
      </c>
      <c r="J19" s="1">
        <v>3</v>
      </c>
      <c r="K19" s="1">
        <v>0</v>
      </c>
      <c r="L19" s="1">
        <v>5</v>
      </c>
      <c r="M19" s="1">
        <v>48</v>
      </c>
      <c r="N19" s="1">
        <v>6</v>
      </c>
      <c r="O19" s="1">
        <v>48</v>
      </c>
      <c r="P19" s="1">
        <v>23</v>
      </c>
      <c r="Q19" s="1">
        <v>9</v>
      </c>
      <c r="R19">
        <v>168</v>
      </c>
    </row>
    <row r="20" spans="1:18" x14ac:dyDescent="0.15">
      <c r="A20" s="1">
        <v>6005</v>
      </c>
      <c r="B20" s="1">
        <v>6</v>
      </c>
      <c r="C20" s="1">
        <v>5</v>
      </c>
      <c r="D20" s="1">
        <v>6005</v>
      </c>
      <c r="E20" s="1">
        <v>6004</v>
      </c>
      <c r="F20" s="1">
        <v>6003</v>
      </c>
      <c r="G20" s="1">
        <v>6007</v>
      </c>
      <c r="H20" s="1">
        <v>1</v>
      </c>
      <c r="I20" s="1">
        <v>1789</v>
      </c>
      <c r="J20" s="1">
        <v>3</v>
      </c>
      <c r="K20" s="1">
        <v>0</v>
      </c>
      <c r="L20" s="1">
        <v>5</v>
      </c>
      <c r="M20" s="1">
        <v>88</v>
      </c>
      <c r="N20" s="1">
        <v>6</v>
      </c>
      <c r="O20" s="1">
        <v>54</v>
      </c>
      <c r="P20" s="1">
        <v>23</v>
      </c>
      <c r="Q20" s="1">
        <v>21</v>
      </c>
      <c r="R20">
        <v>247</v>
      </c>
    </row>
    <row r="21" spans="1:18" x14ac:dyDescent="0.15">
      <c r="A21" s="1">
        <v>8000</v>
      </c>
      <c r="B21" s="1">
        <v>8</v>
      </c>
      <c r="C21" s="1">
        <v>0</v>
      </c>
      <c r="D21" s="1">
        <v>1001</v>
      </c>
      <c r="E21" s="1">
        <v>1005</v>
      </c>
      <c r="F21" s="1">
        <v>1002</v>
      </c>
      <c r="G21" s="1">
        <v>1007</v>
      </c>
      <c r="H21" s="1">
        <v>1</v>
      </c>
      <c r="I21" s="1">
        <v>0</v>
      </c>
      <c r="J21" s="1">
        <v>3</v>
      </c>
      <c r="K21" s="1">
        <v>0</v>
      </c>
      <c r="L21" s="1">
        <v>4</v>
      </c>
      <c r="M21" s="1">
        <v>0</v>
      </c>
      <c r="N21" s="1">
        <v>5</v>
      </c>
      <c r="O21" s="1">
        <v>0</v>
      </c>
      <c r="P21" s="1">
        <v>23</v>
      </c>
      <c r="Q21" s="1">
        <v>0</v>
      </c>
      <c r="R21">
        <v>0</v>
      </c>
    </row>
    <row r="22" spans="1:18" x14ac:dyDescent="0.15">
      <c r="A22" s="1">
        <v>8001</v>
      </c>
      <c r="B22" s="1">
        <v>8</v>
      </c>
      <c r="C22" s="1">
        <v>1</v>
      </c>
      <c r="D22" s="1">
        <v>2001</v>
      </c>
      <c r="E22" s="1">
        <v>2005</v>
      </c>
      <c r="F22" s="1">
        <v>2003</v>
      </c>
      <c r="G22" s="1">
        <v>2008</v>
      </c>
      <c r="H22" s="1">
        <v>1</v>
      </c>
      <c r="I22" s="1">
        <v>99</v>
      </c>
      <c r="J22" s="1">
        <v>3</v>
      </c>
      <c r="K22" s="1">
        <v>6</v>
      </c>
      <c r="L22" s="1">
        <v>4</v>
      </c>
      <c r="M22" s="1">
        <v>8</v>
      </c>
      <c r="N22" s="1">
        <v>5</v>
      </c>
      <c r="O22" s="1">
        <v>8</v>
      </c>
      <c r="P22" s="1">
        <v>23</v>
      </c>
      <c r="Q22" s="1">
        <v>3</v>
      </c>
      <c r="R22">
        <v>27</v>
      </c>
    </row>
    <row r="23" spans="1:18" x14ac:dyDescent="0.15">
      <c r="A23" s="1">
        <v>8002</v>
      </c>
      <c r="B23" s="1">
        <v>8</v>
      </c>
      <c r="C23" s="1">
        <v>2</v>
      </c>
      <c r="D23" s="1">
        <v>3001</v>
      </c>
      <c r="E23" s="1">
        <v>3005</v>
      </c>
      <c r="F23" s="1">
        <v>3002</v>
      </c>
      <c r="G23" s="1">
        <v>3007</v>
      </c>
      <c r="H23" s="1">
        <v>1</v>
      </c>
      <c r="I23" s="1">
        <v>406</v>
      </c>
      <c r="J23" s="1">
        <v>3</v>
      </c>
      <c r="K23" s="1">
        <v>6</v>
      </c>
      <c r="L23" s="1">
        <v>4</v>
      </c>
      <c r="M23" s="1">
        <v>20</v>
      </c>
      <c r="N23" s="1">
        <v>5</v>
      </c>
      <c r="O23" s="1">
        <v>20</v>
      </c>
      <c r="P23" s="1">
        <v>23</v>
      </c>
      <c r="Q23" s="1">
        <v>3</v>
      </c>
      <c r="R23">
        <v>68</v>
      </c>
    </row>
    <row r="24" spans="1:18" x14ac:dyDescent="0.15">
      <c r="A24" s="1">
        <v>8003</v>
      </c>
      <c r="B24" s="1">
        <v>8</v>
      </c>
      <c r="C24" s="1">
        <v>3</v>
      </c>
      <c r="D24" s="1">
        <v>4001</v>
      </c>
      <c r="E24" s="1">
        <v>4005</v>
      </c>
      <c r="F24" s="1">
        <v>4003</v>
      </c>
      <c r="G24" s="1">
        <v>4008</v>
      </c>
      <c r="H24" s="1">
        <v>1</v>
      </c>
      <c r="I24" s="1">
        <v>555</v>
      </c>
      <c r="J24" s="1">
        <v>3</v>
      </c>
      <c r="K24" s="1">
        <v>19</v>
      </c>
      <c r="L24" s="1">
        <v>4</v>
      </c>
      <c r="M24" s="1">
        <v>35</v>
      </c>
      <c r="N24" s="1">
        <v>5</v>
      </c>
      <c r="O24" s="1">
        <v>35</v>
      </c>
      <c r="P24" s="1">
        <v>23</v>
      </c>
      <c r="Q24" s="1">
        <v>9</v>
      </c>
      <c r="R24">
        <v>118</v>
      </c>
    </row>
    <row r="25" spans="1:18" x14ac:dyDescent="0.15">
      <c r="A25" s="1">
        <v>8004</v>
      </c>
      <c r="B25" s="1">
        <v>8</v>
      </c>
      <c r="C25" s="1">
        <v>4</v>
      </c>
      <c r="D25" s="1">
        <v>5001</v>
      </c>
      <c r="E25" s="1">
        <v>5005</v>
      </c>
      <c r="F25" s="1">
        <v>5003</v>
      </c>
      <c r="G25" s="1">
        <v>5008</v>
      </c>
      <c r="H25" s="1">
        <v>1</v>
      </c>
      <c r="I25" s="1">
        <v>1088</v>
      </c>
      <c r="J25" s="1">
        <v>3</v>
      </c>
      <c r="K25" s="1">
        <v>19</v>
      </c>
      <c r="L25" s="1">
        <v>4</v>
      </c>
      <c r="M25" s="1">
        <v>55</v>
      </c>
      <c r="N25" s="1">
        <v>5</v>
      </c>
      <c r="O25" s="1">
        <v>55</v>
      </c>
      <c r="P25" s="1">
        <v>23</v>
      </c>
      <c r="Q25" s="1">
        <v>9</v>
      </c>
      <c r="R25">
        <v>187</v>
      </c>
    </row>
    <row r="26" spans="1:18" x14ac:dyDescent="0.15">
      <c r="A26" s="1">
        <v>8005</v>
      </c>
      <c r="B26" s="1">
        <v>8</v>
      </c>
      <c r="C26" s="1">
        <v>5</v>
      </c>
      <c r="D26" s="1">
        <v>6001</v>
      </c>
      <c r="E26" s="1">
        <v>6005</v>
      </c>
      <c r="F26" s="1">
        <v>6002</v>
      </c>
      <c r="G26" s="1">
        <v>6007</v>
      </c>
      <c r="H26" s="1">
        <v>1</v>
      </c>
      <c r="I26" s="1">
        <v>1804</v>
      </c>
      <c r="J26" s="1">
        <v>3</v>
      </c>
      <c r="K26" s="1">
        <v>19</v>
      </c>
      <c r="L26" s="1">
        <v>4</v>
      </c>
      <c r="M26" s="1">
        <v>81</v>
      </c>
      <c r="N26" s="1">
        <v>5</v>
      </c>
      <c r="O26" s="1">
        <v>81</v>
      </c>
      <c r="P26" s="1">
        <v>23</v>
      </c>
      <c r="Q26" s="1">
        <v>9</v>
      </c>
      <c r="R26">
        <v>278</v>
      </c>
    </row>
    <row r="27" spans="1:18" x14ac:dyDescent="0.15">
      <c r="A27" s="1">
        <v>9000</v>
      </c>
      <c r="B27" s="1">
        <v>9</v>
      </c>
      <c r="C27" s="1">
        <v>0</v>
      </c>
      <c r="D27" s="1">
        <v>1001</v>
      </c>
      <c r="E27" s="1">
        <v>1006</v>
      </c>
      <c r="F27" s="1">
        <v>1002</v>
      </c>
      <c r="G27" s="1">
        <v>1008</v>
      </c>
      <c r="H27" s="1">
        <v>1</v>
      </c>
      <c r="I27" s="1">
        <v>0</v>
      </c>
      <c r="J27" s="1">
        <v>3</v>
      </c>
      <c r="K27" s="1">
        <v>0</v>
      </c>
      <c r="L27" s="1">
        <v>4</v>
      </c>
      <c r="M27" s="1">
        <v>0</v>
      </c>
      <c r="N27" s="1">
        <v>7</v>
      </c>
      <c r="O27" s="1">
        <v>0</v>
      </c>
      <c r="P27" s="1">
        <v>23</v>
      </c>
      <c r="Q27" s="1">
        <v>0</v>
      </c>
      <c r="R27">
        <v>0</v>
      </c>
    </row>
    <row r="28" spans="1:18" x14ac:dyDescent="0.15">
      <c r="A28" s="1">
        <v>9001</v>
      </c>
      <c r="B28" s="1">
        <v>9</v>
      </c>
      <c r="C28" s="1">
        <v>1</v>
      </c>
      <c r="D28" s="1">
        <v>2001</v>
      </c>
      <c r="E28" s="1">
        <v>2006</v>
      </c>
      <c r="F28" s="1">
        <v>2003</v>
      </c>
      <c r="G28" s="1">
        <v>2008</v>
      </c>
      <c r="H28" s="1">
        <v>1</v>
      </c>
      <c r="I28" s="1">
        <v>170</v>
      </c>
      <c r="J28" s="1">
        <v>3</v>
      </c>
      <c r="K28" s="1">
        <v>6</v>
      </c>
      <c r="L28" s="1">
        <v>4</v>
      </c>
      <c r="M28" s="1">
        <v>8</v>
      </c>
      <c r="N28" s="1">
        <v>7</v>
      </c>
      <c r="O28" s="1">
        <v>7</v>
      </c>
      <c r="P28">
        <v>23</v>
      </c>
      <c r="Q28">
        <v>0</v>
      </c>
      <c r="R28">
        <v>26</v>
      </c>
    </row>
    <row r="29" spans="1:18" x14ac:dyDescent="0.15">
      <c r="A29" s="1">
        <v>9002</v>
      </c>
      <c r="B29" s="1">
        <v>9</v>
      </c>
      <c r="C29" s="1">
        <v>2</v>
      </c>
      <c r="D29" s="1">
        <v>3003</v>
      </c>
      <c r="E29" s="1">
        <v>3006</v>
      </c>
      <c r="F29" s="1">
        <v>3002</v>
      </c>
      <c r="G29" s="1">
        <v>3008</v>
      </c>
      <c r="H29" s="1">
        <v>1</v>
      </c>
      <c r="I29" s="1">
        <v>477</v>
      </c>
      <c r="J29" s="1">
        <v>3</v>
      </c>
      <c r="K29" s="1">
        <v>6</v>
      </c>
      <c r="L29" s="1">
        <v>4</v>
      </c>
      <c r="M29" s="1">
        <v>20</v>
      </c>
      <c r="N29" s="1">
        <v>7</v>
      </c>
      <c r="O29" s="1">
        <v>17</v>
      </c>
      <c r="P29">
        <v>23</v>
      </c>
      <c r="Q29">
        <v>0</v>
      </c>
      <c r="R29">
        <v>62</v>
      </c>
    </row>
    <row r="30" spans="1:18" x14ac:dyDescent="0.15">
      <c r="A30" s="1">
        <v>9003</v>
      </c>
      <c r="B30" s="1">
        <v>9</v>
      </c>
      <c r="C30" s="1">
        <v>3</v>
      </c>
      <c r="D30" s="1">
        <v>4001</v>
      </c>
      <c r="E30" s="1">
        <v>4006</v>
      </c>
      <c r="F30" s="1">
        <v>4003</v>
      </c>
      <c r="G30" s="1">
        <v>4008</v>
      </c>
      <c r="H30" s="1">
        <v>1</v>
      </c>
      <c r="I30" s="1">
        <v>863</v>
      </c>
      <c r="J30" s="1">
        <v>3</v>
      </c>
      <c r="K30" s="1">
        <v>19</v>
      </c>
      <c r="L30" s="1">
        <v>4</v>
      </c>
      <c r="M30" s="1">
        <v>28</v>
      </c>
      <c r="N30" s="1">
        <v>7</v>
      </c>
      <c r="O30" s="1">
        <v>30</v>
      </c>
      <c r="P30">
        <v>23</v>
      </c>
      <c r="Q30">
        <v>0</v>
      </c>
      <c r="R30">
        <v>107</v>
      </c>
    </row>
    <row r="31" spans="1:18" x14ac:dyDescent="0.15">
      <c r="A31" s="1">
        <v>9004</v>
      </c>
      <c r="B31" s="1">
        <v>9</v>
      </c>
      <c r="C31" s="1">
        <v>4</v>
      </c>
      <c r="D31" s="1">
        <v>5001</v>
      </c>
      <c r="E31" s="1">
        <v>5001</v>
      </c>
      <c r="F31" s="1">
        <v>5002</v>
      </c>
      <c r="G31" s="1">
        <v>5008</v>
      </c>
      <c r="H31" s="1">
        <v>1</v>
      </c>
      <c r="I31" s="1">
        <v>1396</v>
      </c>
      <c r="J31" s="1">
        <v>3</v>
      </c>
      <c r="K31" s="1">
        <v>19</v>
      </c>
      <c r="L31" s="1">
        <v>4</v>
      </c>
      <c r="M31" s="1">
        <v>48</v>
      </c>
      <c r="N31" s="1">
        <v>7</v>
      </c>
      <c r="O31" s="1">
        <v>48</v>
      </c>
      <c r="P31">
        <v>23</v>
      </c>
      <c r="Q31">
        <v>0</v>
      </c>
      <c r="R31">
        <v>170</v>
      </c>
    </row>
    <row r="32" spans="1:18" x14ac:dyDescent="0.15">
      <c r="A32" s="1">
        <v>9005</v>
      </c>
      <c r="B32" s="1">
        <v>9</v>
      </c>
      <c r="C32" s="1">
        <v>5</v>
      </c>
      <c r="D32" s="1">
        <v>6001</v>
      </c>
      <c r="E32" s="1">
        <v>6006</v>
      </c>
      <c r="F32" s="1">
        <v>6002</v>
      </c>
      <c r="G32" s="1">
        <v>6008</v>
      </c>
      <c r="H32" s="1">
        <v>1</v>
      </c>
      <c r="I32" s="1">
        <v>1913</v>
      </c>
      <c r="J32" s="1">
        <v>3</v>
      </c>
      <c r="K32" s="1">
        <v>45</v>
      </c>
      <c r="L32" s="1">
        <v>4</v>
      </c>
      <c r="M32" s="1">
        <v>88</v>
      </c>
      <c r="N32" s="1">
        <v>7</v>
      </c>
      <c r="O32" s="1">
        <v>54</v>
      </c>
      <c r="P32">
        <v>23</v>
      </c>
      <c r="Q32">
        <v>0</v>
      </c>
      <c r="R32">
        <v>255</v>
      </c>
    </row>
    <row r="33" spans="1:18" x14ac:dyDescent="0.15">
      <c r="A33" s="1">
        <v>10000</v>
      </c>
      <c r="B33" s="1">
        <v>10</v>
      </c>
      <c r="C33" s="1">
        <v>0</v>
      </c>
      <c r="D33" s="1">
        <v>1005</v>
      </c>
      <c r="E33" s="1">
        <v>1004</v>
      </c>
      <c r="F33" s="1">
        <v>1003</v>
      </c>
      <c r="G33" s="1">
        <v>1007</v>
      </c>
      <c r="H33" s="1">
        <v>1</v>
      </c>
      <c r="I33" s="1">
        <v>0</v>
      </c>
      <c r="J33" s="1">
        <v>3</v>
      </c>
      <c r="K33" s="1">
        <v>0</v>
      </c>
      <c r="L33" s="1">
        <v>5</v>
      </c>
      <c r="M33" s="1">
        <v>0</v>
      </c>
      <c r="N33" s="1">
        <v>6</v>
      </c>
      <c r="O33" s="1">
        <v>0</v>
      </c>
      <c r="P33">
        <v>23</v>
      </c>
      <c r="Q33">
        <v>0</v>
      </c>
      <c r="R33">
        <v>0</v>
      </c>
    </row>
    <row r="34" spans="1:18" x14ac:dyDescent="0.15">
      <c r="A34" s="1">
        <v>10001</v>
      </c>
      <c r="B34" s="1">
        <v>10</v>
      </c>
      <c r="C34" s="1">
        <v>1</v>
      </c>
      <c r="D34" s="1">
        <v>2005</v>
      </c>
      <c r="E34" s="1">
        <v>2004</v>
      </c>
      <c r="F34" s="1">
        <v>2003</v>
      </c>
      <c r="G34" s="1">
        <v>2008</v>
      </c>
      <c r="H34" s="1">
        <v>1</v>
      </c>
      <c r="I34" s="1">
        <v>146</v>
      </c>
      <c r="J34" s="1">
        <v>3</v>
      </c>
      <c r="K34" s="1">
        <v>0</v>
      </c>
      <c r="L34" s="1">
        <v>5</v>
      </c>
      <c r="M34" s="1">
        <v>8</v>
      </c>
      <c r="N34" s="1">
        <v>6</v>
      </c>
      <c r="O34" s="1">
        <v>7</v>
      </c>
      <c r="P34">
        <v>23</v>
      </c>
      <c r="Q34">
        <v>3</v>
      </c>
      <c r="R34">
        <v>24</v>
      </c>
    </row>
    <row r="35" spans="1:18" x14ac:dyDescent="0.15">
      <c r="A35" s="1">
        <v>10002</v>
      </c>
      <c r="B35" s="1">
        <v>10</v>
      </c>
      <c r="C35" s="1">
        <v>2</v>
      </c>
      <c r="D35" s="1">
        <v>3008</v>
      </c>
      <c r="E35" s="1">
        <v>3004</v>
      </c>
      <c r="F35" s="1">
        <v>3003</v>
      </c>
      <c r="G35" s="1">
        <v>3007</v>
      </c>
      <c r="H35" s="1">
        <v>1</v>
      </c>
      <c r="I35" s="1">
        <v>453</v>
      </c>
      <c r="J35" s="1">
        <v>3</v>
      </c>
      <c r="K35" s="1">
        <v>0</v>
      </c>
      <c r="L35" s="1">
        <v>5</v>
      </c>
      <c r="M35" s="1">
        <v>20</v>
      </c>
      <c r="N35" s="1">
        <v>6</v>
      </c>
      <c r="O35" s="1">
        <v>17</v>
      </c>
      <c r="P35">
        <v>23</v>
      </c>
      <c r="Q35">
        <v>3</v>
      </c>
      <c r="R35">
        <v>61</v>
      </c>
    </row>
    <row r="36" spans="1:18" x14ac:dyDescent="0.15">
      <c r="A36" s="1">
        <v>10003</v>
      </c>
      <c r="B36" s="1">
        <v>10</v>
      </c>
      <c r="C36" s="1">
        <v>3</v>
      </c>
      <c r="D36" s="1">
        <v>4005</v>
      </c>
      <c r="E36" s="1">
        <v>4004</v>
      </c>
      <c r="F36" s="1">
        <v>4003</v>
      </c>
      <c r="G36" s="1">
        <v>4008</v>
      </c>
      <c r="H36" s="1">
        <v>1</v>
      </c>
      <c r="I36" s="1">
        <v>839</v>
      </c>
      <c r="J36" s="1">
        <v>3</v>
      </c>
      <c r="K36" s="1">
        <v>0</v>
      </c>
      <c r="L36" s="1">
        <v>5</v>
      </c>
      <c r="M36" s="1">
        <v>28</v>
      </c>
      <c r="N36" s="1">
        <v>6</v>
      </c>
      <c r="O36" s="1">
        <v>30</v>
      </c>
      <c r="P36">
        <v>23</v>
      </c>
      <c r="Q36">
        <v>9</v>
      </c>
      <c r="R36">
        <v>105</v>
      </c>
    </row>
    <row r="37" spans="1:18" x14ac:dyDescent="0.15">
      <c r="A37" s="1">
        <v>10004</v>
      </c>
      <c r="B37" s="1">
        <v>10</v>
      </c>
      <c r="C37" s="1">
        <v>4</v>
      </c>
      <c r="D37" s="1">
        <v>5005</v>
      </c>
      <c r="E37" s="1">
        <v>5005</v>
      </c>
      <c r="F37" s="1">
        <v>5003</v>
      </c>
      <c r="G37" s="1">
        <v>5007</v>
      </c>
      <c r="H37" s="1">
        <v>1</v>
      </c>
      <c r="I37" s="1">
        <v>1372</v>
      </c>
      <c r="J37" s="1">
        <v>3</v>
      </c>
      <c r="K37" s="1">
        <v>0</v>
      </c>
      <c r="L37" s="1">
        <v>5</v>
      </c>
      <c r="M37" s="1">
        <v>48</v>
      </c>
      <c r="N37" s="1">
        <v>6</v>
      </c>
      <c r="O37" s="1">
        <v>48</v>
      </c>
      <c r="P37">
        <v>23</v>
      </c>
      <c r="Q37">
        <v>9</v>
      </c>
      <c r="R37">
        <v>168</v>
      </c>
    </row>
    <row r="38" spans="1:18" x14ac:dyDescent="0.15">
      <c r="A38" s="1">
        <v>10005</v>
      </c>
      <c r="B38" s="1">
        <v>10</v>
      </c>
      <c r="C38" s="1">
        <v>5</v>
      </c>
      <c r="D38" s="1">
        <v>6005</v>
      </c>
      <c r="E38" s="1">
        <v>6004</v>
      </c>
      <c r="F38" s="1">
        <v>6003</v>
      </c>
      <c r="G38" s="1">
        <v>6007</v>
      </c>
      <c r="H38" s="1">
        <v>1</v>
      </c>
      <c r="I38" s="1">
        <v>1789</v>
      </c>
      <c r="J38" s="1">
        <v>3</v>
      </c>
      <c r="K38" s="1">
        <v>0</v>
      </c>
      <c r="L38" s="1">
        <v>5</v>
      </c>
      <c r="M38" s="1">
        <v>88</v>
      </c>
      <c r="N38" s="1">
        <v>6</v>
      </c>
      <c r="O38" s="1">
        <v>54</v>
      </c>
      <c r="P38">
        <v>23</v>
      </c>
      <c r="Q38">
        <v>21</v>
      </c>
      <c r="R38">
        <v>247</v>
      </c>
    </row>
    <row r="39" spans="1:18" x14ac:dyDescent="0.15">
      <c r="A39" s="1">
        <v>11000</v>
      </c>
      <c r="B39" s="1">
        <v>11</v>
      </c>
      <c r="C39" s="1">
        <v>0</v>
      </c>
      <c r="D39" s="1">
        <v>1001</v>
      </c>
      <c r="E39" s="1">
        <v>1006</v>
      </c>
      <c r="F39" s="1">
        <v>1002</v>
      </c>
      <c r="G39" s="1">
        <v>1008</v>
      </c>
      <c r="H39" s="1">
        <v>1</v>
      </c>
      <c r="I39" s="1">
        <v>0</v>
      </c>
      <c r="J39" s="1">
        <v>3</v>
      </c>
      <c r="K39" s="1">
        <v>0</v>
      </c>
      <c r="L39" s="1">
        <v>4</v>
      </c>
      <c r="M39" s="1">
        <v>0</v>
      </c>
      <c r="N39" s="1">
        <v>7</v>
      </c>
      <c r="O39" s="1">
        <v>0</v>
      </c>
      <c r="P39">
        <v>23</v>
      </c>
      <c r="Q39">
        <v>0</v>
      </c>
      <c r="R39">
        <v>0</v>
      </c>
    </row>
    <row r="40" spans="1:18" x14ac:dyDescent="0.15">
      <c r="A40" s="1">
        <v>11001</v>
      </c>
      <c r="B40" s="1">
        <v>11</v>
      </c>
      <c r="C40" s="1">
        <v>1</v>
      </c>
      <c r="D40" s="1">
        <v>2001</v>
      </c>
      <c r="E40" s="1">
        <v>2006</v>
      </c>
      <c r="F40" s="1">
        <v>2003</v>
      </c>
      <c r="G40" s="1">
        <v>2008</v>
      </c>
      <c r="H40" s="1">
        <v>1</v>
      </c>
      <c r="I40" s="1">
        <v>170</v>
      </c>
      <c r="J40" s="1">
        <v>3</v>
      </c>
      <c r="K40" s="1">
        <v>6</v>
      </c>
      <c r="L40" s="1">
        <v>4</v>
      </c>
      <c r="M40" s="1">
        <v>8</v>
      </c>
      <c r="N40" s="1">
        <v>7</v>
      </c>
      <c r="O40" s="1">
        <v>7</v>
      </c>
      <c r="P40">
        <v>23</v>
      </c>
      <c r="Q40">
        <v>0</v>
      </c>
      <c r="R40">
        <v>26</v>
      </c>
    </row>
    <row r="41" spans="1:18" x14ac:dyDescent="0.15">
      <c r="A41" s="1">
        <v>11002</v>
      </c>
      <c r="B41" s="1">
        <v>11</v>
      </c>
      <c r="C41" s="1">
        <v>2</v>
      </c>
      <c r="D41" s="1">
        <v>3003</v>
      </c>
      <c r="E41" s="1">
        <v>3006</v>
      </c>
      <c r="F41" s="1">
        <v>3002</v>
      </c>
      <c r="G41" s="1">
        <v>3008</v>
      </c>
      <c r="H41" s="1">
        <v>1</v>
      </c>
      <c r="I41" s="1">
        <v>477</v>
      </c>
      <c r="J41" s="1">
        <v>3</v>
      </c>
      <c r="K41" s="1">
        <v>6</v>
      </c>
      <c r="L41" s="1">
        <v>4</v>
      </c>
      <c r="M41" s="1">
        <v>20</v>
      </c>
      <c r="N41" s="1">
        <v>7</v>
      </c>
      <c r="O41" s="1">
        <v>17</v>
      </c>
      <c r="P41">
        <v>23</v>
      </c>
      <c r="Q41">
        <v>0</v>
      </c>
      <c r="R41">
        <v>62</v>
      </c>
    </row>
    <row r="42" spans="1:18" x14ac:dyDescent="0.15">
      <c r="A42" s="1">
        <v>11003</v>
      </c>
      <c r="B42" s="1">
        <v>11</v>
      </c>
      <c r="C42" s="1">
        <v>3</v>
      </c>
      <c r="D42" s="1">
        <v>4001</v>
      </c>
      <c r="E42" s="1">
        <v>4006</v>
      </c>
      <c r="F42" s="1">
        <v>4003</v>
      </c>
      <c r="G42" s="1">
        <v>4008</v>
      </c>
      <c r="H42" s="1">
        <v>1</v>
      </c>
      <c r="I42" s="1">
        <v>863</v>
      </c>
      <c r="J42" s="1">
        <v>3</v>
      </c>
      <c r="K42" s="1">
        <v>19</v>
      </c>
      <c r="L42" s="1">
        <v>4</v>
      </c>
      <c r="M42" s="1">
        <v>28</v>
      </c>
      <c r="N42" s="1">
        <v>7</v>
      </c>
      <c r="O42" s="1">
        <v>30</v>
      </c>
      <c r="P42">
        <v>23</v>
      </c>
      <c r="Q42">
        <v>0</v>
      </c>
      <c r="R42">
        <v>107</v>
      </c>
    </row>
    <row r="43" spans="1:18" x14ac:dyDescent="0.15">
      <c r="A43" s="1">
        <v>11004</v>
      </c>
      <c r="B43" s="1">
        <v>11</v>
      </c>
      <c r="C43" s="1">
        <v>4</v>
      </c>
      <c r="D43" s="1">
        <v>5001</v>
      </c>
      <c r="E43" s="1">
        <v>5001</v>
      </c>
      <c r="F43" s="1">
        <v>5002</v>
      </c>
      <c r="G43" s="1">
        <v>5008</v>
      </c>
      <c r="H43" s="1">
        <v>1</v>
      </c>
      <c r="I43" s="1">
        <v>1396</v>
      </c>
      <c r="J43" s="1">
        <v>3</v>
      </c>
      <c r="K43" s="1">
        <v>19</v>
      </c>
      <c r="L43" s="1">
        <v>4</v>
      </c>
      <c r="M43" s="1">
        <v>48</v>
      </c>
      <c r="N43" s="1">
        <v>7</v>
      </c>
      <c r="O43" s="1">
        <v>48</v>
      </c>
      <c r="P43">
        <v>23</v>
      </c>
      <c r="Q43">
        <v>0</v>
      </c>
      <c r="R43">
        <v>170</v>
      </c>
    </row>
    <row r="44" spans="1:18" x14ac:dyDescent="0.15">
      <c r="A44" s="1">
        <v>11005</v>
      </c>
      <c r="B44" s="1">
        <v>11</v>
      </c>
      <c r="C44" s="1">
        <v>5</v>
      </c>
      <c r="D44" s="1">
        <v>6001</v>
      </c>
      <c r="E44" s="1">
        <v>6006</v>
      </c>
      <c r="F44" s="1">
        <v>6002</v>
      </c>
      <c r="G44" s="1">
        <v>6008</v>
      </c>
      <c r="H44" s="1">
        <v>1</v>
      </c>
      <c r="I44" s="1">
        <v>1913</v>
      </c>
      <c r="J44" s="1">
        <v>3</v>
      </c>
      <c r="K44" s="1">
        <v>45</v>
      </c>
      <c r="L44" s="1">
        <v>4</v>
      </c>
      <c r="M44" s="1">
        <v>88</v>
      </c>
      <c r="N44" s="1">
        <v>7</v>
      </c>
      <c r="O44" s="1">
        <v>54</v>
      </c>
      <c r="P44">
        <v>23</v>
      </c>
      <c r="Q44">
        <v>0</v>
      </c>
      <c r="R44">
        <v>255</v>
      </c>
    </row>
    <row r="45" spans="1:18" x14ac:dyDescent="0.15">
      <c r="A45" s="1">
        <v>13000</v>
      </c>
      <c r="B45" s="1">
        <v>13</v>
      </c>
      <c r="C45" s="1">
        <v>0</v>
      </c>
      <c r="D45" s="1">
        <v>1005</v>
      </c>
      <c r="E45" s="1">
        <v>1004</v>
      </c>
      <c r="F45" s="1">
        <v>1003</v>
      </c>
      <c r="G45" s="1">
        <v>1007</v>
      </c>
      <c r="H45" s="1">
        <v>1</v>
      </c>
      <c r="I45" s="1">
        <v>0</v>
      </c>
      <c r="J45" s="1">
        <v>3</v>
      </c>
      <c r="K45" s="1">
        <v>0</v>
      </c>
      <c r="L45" s="1">
        <v>5</v>
      </c>
      <c r="M45" s="1">
        <v>0</v>
      </c>
      <c r="N45" s="1">
        <v>6</v>
      </c>
      <c r="O45" s="1">
        <v>0</v>
      </c>
      <c r="P45">
        <v>23</v>
      </c>
      <c r="Q45">
        <v>0</v>
      </c>
      <c r="R45">
        <v>0</v>
      </c>
    </row>
    <row r="46" spans="1:18" x14ac:dyDescent="0.15">
      <c r="A46" s="1">
        <v>13001</v>
      </c>
      <c r="B46" s="1">
        <v>13</v>
      </c>
      <c r="C46" s="1">
        <v>1</v>
      </c>
      <c r="D46" s="1">
        <v>2005</v>
      </c>
      <c r="E46" s="1">
        <v>2004</v>
      </c>
      <c r="F46" s="1">
        <v>2003</v>
      </c>
      <c r="G46" s="1">
        <v>2008</v>
      </c>
      <c r="H46" s="1">
        <v>1</v>
      </c>
      <c r="I46" s="1">
        <v>146</v>
      </c>
      <c r="J46" s="1">
        <v>3</v>
      </c>
      <c r="K46" s="1">
        <v>0</v>
      </c>
      <c r="L46" s="1">
        <v>5</v>
      </c>
      <c r="M46" s="1">
        <v>8</v>
      </c>
      <c r="N46" s="1">
        <v>6</v>
      </c>
      <c r="O46" s="1">
        <v>7</v>
      </c>
      <c r="P46">
        <v>23</v>
      </c>
      <c r="Q46">
        <v>3</v>
      </c>
      <c r="R46">
        <v>24</v>
      </c>
    </row>
    <row r="47" spans="1:18" x14ac:dyDescent="0.15">
      <c r="A47" s="1">
        <v>13002</v>
      </c>
      <c r="B47" s="1">
        <v>13</v>
      </c>
      <c r="C47" s="1">
        <v>2</v>
      </c>
      <c r="D47" s="1">
        <v>3008</v>
      </c>
      <c r="E47" s="1">
        <v>3004</v>
      </c>
      <c r="F47" s="1">
        <v>3003</v>
      </c>
      <c r="G47" s="1">
        <v>3007</v>
      </c>
      <c r="H47" s="1">
        <v>1</v>
      </c>
      <c r="I47" s="1">
        <v>453</v>
      </c>
      <c r="J47" s="1">
        <v>3</v>
      </c>
      <c r="K47" s="1">
        <v>0</v>
      </c>
      <c r="L47" s="1">
        <v>5</v>
      </c>
      <c r="M47" s="1">
        <v>20</v>
      </c>
      <c r="N47" s="1">
        <v>6</v>
      </c>
      <c r="O47" s="1">
        <v>17</v>
      </c>
      <c r="P47">
        <v>23</v>
      </c>
      <c r="Q47">
        <v>3</v>
      </c>
      <c r="R47">
        <v>61</v>
      </c>
    </row>
    <row r="48" spans="1:18" x14ac:dyDescent="0.15">
      <c r="A48" s="1">
        <v>13003</v>
      </c>
      <c r="B48" s="1">
        <v>13</v>
      </c>
      <c r="C48" s="1">
        <v>3</v>
      </c>
      <c r="D48" s="1">
        <v>4005</v>
      </c>
      <c r="E48" s="1">
        <v>4004</v>
      </c>
      <c r="F48" s="1">
        <v>4003</v>
      </c>
      <c r="G48" s="1">
        <v>4008</v>
      </c>
      <c r="H48" s="1">
        <v>1</v>
      </c>
      <c r="I48" s="1">
        <v>839</v>
      </c>
      <c r="J48" s="1">
        <v>3</v>
      </c>
      <c r="K48" s="1">
        <v>0</v>
      </c>
      <c r="L48" s="1">
        <v>5</v>
      </c>
      <c r="M48" s="1">
        <v>28</v>
      </c>
      <c r="N48" s="1">
        <v>6</v>
      </c>
      <c r="O48" s="1">
        <v>30</v>
      </c>
      <c r="P48">
        <v>23</v>
      </c>
      <c r="Q48">
        <v>9</v>
      </c>
      <c r="R48">
        <v>105</v>
      </c>
    </row>
    <row r="49" spans="1:18" x14ac:dyDescent="0.15">
      <c r="A49" s="1">
        <v>13004</v>
      </c>
      <c r="B49" s="1">
        <v>13</v>
      </c>
      <c r="C49" s="1">
        <v>4</v>
      </c>
      <c r="D49" s="1">
        <v>5005</v>
      </c>
      <c r="E49" s="1">
        <v>5005</v>
      </c>
      <c r="F49" s="1">
        <v>5003</v>
      </c>
      <c r="G49" s="1">
        <v>5007</v>
      </c>
      <c r="H49" s="1">
        <v>1</v>
      </c>
      <c r="I49" s="1">
        <v>1372</v>
      </c>
      <c r="J49" s="1">
        <v>3</v>
      </c>
      <c r="K49" s="1">
        <v>0</v>
      </c>
      <c r="L49" s="1">
        <v>5</v>
      </c>
      <c r="M49" s="1">
        <v>48</v>
      </c>
      <c r="N49" s="1">
        <v>6</v>
      </c>
      <c r="O49" s="1">
        <v>48</v>
      </c>
      <c r="P49">
        <v>23</v>
      </c>
      <c r="Q49">
        <v>9</v>
      </c>
      <c r="R49">
        <v>168</v>
      </c>
    </row>
    <row r="50" spans="1:18" x14ac:dyDescent="0.15">
      <c r="A50" s="1">
        <v>13005</v>
      </c>
      <c r="B50" s="1">
        <v>13</v>
      </c>
      <c r="C50" s="1">
        <v>5</v>
      </c>
      <c r="D50" s="1">
        <v>6005</v>
      </c>
      <c r="E50" s="1">
        <v>6004</v>
      </c>
      <c r="F50" s="1">
        <v>6003</v>
      </c>
      <c r="G50" s="1">
        <v>6007</v>
      </c>
      <c r="H50" s="1">
        <v>1</v>
      </c>
      <c r="I50" s="1">
        <v>1789</v>
      </c>
      <c r="J50" s="1">
        <v>3</v>
      </c>
      <c r="K50" s="1">
        <v>0</v>
      </c>
      <c r="L50" s="1">
        <v>5</v>
      </c>
      <c r="M50" s="1">
        <v>88</v>
      </c>
      <c r="N50" s="1">
        <v>6</v>
      </c>
      <c r="O50" s="1">
        <v>54</v>
      </c>
      <c r="P50">
        <v>23</v>
      </c>
      <c r="Q50">
        <v>21</v>
      </c>
      <c r="R50">
        <v>247</v>
      </c>
    </row>
    <row r="51" spans="1:18" x14ac:dyDescent="0.15">
      <c r="A51" s="1">
        <v>14000</v>
      </c>
      <c r="B51" s="1">
        <v>14</v>
      </c>
      <c r="C51" s="1">
        <v>0</v>
      </c>
      <c r="D51" s="1">
        <v>1005</v>
      </c>
      <c r="E51" s="1">
        <v>1004</v>
      </c>
      <c r="F51" s="1">
        <v>1003</v>
      </c>
      <c r="G51" s="1">
        <v>1007</v>
      </c>
      <c r="H51" s="1">
        <v>1</v>
      </c>
      <c r="I51" s="1">
        <v>0</v>
      </c>
      <c r="J51" s="1">
        <v>3</v>
      </c>
      <c r="K51" s="1">
        <v>0</v>
      </c>
      <c r="L51" s="1">
        <v>5</v>
      </c>
      <c r="M51" s="1">
        <v>0</v>
      </c>
      <c r="N51" s="1">
        <v>6</v>
      </c>
      <c r="O51" s="1">
        <v>0</v>
      </c>
      <c r="P51">
        <v>23</v>
      </c>
      <c r="Q51">
        <v>0</v>
      </c>
      <c r="R51">
        <v>0</v>
      </c>
    </row>
    <row r="52" spans="1:18" x14ac:dyDescent="0.15">
      <c r="A52" s="1">
        <v>14001</v>
      </c>
      <c r="B52" s="1">
        <v>14</v>
      </c>
      <c r="C52" s="1">
        <v>1</v>
      </c>
      <c r="D52" s="1">
        <v>2005</v>
      </c>
      <c r="E52" s="1">
        <v>2004</v>
      </c>
      <c r="F52" s="1">
        <v>2003</v>
      </c>
      <c r="G52" s="1">
        <v>2008</v>
      </c>
      <c r="H52" s="1">
        <v>1</v>
      </c>
      <c r="I52" s="1">
        <v>146</v>
      </c>
      <c r="J52" s="1">
        <v>3</v>
      </c>
      <c r="K52" s="1">
        <v>0</v>
      </c>
      <c r="L52" s="1">
        <v>5</v>
      </c>
      <c r="M52" s="1">
        <v>8</v>
      </c>
      <c r="N52" s="1">
        <v>6</v>
      </c>
      <c r="O52" s="1">
        <v>7</v>
      </c>
      <c r="P52">
        <v>23</v>
      </c>
      <c r="Q52">
        <v>3</v>
      </c>
      <c r="R52">
        <v>24</v>
      </c>
    </row>
    <row r="53" spans="1:18" x14ac:dyDescent="0.15">
      <c r="A53" s="1">
        <v>14002</v>
      </c>
      <c r="B53" s="1">
        <v>14</v>
      </c>
      <c r="C53" s="1">
        <v>2</v>
      </c>
      <c r="D53" s="1">
        <v>3008</v>
      </c>
      <c r="E53" s="1">
        <v>3004</v>
      </c>
      <c r="F53" s="1">
        <v>3003</v>
      </c>
      <c r="G53" s="1">
        <v>3007</v>
      </c>
      <c r="H53" s="1">
        <v>1</v>
      </c>
      <c r="I53" s="1">
        <v>453</v>
      </c>
      <c r="J53" s="1">
        <v>3</v>
      </c>
      <c r="K53" s="1">
        <v>0</v>
      </c>
      <c r="L53" s="1">
        <v>5</v>
      </c>
      <c r="M53" s="1">
        <v>20</v>
      </c>
      <c r="N53" s="1">
        <v>6</v>
      </c>
      <c r="O53" s="1">
        <v>17</v>
      </c>
      <c r="P53">
        <v>23</v>
      </c>
      <c r="Q53">
        <v>3</v>
      </c>
      <c r="R53">
        <v>61</v>
      </c>
    </row>
    <row r="54" spans="1:18" x14ac:dyDescent="0.15">
      <c r="A54" s="1">
        <v>14003</v>
      </c>
      <c r="B54" s="1">
        <v>14</v>
      </c>
      <c r="C54" s="1">
        <v>3</v>
      </c>
      <c r="D54" s="1">
        <v>4005</v>
      </c>
      <c r="E54" s="1">
        <v>4004</v>
      </c>
      <c r="F54" s="1">
        <v>4003</v>
      </c>
      <c r="G54" s="1">
        <v>4008</v>
      </c>
      <c r="H54" s="1">
        <v>1</v>
      </c>
      <c r="I54" s="1">
        <v>839</v>
      </c>
      <c r="J54" s="1">
        <v>3</v>
      </c>
      <c r="K54" s="1">
        <v>0</v>
      </c>
      <c r="L54" s="1">
        <v>5</v>
      </c>
      <c r="M54" s="1">
        <v>28</v>
      </c>
      <c r="N54" s="1">
        <v>6</v>
      </c>
      <c r="O54" s="1">
        <v>30</v>
      </c>
      <c r="P54">
        <v>23</v>
      </c>
      <c r="Q54">
        <v>9</v>
      </c>
      <c r="R54">
        <v>105</v>
      </c>
    </row>
    <row r="55" spans="1:18" x14ac:dyDescent="0.15">
      <c r="A55" s="1">
        <v>14004</v>
      </c>
      <c r="B55" s="1">
        <v>14</v>
      </c>
      <c r="C55" s="1">
        <v>4</v>
      </c>
      <c r="D55" s="1">
        <v>5005</v>
      </c>
      <c r="E55" s="1">
        <v>5005</v>
      </c>
      <c r="F55" s="1">
        <v>5003</v>
      </c>
      <c r="G55" s="1">
        <v>5007</v>
      </c>
      <c r="H55" s="1">
        <v>1</v>
      </c>
      <c r="I55" s="1">
        <v>1372</v>
      </c>
      <c r="J55" s="1">
        <v>3</v>
      </c>
      <c r="K55" s="1">
        <v>0</v>
      </c>
      <c r="L55" s="1">
        <v>5</v>
      </c>
      <c r="M55" s="1">
        <v>48</v>
      </c>
      <c r="N55" s="1">
        <v>6</v>
      </c>
      <c r="O55" s="1">
        <v>48</v>
      </c>
      <c r="P55">
        <v>23</v>
      </c>
      <c r="Q55">
        <v>9</v>
      </c>
      <c r="R55">
        <v>168</v>
      </c>
    </row>
    <row r="56" spans="1:18" x14ac:dyDescent="0.15">
      <c r="A56" s="1">
        <v>14005</v>
      </c>
      <c r="B56" s="1">
        <v>14</v>
      </c>
      <c r="C56" s="1">
        <v>5</v>
      </c>
      <c r="D56" s="1">
        <v>6005</v>
      </c>
      <c r="E56" s="1">
        <v>6004</v>
      </c>
      <c r="F56" s="1">
        <v>6003</v>
      </c>
      <c r="G56" s="1">
        <v>6007</v>
      </c>
      <c r="H56" s="1">
        <v>1</v>
      </c>
      <c r="I56" s="1">
        <v>1789</v>
      </c>
      <c r="J56" s="1">
        <v>3</v>
      </c>
      <c r="K56" s="1">
        <v>0</v>
      </c>
      <c r="L56" s="1">
        <v>5</v>
      </c>
      <c r="M56" s="1">
        <v>88</v>
      </c>
      <c r="N56" s="1">
        <v>6</v>
      </c>
      <c r="O56" s="1">
        <v>54</v>
      </c>
      <c r="P56">
        <v>23</v>
      </c>
      <c r="Q56">
        <v>21</v>
      </c>
      <c r="R56">
        <v>247</v>
      </c>
    </row>
    <row r="57" spans="1:18" x14ac:dyDescent="0.15">
      <c r="A57" s="1">
        <v>15000</v>
      </c>
      <c r="B57" s="1">
        <v>15</v>
      </c>
      <c r="C57" s="1">
        <v>0</v>
      </c>
      <c r="D57" s="1">
        <v>1001</v>
      </c>
      <c r="E57" s="1">
        <v>1006</v>
      </c>
      <c r="F57" s="1">
        <v>1002</v>
      </c>
      <c r="G57" s="1">
        <v>1008</v>
      </c>
      <c r="H57" s="1">
        <v>1</v>
      </c>
      <c r="I57" s="1">
        <v>0</v>
      </c>
      <c r="J57" s="1">
        <v>3</v>
      </c>
      <c r="K57" s="1">
        <v>0</v>
      </c>
      <c r="L57" s="1">
        <v>4</v>
      </c>
      <c r="M57" s="1">
        <v>0</v>
      </c>
      <c r="N57" s="1">
        <v>7</v>
      </c>
      <c r="O57" s="1">
        <v>0</v>
      </c>
      <c r="P57">
        <v>23</v>
      </c>
      <c r="Q57">
        <v>0</v>
      </c>
      <c r="R57">
        <v>0</v>
      </c>
    </row>
    <row r="58" spans="1:18" x14ac:dyDescent="0.15">
      <c r="A58" s="1">
        <v>15001</v>
      </c>
      <c r="B58" s="1">
        <v>15</v>
      </c>
      <c r="C58" s="1">
        <v>1</v>
      </c>
      <c r="D58" s="1">
        <v>2001</v>
      </c>
      <c r="E58" s="1">
        <v>2006</v>
      </c>
      <c r="F58" s="1">
        <v>2003</v>
      </c>
      <c r="G58" s="1">
        <v>2008</v>
      </c>
      <c r="H58" s="1">
        <v>1</v>
      </c>
      <c r="I58" s="1">
        <v>170</v>
      </c>
      <c r="J58" s="1">
        <v>3</v>
      </c>
      <c r="K58" s="1">
        <v>6</v>
      </c>
      <c r="L58" s="1">
        <v>4</v>
      </c>
      <c r="M58" s="1">
        <v>8</v>
      </c>
      <c r="N58" s="1">
        <v>7</v>
      </c>
      <c r="O58" s="1">
        <v>7</v>
      </c>
      <c r="P58">
        <v>23</v>
      </c>
      <c r="Q58">
        <v>0</v>
      </c>
      <c r="R58">
        <v>26</v>
      </c>
    </row>
    <row r="59" spans="1:18" x14ac:dyDescent="0.15">
      <c r="A59" s="1">
        <v>15002</v>
      </c>
      <c r="B59" s="1">
        <v>15</v>
      </c>
      <c r="C59" s="1">
        <v>2</v>
      </c>
      <c r="D59" s="1">
        <v>3003</v>
      </c>
      <c r="E59" s="1">
        <v>3006</v>
      </c>
      <c r="F59" s="1">
        <v>3002</v>
      </c>
      <c r="G59" s="1">
        <v>3008</v>
      </c>
      <c r="H59" s="1">
        <v>1</v>
      </c>
      <c r="I59" s="1">
        <v>477</v>
      </c>
      <c r="J59" s="1">
        <v>3</v>
      </c>
      <c r="K59" s="1">
        <v>6</v>
      </c>
      <c r="L59" s="1">
        <v>4</v>
      </c>
      <c r="M59" s="1">
        <v>20</v>
      </c>
      <c r="N59" s="1">
        <v>7</v>
      </c>
      <c r="O59" s="1">
        <v>17</v>
      </c>
      <c r="P59">
        <v>23</v>
      </c>
      <c r="Q59">
        <v>0</v>
      </c>
      <c r="R59">
        <v>62</v>
      </c>
    </row>
    <row r="60" spans="1:18" x14ac:dyDescent="0.15">
      <c r="A60" s="1">
        <v>15003</v>
      </c>
      <c r="B60" s="1">
        <v>15</v>
      </c>
      <c r="C60" s="1">
        <v>3</v>
      </c>
      <c r="D60" s="1">
        <v>4001</v>
      </c>
      <c r="E60" s="1">
        <v>4006</v>
      </c>
      <c r="F60" s="1">
        <v>4003</v>
      </c>
      <c r="G60" s="1">
        <v>4008</v>
      </c>
      <c r="H60" s="1">
        <v>1</v>
      </c>
      <c r="I60" s="1">
        <v>863</v>
      </c>
      <c r="J60" s="1">
        <v>3</v>
      </c>
      <c r="K60" s="1">
        <v>19</v>
      </c>
      <c r="L60" s="1">
        <v>4</v>
      </c>
      <c r="M60" s="1">
        <v>28</v>
      </c>
      <c r="N60" s="1">
        <v>7</v>
      </c>
      <c r="O60" s="1">
        <v>30</v>
      </c>
      <c r="P60">
        <v>23</v>
      </c>
      <c r="Q60">
        <v>0</v>
      </c>
      <c r="R60">
        <v>107</v>
      </c>
    </row>
    <row r="61" spans="1:18" x14ac:dyDescent="0.15">
      <c r="A61" s="1">
        <v>15004</v>
      </c>
      <c r="B61" s="1">
        <v>15</v>
      </c>
      <c r="C61" s="1">
        <v>4</v>
      </c>
      <c r="D61" s="1">
        <v>5001</v>
      </c>
      <c r="E61" s="1">
        <v>5001</v>
      </c>
      <c r="F61" s="1">
        <v>5002</v>
      </c>
      <c r="G61" s="1">
        <v>5008</v>
      </c>
      <c r="H61" s="1">
        <v>1</v>
      </c>
      <c r="I61" s="1">
        <v>1396</v>
      </c>
      <c r="J61" s="1">
        <v>3</v>
      </c>
      <c r="K61" s="1">
        <v>19</v>
      </c>
      <c r="L61" s="1">
        <v>4</v>
      </c>
      <c r="M61" s="1">
        <v>48</v>
      </c>
      <c r="N61" s="1">
        <v>7</v>
      </c>
      <c r="O61" s="1">
        <v>48</v>
      </c>
      <c r="P61">
        <v>23</v>
      </c>
      <c r="Q61">
        <v>0</v>
      </c>
      <c r="R61">
        <v>170</v>
      </c>
    </row>
    <row r="62" spans="1:18" x14ac:dyDescent="0.15">
      <c r="A62" s="1">
        <v>15005</v>
      </c>
      <c r="B62" s="1">
        <v>15</v>
      </c>
      <c r="C62" s="1">
        <v>5</v>
      </c>
      <c r="D62" s="1">
        <v>6001</v>
      </c>
      <c r="E62" s="1">
        <v>6006</v>
      </c>
      <c r="F62" s="1">
        <v>6002</v>
      </c>
      <c r="G62" s="1">
        <v>6008</v>
      </c>
      <c r="H62" s="1">
        <v>1</v>
      </c>
      <c r="I62" s="1">
        <v>1913</v>
      </c>
      <c r="J62" s="1">
        <v>3</v>
      </c>
      <c r="K62" s="1">
        <v>45</v>
      </c>
      <c r="L62" s="1">
        <v>4</v>
      </c>
      <c r="M62" s="1">
        <v>88</v>
      </c>
      <c r="N62" s="1">
        <v>7</v>
      </c>
      <c r="O62" s="1">
        <v>54</v>
      </c>
      <c r="P62">
        <v>23</v>
      </c>
      <c r="Q62">
        <v>0</v>
      </c>
      <c r="R62">
        <v>255</v>
      </c>
    </row>
    <row r="63" spans="1:18" x14ac:dyDescent="0.15">
      <c r="A63" s="1">
        <v>17000</v>
      </c>
      <c r="B63" s="1">
        <v>17</v>
      </c>
      <c r="C63" s="1">
        <v>0</v>
      </c>
      <c r="D63" s="1">
        <v>1001</v>
      </c>
      <c r="E63" s="1">
        <v>1005</v>
      </c>
      <c r="F63" s="1">
        <v>1002</v>
      </c>
      <c r="G63" s="1">
        <v>1007</v>
      </c>
      <c r="H63" s="1">
        <v>1</v>
      </c>
      <c r="I63" s="1">
        <v>0</v>
      </c>
      <c r="J63" s="1">
        <v>3</v>
      </c>
      <c r="K63" s="1">
        <v>0</v>
      </c>
      <c r="L63" s="1">
        <v>4</v>
      </c>
      <c r="M63" s="1">
        <v>0</v>
      </c>
      <c r="N63" s="1">
        <v>5</v>
      </c>
      <c r="O63" s="1">
        <v>0</v>
      </c>
      <c r="P63">
        <v>23</v>
      </c>
      <c r="Q63">
        <v>0</v>
      </c>
      <c r="R63">
        <v>0</v>
      </c>
    </row>
    <row r="64" spans="1:18" x14ac:dyDescent="0.15">
      <c r="A64" s="1">
        <v>17001</v>
      </c>
      <c r="B64" s="1">
        <v>17</v>
      </c>
      <c r="C64" s="1">
        <v>1</v>
      </c>
      <c r="D64" s="1">
        <v>2001</v>
      </c>
      <c r="E64" s="1">
        <v>2005</v>
      </c>
      <c r="F64" s="1">
        <v>2003</v>
      </c>
      <c r="G64" s="1">
        <v>2008</v>
      </c>
      <c r="H64" s="1">
        <v>1</v>
      </c>
      <c r="I64" s="1">
        <v>99</v>
      </c>
      <c r="J64" s="1">
        <v>3</v>
      </c>
      <c r="K64" s="1">
        <v>6</v>
      </c>
      <c r="L64" s="1">
        <v>4</v>
      </c>
      <c r="M64" s="1">
        <v>8</v>
      </c>
      <c r="N64" s="1">
        <v>5</v>
      </c>
      <c r="O64" s="1">
        <v>8</v>
      </c>
      <c r="P64">
        <v>23</v>
      </c>
      <c r="Q64">
        <v>3</v>
      </c>
      <c r="R64">
        <v>27</v>
      </c>
    </row>
    <row r="65" spans="1:18" x14ac:dyDescent="0.15">
      <c r="A65" s="1">
        <v>17002</v>
      </c>
      <c r="B65" s="1">
        <v>17</v>
      </c>
      <c r="C65" s="1">
        <v>2</v>
      </c>
      <c r="D65" s="1">
        <v>3001</v>
      </c>
      <c r="E65" s="1">
        <v>3005</v>
      </c>
      <c r="F65" s="1">
        <v>3002</v>
      </c>
      <c r="G65" s="1">
        <v>3007</v>
      </c>
      <c r="H65" s="1">
        <v>1</v>
      </c>
      <c r="I65" s="1">
        <v>406</v>
      </c>
      <c r="J65" s="1">
        <v>3</v>
      </c>
      <c r="K65" s="1">
        <v>6</v>
      </c>
      <c r="L65" s="1">
        <v>4</v>
      </c>
      <c r="M65" s="1">
        <v>20</v>
      </c>
      <c r="N65" s="1">
        <v>5</v>
      </c>
      <c r="O65" s="1">
        <v>20</v>
      </c>
      <c r="P65">
        <v>23</v>
      </c>
      <c r="Q65">
        <v>3</v>
      </c>
      <c r="R65">
        <v>68</v>
      </c>
    </row>
    <row r="66" spans="1:18" x14ac:dyDescent="0.15">
      <c r="A66" s="1">
        <v>17003</v>
      </c>
      <c r="B66" s="1">
        <v>17</v>
      </c>
      <c r="C66" s="1">
        <v>3</v>
      </c>
      <c r="D66" s="1">
        <v>4001</v>
      </c>
      <c r="E66" s="1">
        <v>4005</v>
      </c>
      <c r="F66" s="1">
        <v>4003</v>
      </c>
      <c r="G66" s="1">
        <v>4008</v>
      </c>
      <c r="H66" s="1">
        <v>1</v>
      </c>
      <c r="I66" s="1">
        <v>555</v>
      </c>
      <c r="J66" s="1">
        <v>3</v>
      </c>
      <c r="K66" s="1">
        <v>19</v>
      </c>
      <c r="L66" s="1">
        <v>4</v>
      </c>
      <c r="M66" s="1">
        <v>35</v>
      </c>
      <c r="N66" s="1">
        <v>5</v>
      </c>
      <c r="O66" s="1">
        <v>35</v>
      </c>
      <c r="P66">
        <v>23</v>
      </c>
      <c r="Q66">
        <v>9</v>
      </c>
      <c r="R66">
        <v>118</v>
      </c>
    </row>
    <row r="67" spans="1:18" x14ac:dyDescent="0.15">
      <c r="A67" s="1">
        <v>17004</v>
      </c>
      <c r="B67" s="1">
        <v>17</v>
      </c>
      <c r="C67" s="1">
        <v>4</v>
      </c>
      <c r="D67" s="1">
        <v>5001</v>
      </c>
      <c r="E67" s="1">
        <v>5005</v>
      </c>
      <c r="F67" s="1">
        <v>5003</v>
      </c>
      <c r="G67" s="1">
        <v>5008</v>
      </c>
      <c r="H67" s="1">
        <v>1</v>
      </c>
      <c r="I67" s="1">
        <v>1088</v>
      </c>
      <c r="J67" s="1">
        <v>3</v>
      </c>
      <c r="K67" s="1">
        <v>19</v>
      </c>
      <c r="L67" s="1">
        <v>4</v>
      </c>
      <c r="M67" s="1">
        <v>55</v>
      </c>
      <c r="N67" s="1">
        <v>5</v>
      </c>
      <c r="O67" s="1">
        <v>55</v>
      </c>
      <c r="P67">
        <v>23</v>
      </c>
      <c r="Q67">
        <v>9</v>
      </c>
      <c r="R67">
        <v>187</v>
      </c>
    </row>
    <row r="68" spans="1:18" x14ac:dyDescent="0.15">
      <c r="A68" s="1">
        <v>17005</v>
      </c>
      <c r="B68" s="1">
        <v>17</v>
      </c>
      <c r="C68" s="1">
        <v>5</v>
      </c>
      <c r="D68" s="1">
        <v>6001</v>
      </c>
      <c r="E68" s="1">
        <v>6005</v>
      </c>
      <c r="F68" s="1">
        <v>6002</v>
      </c>
      <c r="G68" s="1">
        <v>6007</v>
      </c>
      <c r="H68" s="1">
        <v>1</v>
      </c>
      <c r="I68" s="1">
        <v>1804</v>
      </c>
      <c r="J68" s="1">
        <v>3</v>
      </c>
      <c r="K68" s="1">
        <v>19</v>
      </c>
      <c r="L68" s="1">
        <v>4</v>
      </c>
      <c r="M68" s="1">
        <v>81</v>
      </c>
      <c r="N68" s="1">
        <v>5</v>
      </c>
      <c r="O68" s="1">
        <v>81</v>
      </c>
      <c r="P68">
        <v>23</v>
      </c>
      <c r="Q68">
        <v>9</v>
      </c>
      <c r="R68">
        <v>278</v>
      </c>
    </row>
    <row r="69" spans="1:18" x14ac:dyDescent="0.15">
      <c r="A69" s="1">
        <v>18000</v>
      </c>
      <c r="B69" s="1">
        <v>18</v>
      </c>
      <c r="C69" s="1">
        <v>0</v>
      </c>
      <c r="D69" s="1">
        <v>1005</v>
      </c>
      <c r="E69" s="1">
        <v>1004</v>
      </c>
      <c r="F69" s="1">
        <v>1003</v>
      </c>
      <c r="G69" s="1">
        <v>1007</v>
      </c>
      <c r="H69" s="1">
        <v>1</v>
      </c>
      <c r="I69" s="1">
        <v>0</v>
      </c>
      <c r="J69" s="1">
        <v>3</v>
      </c>
      <c r="K69" s="1">
        <v>0</v>
      </c>
      <c r="L69" s="1">
        <v>5</v>
      </c>
      <c r="M69" s="1">
        <v>0</v>
      </c>
      <c r="N69" s="1">
        <v>6</v>
      </c>
      <c r="O69" s="1">
        <v>0</v>
      </c>
      <c r="P69">
        <v>23</v>
      </c>
      <c r="Q69">
        <v>0</v>
      </c>
      <c r="R69">
        <v>0</v>
      </c>
    </row>
    <row r="70" spans="1:18" x14ac:dyDescent="0.15">
      <c r="A70" s="1">
        <v>18001</v>
      </c>
      <c r="B70" s="1">
        <v>18</v>
      </c>
      <c r="C70" s="1">
        <v>1</v>
      </c>
      <c r="D70" s="1">
        <v>2005</v>
      </c>
      <c r="E70" s="1">
        <v>2004</v>
      </c>
      <c r="F70" s="1">
        <v>2003</v>
      </c>
      <c r="G70" s="1">
        <v>2008</v>
      </c>
      <c r="H70" s="1">
        <v>1</v>
      </c>
      <c r="I70" s="1">
        <v>146</v>
      </c>
      <c r="J70" s="1">
        <v>3</v>
      </c>
      <c r="K70" s="1">
        <v>0</v>
      </c>
      <c r="L70" s="1">
        <v>5</v>
      </c>
      <c r="M70" s="1">
        <v>8</v>
      </c>
      <c r="N70" s="1">
        <v>6</v>
      </c>
      <c r="O70" s="1">
        <v>7</v>
      </c>
      <c r="P70">
        <v>23</v>
      </c>
      <c r="Q70">
        <v>3</v>
      </c>
      <c r="R70">
        <v>24</v>
      </c>
    </row>
    <row r="71" spans="1:18" x14ac:dyDescent="0.15">
      <c r="A71" s="1">
        <v>18002</v>
      </c>
      <c r="B71" s="1">
        <v>18</v>
      </c>
      <c r="C71" s="1">
        <v>2</v>
      </c>
      <c r="D71" s="1">
        <v>3008</v>
      </c>
      <c r="E71" s="1">
        <v>3004</v>
      </c>
      <c r="F71" s="1">
        <v>3003</v>
      </c>
      <c r="G71" s="1">
        <v>3007</v>
      </c>
      <c r="H71" s="1">
        <v>1</v>
      </c>
      <c r="I71" s="1">
        <v>453</v>
      </c>
      <c r="J71" s="1">
        <v>3</v>
      </c>
      <c r="K71" s="1">
        <v>0</v>
      </c>
      <c r="L71" s="1">
        <v>5</v>
      </c>
      <c r="M71" s="1">
        <v>20</v>
      </c>
      <c r="N71" s="1">
        <v>6</v>
      </c>
      <c r="O71" s="1">
        <v>17</v>
      </c>
      <c r="P71">
        <v>23</v>
      </c>
      <c r="Q71">
        <v>3</v>
      </c>
      <c r="R71">
        <v>61</v>
      </c>
    </row>
    <row r="72" spans="1:18" x14ac:dyDescent="0.15">
      <c r="A72" s="1">
        <v>18003</v>
      </c>
      <c r="B72" s="1">
        <v>18</v>
      </c>
      <c r="C72" s="1">
        <v>3</v>
      </c>
      <c r="D72" s="1">
        <v>4005</v>
      </c>
      <c r="E72" s="1">
        <v>4004</v>
      </c>
      <c r="F72" s="1">
        <v>4003</v>
      </c>
      <c r="G72" s="1">
        <v>4008</v>
      </c>
      <c r="H72" s="1">
        <v>1</v>
      </c>
      <c r="I72" s="1">
        <v>839</v>
      </c>
      <c r="J72" s="1">
        <v>3</v>
      </c>
      <c r="K72" s="1">
        <v>0</v>
      </c>
      <c r="L72" s="1">
        <v>5</v>
      </c>
      <c r="M72" s="1">
        <v>28</v>
      </c>
      <c r="N72" s="1">
        <v>6</v>
      </c>
      <c r="O72" s="1">
        <v>30</v>
      </c>
      <c r="P72">
        <v>23</v>
      </c>
      <c r="Q72">
        <v>9</v>
      </c>
      <c r="R72">
        <v>105</v>
      </c>
    </row>
    <row r="73" spans="1:18" x14ac:dyDescent="0.15">
      <c r="A73" s="1">
        <v>18004</v>
      </c>
      <c r="B73" s="1">
        <v>18</v>
      </c>
      <c r="C73" s="1">
        <v>4</v>
      </c>
      <c r="D73" s="1">
        <v>5005</v>
      </c>
      <c r="E73" s="1">
        <v>5005</v>
      </c>
      <c r="F73" s="1">
        <v>5003</v>
      </c>
      <c r="G73" s="1">
        <v>5007</v>
      </c>
      <c r="H73" s="1">
        <v>1</v>
      </c>
      <c r="I73" s="1">
        <v>1372</v>
      </c>
      <c r="J73" s="1">
        <v>3</v>
      </c>
      <c r="K73" s="1">
        <v>0</v>
      </c>
      <c r="L73" s="1">
        <v>5</v>
      </c>
      <c r="M73" s="1">
        <v>48</v>
      </c>
      <c r="N73" s="1">
        <v>6</v>
      </c>
      <c r="O73" s="1">
        <v>48</v>
      </c>
      <c r="P73">
        <v>23</v>
      </c>
      <c r="Q73">
        <v>9</v>
      </c>
      <c r="R73">
        <v>168</v>
      </c>
    </row>
    <row r="74" spans="1:18" x14ac:dyDescent="0.15">
      <c r="A74" s="1">
        <v>18005</v>
      </c>
      <c r="B74" s="1">
        <v>18</v>
      </c>
      <c r="C74" s="1">
        <v>5</v>
      </c>
      <c r="D74" s="1">
        <v>6005</v>
      </c>
      <c r="E74" s="1">
        <v>6004</v>
      </c>
      <c r="F74" s="1">
        <v>6003</v>
      </c>
      <c r="G74" s="1">
        <v>6007</v>
      </c>
      <c r="H74" s="1">
        <v>1</v>
      </c>
      <c r="I74" s="1">
        <v>1789</v>
      </c>
      <c r="J74" s="1">
        <v>3</v>
      </c>
      <c r="K74" s="1">
        <v>0</v>
      </c>
      <c r="L74" s="1">
        <v>5</v>
      </c>
      <c r="M74" s="1">
        <v>88</v>
      </c>
      <c r="N74" s="1">
        <v>6</v>
      </c>
      <c r="O74" s="1">
        <v>54</v>
      </c>
      <c r="P74">
        <v>23</v>
      </c>
      <c r="Q74">
        <v>21</v>
      </c>
      <c r="R74">
        <v>247</v>
      </c>
    </row>
    <row r="75" spans="1:18" x14ac:dyDescent="0.15">
      <c r="A75" s="1">
        <v>19000</v>
      </c>
      <c r="B75" s="1">
        <v>19</v>
      </c>
      <c r="C75" s="1">
        <v>0</v>
      </c>
      <c r="D75" s="1">
        <v>1005</v>
      </c>
      <c r="E75" s="1">
        <v>1004</v>
      </c>
      <c r="F75" s="1">
        <v>1003</v>
      </c>
      <c r="G75" s="1">
        <v>1007</v>
      </c>
      <c r="H75" s="1">
        <v>1</v>
      </c>
      <c r="I75" s="1">
        <v>0</v>
      </c>
      <c r="J75" s="1">
        <v>3</v>
      </c>
      <c r="K75" s="1">
        <v>0</v>
      </c>
      <c r="L75" s="1">
        <v>5</v>
      </c>
      <c r="M75" s="1">
        <v>0</v>
      </c>
      <c r="N75" s="1">
        <v>6</v>
      </c>
      <c r="O75" s="1">
        <v>0</v>
      </c>
      <c r="P75">
        <v>23</v>
      </c>
      <c r="Q75">
        <v>0</v>
      </c>
      <c r="R75">
        <v>0</v>
      </c>
    </row>
    <row r="76" spans="1:18" x14ac:dyDescent="0.15">
      <c r="A76" s="1">
        <v>19001</v>
      </c>
      <c r="B76" s="1">
        <v>19</v>
      </c>
      <c r="C76" s="1">
        <v>1</v>
      </c>
      <c r="D76" s="1">
        <v>2005</v>
      </c>
      <c r="E76" s="1">
        <v>2004</v>
      </c>
      <c r="F76" s="1">
        <v>2003</v>
      </c>
      <c r="G76" s="1">
        <v>2008</v>
      </c>
      <c r="H76" s="1">
        <v>1</v>
      </c>
      <c r="I76" s="1">
        <v>146</v>
      </c>
      <c r="J76" s="1">
        <v>3</v>
      </c>
      <c r="K76" s="1">
        <v>0</v>
      </c>
      <c r="L76" s="1">
        <v>5</v>
      </c>
      <c r="M76" s="1">
        <v>8</v>
      </c>
      <c r="N76" s="1">
        <v>6</v>
      </c>
      <c r="O76" s="1">
        <v>7</v>
      </c>
      <c r="P76">
        <v>23</v>
      </c>
      <c r="Q76">
        <v>3</v>
      </c>
      <c r="R76">
        <v>24</v>
      </c>
    </row>
    <row r="77" spans="1:18" x14ac:dyDescent="0.15">
      <c r="A77" s="1">
        <v>19002</v>
      </c>
      <c r="B77" s="1">
        <v>19</v>
      </c>
      <c r="C77" s="1">
        <v>2</v>
      </c>
      <c r="D77" s="1">
        <v>3008</v>
      </c>
      <c r="E77" s="1">
        <v>3004</v>
      </c>
      <c r="F77" s="1">
        <v>3003</v>
      </c>
      <c r="G77" s="1">
        <v>3007</v>
      </c>
      <c r="H77" s="1">
        <v>1</v>
      </c>
      <c r="I77" s="1">
        <v>453</v>
      </c>
      <c r="J77" s="1">
        <v>3</v>
      </c>
      <c r="K77" s="1">
        <v>0</v>
      </c>
      <c r="L77" s="1">
        <v>5</v>
      </c>
      <c r="M77" s="1">
        <v>20</v>
      </c>
      <c r="N77" s="1">
        <v>6</v>
      </c>
      <c r="O77" s="1">
        <v>17</v>
      </c>
      <c r="P77">
        <v>23</v>
      </c>
      <c r="Q77">
        <v>3</v>
      </c>
      <c r="R77">
        <v>61</v>
      </c>
    </row>
    <row r="78" spans="1:18" x14ac:dyDescent="0.15">
      <c r="A78" s="1">
        <v>19003</v>
      </c>
      <c r="B78" s="1">
        <v>19</v>
      </c>
      <c r="C78" s="1">
        <v>3</v>
      </c>
      <c r="D78" s="1">
        <v>4005</v>
      </c>
      <c r="E78" s="1">
        <v>4004</v>
      </c>
      <c r="F78" s="1">
        <v>4003</v>
      </c>
      <c r="G78" s="1">
        <v>4008</v>
      </c>
      <c r="H78" s="1">
        <v>1</v>
      </c>
      <c r="I78" s="1">
        <v>839</v>
      </c>
      <c r="J78" s="1">
        <v>3</v>
      </c>
      <c r="K78" s="1">
        <v>0</v>
      </c>
      <c r="L78" s="1">
        <v>5</v>
      </c>
      <c r="M78" s="1">
        <v>28</v>
      </c>
      <c r="N78" s="1">
        <v>6</v>
      </c>
      <c r="O78" s="1">
        <v>30</v>
      </c>
      <c r="P78">
        <v>23</v>
      </c>
      <c r="Q78">
        <v>9</v>
      </c>
      <c r="R78">
        <v>105</v>
      </c>
    </row>
    <row r="79" spans="1:18" x14ac:dyDescent="0.15">
      <c r="A79" s="1">
        <v>19004</v>
      </c>
      <c r="B79" s="1">
        <v>19</v>
      </c>
      <c r="C79" s="1">
        <v>4</v>
      </c>
      <c r="D79" s="1">
        <v>5005</v>
      </c>
      <c r="E79" s="1">
        <v>5005</v>
      </c>
      <c r="F79" s="1">
        <v>5003</v>
      </c>
      <c r="G79" s="1">
        <v>5007</v>
      </c>
      <c r="H79" s="1">
        <v>1</v>
      </c>
      <c r="I79" s="1">
        <v>1372</v>
      </c>
      <c r="J79" s="1">
        <v>3</v>
      </c>
      <c r="K79" s="1">
        <v>0</v>
      </c>
      <c r="L79" s="1">
        <v>5</v>
      </c>
      <c r="M79" s="1">
        <v>48</v>
      </c>
      <c r="N79" s="1">
        <v>6</v>
      </c>
      <c r="O79" s="1">
        <v>48</v>
      </c>
      <c r="P79">
        <v>23</v>
      </c>
      <c r="Q79">
        <v>9</v>
      </c>
      <c r="R79">
        <v>168</v>
      </c>
    </row>
    <row r="80" spans="1:18" x14ac:dyDescent="0.15">
      <c r="A80" s="1">
        <v>19005</v>
      </c>
      <c r="B80" s="1">
        <v>19</v>
      </c>
      <c r="C80" s="1">
        <v>5</v>
      </c>
      <c r="D80" s="1">
        <v>6005</v>
      </c>
      <c r="E80" s="1">
        <v>6004</v>
      </c>
      <c r="F80" s="1">
        <v>6003</v>
      </c>
      <c r="G80" s="1">
        <v>6007</v>
      </c>
      <c r="H80" s="1">
        <v>1</v>
      </c>
      <c r="I80" s="1">
        <v>1789</v>
      </c>
      <c r="J80" s="1">
        <v>3</v>
      </c>
      <c r="K80" s="1">
        <v>0</v>
      </c>
      <c r="L80" s="1">
        <v>5</v>
      </c>
      <c r="M80" s="1">
        <v>88</v>
      </c>
      <c r="N80" s="1">
        <v>6</v>
      </c>
      <c r="O80" s="1">
        <v>54</v>
      </c>
      <c r="P80">
        <v>23</v>
      </c>
      <c r="Q80">
        <v>21</v>
      </c>
      <c r="R80">
        <v>247</v>
      </c>
    </row>
    <row r="81" spans="1:18" x14ac:dyDescent="0.15">
      <c r="A81" s="1">
        <v>20000</v>
      </c>
      <c r="B81" s="1">
        <v>20</v>
      </c>
      <c r="C81" s="1">
        <v>0</v>
      </c>
      <c r="D81" s="1">
        <v>1005</v>
      </c>
      <c r="E81" s="1">
        <v>1004</v>
      </c>
      <c r="F81" s="1">
        <v>1003</v>
      </c>
      <c r="G81" s="1">
        <v>1008</v>
      </c>
      <c r="H81" s="1">
        <v>1</v>
      </c>
      <c r="I81" s="1">
        <v>0</v>
      </c>
      <c r="J81" s="1">
        <v>3</v>
      </c>
      <c r="K81" s="1">
        <v>0</v>
      </c>
      <c r="L81" s="1">
        <v>5</v>
      </c>
      <c r="M81" s="1">
        <v>0</v>
      </c>
      <c r="N81" s="1">
        <v>6</v>
      </c>
      <c r="O81" s="1">
        <v>0</v>
      </c>
      <c r="P81">
        <v>23</v>
      </c>
      <c r="Q81">
        <v>0</v>
      </c>
      <c r="R81">
        <v>0</v>
      </c>
    </row>
    <row r="82" spans="1:18" x14ac:dyDescent="0.15">
      <c r="A82" s="1">
        <v>20001</v>
      </c>
      <c r="B82" s="1">
        <v>20</v>
      </c>
      <c r="C82" s="1">
        <v>1</v>
      </c>
      <c r="D82" s="1">
        <v>2005</v>
      </c>
      <c r="E82" s="1">
        <v>2004</v>
      </c>
      <c r="F82" s="1">
        <v>2002</v>
      </c>
      <c r="G82" s="1">
        <v>2007</v>
      </c>
      <c r="H82" s="1">
        <v>1</v>
      </c>
      <c r="I82" s="1">
        <v>217</v>
      </c>
      <c r="J82" s="1">
        <v>3</v>
      </c>
      <c r="K82" s="1">
        <v>0</v>
      </c>
      <c r="L82" s="1">
        <v>5</v>
      </c>
      <c r="M82" s="1">
        <v>8</v>
      </c>
      <c r="N82" s="1">
        <v>6</v>
      </c>
      <c r="O82" s="1">
        <v>7</v>
      </c>
      <c r="P82">
        <v>23</v>
      </c>
      <c r="Q82">
        <v>0</v>
      </c>
      <c r="R82">
        <v>25</v>
      </c>
    </row>
    <row r="83" spans="1:18" x14ac:dyDescent="0.15">
      <c r="A83" s="1">
        <v>20002</v>
      </c>
      <c r="B83" s="1">
        <v>20</v>
      </c>
      <c r="C83" s="1">
        <v>2</v>
      </c>
      <c r="D83" s="1">
        <v>3005</v>
      </c>
      <c r="E83" s="1">
        <v>3007</v>
      </c>
      <c r="F83" s="1">
        <v>3003</v>
      </c>
      <c r="G83" s="1">
        <v>3008</v>
      </c>
      <c r="H83" s="1">
        <v>1</v>
      </c>
      <c r="I83" s="1">
        <v>346</v>
      </c>
      <c r="J83" s="1">
        <v>3</v>
      </c>
      <c r="K83" s="1">
        <v>9</v>
      </c>
      <c r="L83" s="1">
        <v>5</v>
      </c>
      <c r="M83" s="1">
        <v>20</v>
      </c>
      <c r="N83" s="1">
        <v>6</v>
      </c>
      <c r="O83" s="1">
        <v>17</v>
      </c>
      <c r="P83">
        <v>23</v>
      </c>
      <c r="Q83">
        <v>4</v>
      </c>
      <c r="R83">
        <v>60</v>
      </c>
    </row>
    <row r="84" spans="1:18" x14ac:dyDescent="0.15">
      <c r="A84" s="1">
        <v>20003</v>
      </c>
      <c r="B84" s="1">
        <v>20</v>
      </c>
      <c r="C84" s="1">
        <v>3</v>
      </c>
      <c r="D84" s="1">
        <v>4005</v>
      </c>
      <c r="E84" s="1">
        <v>4005</v>
      </c>
      <c r="F84" s="1">
        <v>4002</v>
      </c>
      <c r="G84" s="1">
        <v>4007</v>
      </c>
      <c r="H84" s="1">
        <v>1</v>
      </c>
      <c r="I84" s="1">
        <v>732</v>
      </c>
      <c r="J84" s="1">
        <v>3</v>
      </c>
      <c r="K84" s="1">
        <v>9</v>
      </c>
      <c r="L84" s="1">
        <v>5</v>
      </c>
      <c r="M84" s="1">
        <v>35</v>
      </c>
      <c r="N84" s="1">
        <v>6</v>
      </c>
      <c r="O84" s="1">
        <v>21</v>
      </c>
      <c r="P84">
        <v>23</v>
      </c>
      <c r="Q84">
        <v>10</v>
      </c>
      <c r="R84">
        <v>105</v>
      </c>
    </row>
    <row r="85" spans="1:18" x14ac:dyDescent="0.15">
      <c r="A85" s="1">
        <v>20004</v>
      </c>
      <c r="B85" s="1">
        <v>20</v>
      </c>
      <c r="C85" s="1">
        <v>4</v>
      </c>
      <c r="D85" s="1">
        <v>5004</v>
      </c>
      <c r="E85" s="1">
        <v>5004</v>
      </c>
      <c r="F85" s="1">
        <v>5003</v>
      </c>
      <c r="G85" s="1">
        <v>5008</v>
      </c>
      <c r="H85" s="1">
        <v>1</v>
      </c>
      <c r="I85" s="1">
        <v>910</v>
      </c>
      <c r="J85" s="1">
        <v>3</v>
      </c>
      <c r="K85" s="1">
        <v>28</v>
      </c>
      <c r="L85" s="1">
        <v>5</v>
      </c>
      <c r="M85" s="1">
        <v>65</v>
      </c>
      <c r="N85" s="1">
        <v>6</v>
      </c>
      <c r="O85" s="1">
        <v>26</v>
      </c>
      <c r="P85">
        <v>23</v>
      </c>
      <c r="Q85">
        <v>19</v>
      </c>
      <c r="R85">
        <v>167</v>
      </c>
    </row>
    <row r="86" spans="1:18" x14ac:dyDescent="0.15">
      <c r="A86" s="1">
        <v>20005</v>
      </c>
      <c r="B86" s="1">
        <v>20</v>
      </c>
      <c r="C86" s="1">
        <v>5</v>
      </c>
      <c r="D86" s="1">
        <v>6005</v>
      </c>
      <c r="E86" s="1">
        <v>6007</v>
      </c>
      <c r="F86" s="1">
        <v>6003</v>
      </c>
      <c r="G86" s="1">
        <v>6008</v>
      </c>
      <c r="H86" s="1">
        <v>1</v>
      </c>
      <c r="I86" s="1">
        <v>1626</v>
      </c>
      <c r="J86" s="1">
        <v>3</v>
      </c>
      <c r="K86" s="1">
        <v>28</v>
      </c>
      <c r="L86" s="1">
        <v>5</v>
      </c>
      <c r="M86" s="1">
        <v>77</v>
      </c>
      <c r="N86" s="1">
        <v>6</v>
      </c>
      <c r="O86" s="1">
        <v>68</v>
      </c>
      <c r="P86">
        <v>23</v>
      </c>
      <c r="Q86">
        <v>19</v>
      </c>
      <c r="R86">
        <v>250</v>
      </c>
    </row>
    <row r="87" spans="1:18" x14ac:dyDescent="0.15">
      <c r="A87" s="1">
        <v>21000</v>
      </c>
      <c r="B87" s="1">
        <v>21</v>
      </c>
      <c r="C87" s="1">
        <v>0</v>
      </c>
      <c r="D87" s="1">
        <v>1001</v>
      </c>
      <c r="E87" s="1">
        <v>1005</v>
      </c>
      <c r="F87" s="1">
        <v>1002</v>
      </c>
      <c r="G87" s="1">
        <v>1007</v>
      </c>
      <c r="H87" s="1">
        <v>1</v>
      </c>
      <c r="I87" s="1">
        <v>0</v>
      </c>
      <c r="J87" s="1">
        <v>3</v>
      </c>
      <c r="K87" s="1">
        <v>0</v>
      </c>
      <c r="L87" s="1">
        <v>4</v>
      </c>
      <c r="M87" s="1">
        <v>0</v>
      </c>
      <c r="N87" s="1">
        <v>5</v>
      </c>
      <c r="O87" s="1">
        <v>0</v>
      </c>
      <c r="P87">
        <v>23</v>
      </c>
      <c r="Q87">
        <v>0</v>
      </c>
      <c r="R87">
        <v>0</v>
      </c>
    </row>
    <row r="88" spans="1:18" x14ac:dyDescent="0.15">
      <c r="A88" s="1">
        <v>21001</v>
      </c>
      <c r="B88" s="1">
        <v>21</v>
      </c>
      <c r="C88" s="1">
        <v>1</v>
      </c>
      <c r="D88" s="1">
        <v>2001</v>
      </c>
      <c r="E88" s="1">
        <v>2005</v>
      </c>
      <c r="F88" s="1">
        <v>2003</v>
      </c>
      <c r="G88" s="1">
        <v>2008</v>
      </c>
      <c r="H88" s="1">
        <v>1</v>
      </c>
      <c r="I88" s="1">
        <v>99</v>
      </c>
      <c r="J88" s="1">
        <v>3</v>
      </c>
      <c r="K88" s="1">
        <v>6</v>
      </c>
      <c r="L88" s="1">
        <v>4</v>
      </c>
      <c r="M88" s="1">
        <v>8</v>
      </c>
      <c r="N88" s="1">
        <v>5</v>
      </c>
      <c r="O88" s="1">
        <v>8</v>
      </c>
      <c r="P88">
        <v>23</v>
      </c>
      <c r="Q88">
        <v>3</v>
      </c>
      <c r="R88">
        <v>27</v>
      </c>
    </row>
    <row r="89" spans="1:18" x14ac:dyDescent="0.15">
      <c r="A89" s="1">
        <v>21002</v>
      </c>
      <c r="B89" s="1">
        <v>21</v>
      </c>
      <c r="C89" s="1">
        <v>2</v>
      </c>
      <c r="D89" s="1">
        <v>3001</v>
      </c>
      <c r="E89" s="1">
        <v>3005</v>
      </c>
      <c r="F89" s="1">
        <v>3002</v>
      </c>
      <c r="G89" s="1">
        <v>3007</v>
      </c>
      <c r="H89" s="1">
        <v>1</v>
      </c>
      <c r="I89" s="1">
        <v>406</v>
      </c>
      <c r="J89" s="1">
        <v>3</v>
      </c>
      <c r="K89" s="1">
        <v>6</v>
      </c>
      <c r="L89" s="1">
        <v>4</v>
      </c>
      <c r="M89" s="1">
        <v>20</v>
      </c>
      <c r="N89" s="1">
        <v>5</v>
      </c>
      <c r="O89" s="1">
        <v>20</v>
      </c>
      <c r="P89">
        <v>23</v>
      </c>
      <c r="Q89">
        <v>3</v>
      </c>
      <c r="R89">
        <v>68</v>
      </c>
    </row>
    <row r="90" spans="1:18" x14ac:dyDescent="0.15">
      <c r="A90" s="1">
        <v>21003</v>
      </c>
      <c r="B90" s="1">
        <v>21</v>
      </c>
      <c r="C90" s="1">
        <v>3</v>
      </c>
      <c r="D90" s="1">
        <v>4001</v>
      </c>
      <c r="E90" s="1">
        <v>4005</v>
      </c>
      <c r="F90" s="1">
        <v>4003</v>
      </c>
      <c r="G90" s="1">
        <v>4008</v>
      </c>
      <c r="H90" s="1">
        <v>1</v>
      </c>
      <c r="I90" s="1">
        <v>555</v>
      </c>
      <c r="J90" s="1">
        <v>3</v>
      </c>
      <c r="K90" s="1">
        <v>19</v>
      </c>
      <c r="L90" s="1">
        <v>4</v>
      </c>
      <c r="M90" s="1">
        <v>35</v>
      </c>
      <c r="N90" s="1">
        <v>5</v>
      </c>
      <c r="O90" s="1">
        <v>35</v>
      </c>
      <c r="P90">
        <v>23</v>
      </c>
      <c r="Q90">
        <v>9</v>
      </c>
      <c r="R90">
        <v>118</v>
      </c>
    </row>
    <row r="91" spans="1:18" x14ac:dyDescent="0.15">
      <c r="A91" s="1">
        <v>21004</v>
      </c>
      <c r="B91" s="1">
        <v>21</v>
      </c>
      <c r="C91" s="1">
        <v>4</v>
      </c>
      <c r="D91" s="1">
        <v>5001</v>
      </c>
      <c r="E91" s="1">
        <v>5005</v>
      </c>
      <c r="F91" s="1">
        <v>5003</v>
      </c>
      <c r="G91" s="1">
        <v>5008</v>
      </c>
      <c r="H91" s="1">
        <v>1</v>
      </c>
      <c r="I91" s="1">
        <v>1088</v>
      </c>
      <c r="J91" s="1">
        <v>3</v>
      </c>
      <c r="K91" s="1">
        <v>19</v>
      </c>
      <c r="L91" s="1">
        <v>4</v>
      </c>
      <c r="M91" s="1">
        <v>55</v>
      </c>
      <c r="N91" s="1">
        <v>5</v>
      </c>
      <c r="O91" s="1">
        <v>55</v>
      </c>
      <c r="P91">
        <v>23</v>
      </c>
      <c r="Q91">
        <v>9</v>
      </c>
      <c r="R91">
        <v>187</v>
      </c>
    </row>
    <row r="92" spans="1:18" x14ac:dyDescent="0.15">
      <c r="A92" s="1">
        <v>21005</v>
      </c>
      <c r="B92" s="1">
        <v>21</v>
      </c>
      <c r="C92" s="1">
        <v>5</v>
      </c>
      <c r="D92" s="1">
        <v>6001</v>
      </c>
      <c r="E92" s="1">
        <v>6005</v>
      </c>
      <c r="F92" s="1">
        <v>6002</v>
      </c>
      <c r="G92" s="1">
        <v>6007</v>
      </c>
      <c r="H92" s="1">
        <v>1</v>
      </c>
      <c r="I92" s="1">
        <v>1804</v>
      </c>
      <c r="J92" s="1">
        <v>3</v>
      </c>
      <c r="K92" s="1">
        <v>19</v>
      </c>
      <c r="L92" s="1">
        <v>4</v>
      </c>
      <c r="M92" s="1">
        <v>81</v>
      </c>
      <c r="N92" s="1">
        <v>5</v>
      </c>
      <c r="O92" s="1">
        <v>81</v>
      </c>
      <c r="P92">
        <v>23</v>
      </c>
      <c r="Q92">
        <v>9</v>
      </c>
      <c r="R92">
        <v>278</v>
      </c>
    </row>
    <row r="93" spans="1:18" x14ac:dyDescent="0.15">
      <c r="A93" s="1">
        <v>22000</v>
      </c>
      <c r="B93" s="1">
        <v>22</v>
      </c>
      <c r="C93" s="1">
        <v>0</v>
      </c>
      <c r="D93" s="1">
        <v>1005</v>
      </c>
      <c r="E93" s="1">
        <v>1004</v>
      </c>
      <c r="F93" s="1">
        <v>1003</v>
      </c>
      <c r="G93" s="1">
        <v>1008</v>
      </c>
      <c r="H93" s="1">
        <v>1</v>
      </c>
      <c r="I93" s="1">
        <v>0</v>
      </c>
      <c r="J93" s="1">
        <v>3</v>
      </c>
      <c r="K93" s="1">
        <v>0</v>
      </c>
      <c r="L93" s="1">
        <v>5</v>
      </c>
      <c r="M93" s="1">
        <v>0</v>
      </c>
      <c r="N93" s="1">
        <v>6</v>
      </c>
      <c r="O93" s="1">
        <v>0</v>
      </c>
      <c r="P93">
        <v>23</v>
      </c>
      <c r="Q93">
        <v>0</v>
      </c>
      <c r="R93">
        <v>0</v>
      </c>
    </row>
    <row r="94" spans="1:18" x14ac:dyDescent="0.15">
      <c r="A94" s="1">
        <v>22001</v>
      </c>
      <c r="B94" s="1">
        <v>22</v>
      </c>
      <c r="C94" s="1">
        <v>1</v>
      </c>
      <c r="D94" s="1">
        <v>2005</v>
      </c>
      <c r="E94" s="1">
        <v>2004</v>
      </c>
      <c r="F94" s="1">
        <v>2002</v>
      </c>
      <c r="G94" s="1">
        <v>2007</v>
      </c>
      <c r="H94" s="1">
        <v>1</v>
      </c>
      <c r="I94" s="1">
        <v>217</v>
      </c>
      <c r="J94" s="1">
        <v>3</v>
      </c>
      <c r="K94" s="1">
        <v>0</v>
      </c>
      <c r="L94" s="1">
        <v>5</v>
      </c>
      <c r="M94" s="1">
        <v>8</v>
      </c>
      <c r="N94" s="1">
        <v>6</v>
      </c>
      <c r="O94" s="1">
        <v>7</v>
      </c>
      <c r="P94">
        <v>23</v>
      </c>
      <c r="Q94">
        <v>0</v>
      </c>
      <c r="R94">
        <v>25</v>
      </c>
    </row>
    <row r="95" spans="1:18" x14ac:dyDescent="0.15">
      <c r="A95" s="1">
        <v>22002</v>
      </c>
      <c r="B95" s="1">
        <v>22</v>
      </c>
      <c r="C95" s="1">
        <v>2</v>
      </c>
      <c r="D95" s="1">
        <v>3005</v>
      </c>
      <c r="E95" s="1">
        <v>3007</v>
      </c>
      <c r="F95" s="1">
        <v>3003</v>
      </c>
      <c r="G95" s="1">
        <v>3008</v>
      </c>
      <c r="H95" s="1">
        <v>1</v>
      </c>
      <c r="I95" s="1">
        <v>346</v>
      </c>
      <c r="J95" s="1">
        <v>3</v>
      </c>
      <c r="K95" s="1">
        <v>9</v>
      </c>
      <c r="L95" s="1">
        <v>5</v>
      </c>
      <c r="M95" s="1">
        <v>20</v>
      </c>
      <c r="N95" s="1">
        <v>6</v>
      </c>
      <c r="O95" s="1">
        <v>17</v>
      </c>
      <c r="P95">
        <v>23</v>
      </c>
      <c r="Q95">
        <v>4</v>
      </c>
      <c r="R95">
        <v>60</v>
      </c>
    </row>
    <row r="96" spans="1:18" x14ac:dyDescent="0.15">
      <c r="A96" s="1">
        <v>22003</v>
      </c>
      <c r="B96" s="1">
        <v>22</v>
      </c>
      <c r="C96" s="1">
        <v>3</v>
      </c>
      <c r="D96" s="1">
        <v>4005</v>
      </c>
      <c r="E96" s="1">
        <v>4005</v>
      </c>
      <c r="F96" s="1">
        <v>4002</v>
      </c>
      <c r="G96" s="1">
        <v>4007</v>
      </c>
      <c r="H96" s="1">
        <v>1</v>
      </c>
      <c r="I96" s="1">
        <v>732</v>
      </c>
      <c r="J96" s="1">
        <v>3</v>
      </c>
      <c r="K96" s="1">
        <v>9</v>
      </c>
      <c r="L96" s="1">
        <v>5</v>
      </c>
      <c r="M96" s="1">
        <v>35</v>
      </c>
      <c r="N96" s="1">
        <v>6</v>
      </c>
      <c r="O96" s="1">
        <v>21</v>
      </c>
      <c r="P96">
        <v>23</v>
      </c>
      <c r="Q96">
        <v>10</v>
      </c>
      <c r="R96">
        <v>105</v>
      </c>
    </row>
    <row r="97" spans="1:18" x14ac:dyDescent="0.15">
      <c r="A97" s="1">
        <v>22004</v>
      </c>
      <c r="B97" s="1">
        <v>22</v>
      </c>
      <c r="C97" s="1">
        <v>4</v>
      </c>
      <c r="D97" s="1">
        <v>5004</v>
      </c>
      <c r="E97" s="1">
        <v>5004</v>
      </c>
      <c r="F97" s="1">
        <v>5003</v>
      </c>
      <c r="G97" s="1">
        <v>5008</v>
      </c>
      <c r="H97" s="1">
        <v>1</v>
      </c>
      <c r="I97" s="1">
        <v>910</v>
      </c>
      <c r="J97" s="1">
        <v>3</v>
      </c>
      <c r="K97" s="1">
        <v>28</v>
      </c>
      <c r="L97" s="1">
        <v>5</v>
      </c>
      <c r="M97" s="1">
        <v>65</v>
      </c>
      <c r="N97" s="1">
        <v>6</v>
      </c>
      <c r="O97" s="1">
        <v>26</v>
      </c>
      <c r="P97">
        <v>23</v>
      </c>
      <c r="Q97">
        <v>19</v>
      </c>
      <c r="R97">
        <v>167</v>
      </c>
    </row>
    <row r="98" spans="1:18" x14ac:dyDescent="0.15">
      <c r="A98" s="1">
        <v>22005</v>
      </c>
      <c r="B98" s="1">
        <v>22</v>
      </c>
      <c r="C98" s="1">
        <v>5</v>
      </c>
      <c r="D98" s="1">
        <v>6005</v>
      </c>
      <c r="E98" s="1">
        <v>6007</v>
      </c>
      <c r="F98" s="1">
        <v>6003</v>
      </c>
      <c r="G98" s="1">
        <v>6008</v>
      </c>
      <c r="H98" s="1">
        <v>1</v>
      </c>
      <c r="I98" s="1">
        <v>1626</v>
      </c>
      <c r="J98" s="1">
        <v>3</v>
      </c>
      <c r="K98" s="1">
        <v>28</v>
      </c>
      <c r="L98" s="1">
        <v>5</v>
      </c>
      <c r="M98" s="1">
        <v>77</v>
      </c>
      <c r="N98" s="1">
        <v>6</v>
      </c>
      <c r="O98" s="1">
        <v>68</v>
      </c>
      <c r="P98">
        <v>23</v>
      </c>
      <c r="Q98">
        <v>19</v>
      </c>
      <c r="R98">
        <v>250</v>
      </c>
    </row>
    <row r="99" spans="1:18" x14ac:dyDescent="0.15">
      <c r="A99" s="1">
        <v>24000</v>
      </c>
      <c r="B99" s="1">
        <v>24</v>
      </c>
      <c r="C99" s="1">
        <v>0</v>
      </c>
      <c r="D99" s="1">
        <v>1001</v>
      </c>
      <c r="E99" s="1">
        <v>1006</v>
      </c>
      <c r="F99" s="1">
        <v>1002</v>
      </c>
      <c r="G99" s="1">
        <v>1008</v>
      </c>
      <c r="H99" s="1">
        <v>1</v>
      </c>
      <c r="I99" s="1">
        <v>0</v>
      </c>
      <c r="J99" s="1">
        <v>3</v>
      </c>
      <c r="K99" s="1">
        <v>0</v>
      </c>
      <c r="L99" s="1">
        <v>4</v>
      </c>
      <c r="M99" s="1">
        <v>0</v>
      </c>
      <c r="N99" s="1">
        <v>7</v>
      </c>
      <c r="O99" s="1">
        <v>0</v>
      </c>
      <c r="P99">
        <v>23</v>
      </c>
      <c r="Q99">
        <v>0</v>
      </c>
      <c r="R99">
        <v>0</v>
      </c>
    </row>
    <row r="100" spans="1:18" x14ac:dyDescent="0.15">
      <c r="A100" s="1">
        <v>24001</v>
      </c>
      <c r="B100" s="1">
        <v>24</v>
      </c>
      <c r="C100" s="1">
        <v>1</v>
      </c>
      <c r="D100" s="1">
        <v>2001</v>
      </c>
      <c r="E100" s="1">
        <v>2006</v>
      </c>
      <c r="F100" s="1">
        <v>2003</v>
      </c>
      <c r="G100" s="1">
        <v>2008</v>
      </c>
      <c r="H100" s="1">
        <v>1</v>
      </c>
      <c r="I100" s="1">
        <v>170</v>
      </c>
      <c r="J100" s="1">
        <v>3</v>
      </c>
      <c r="K100" s="1">
        <v>6</v>
      </c>
      <c r="L100" s="1">
        <v>4</v>
      </c>
      <c r="M100" s="1">
        <v>8</v>
      </c>
      <c r="N100" s="1">
        <v>7</v>
      </c>
      <c r="O100" s="1">
        <v>7</v>
      </c>
      <c r="P100">
        <v>23</v>
      </c>
      <c r="Q100">
        <v>0</v>
      </c>
      <c r="R100">
        <v>26</v>
      </c>
    </row>
    <row r="101" spans="1:18" x14ac:dyDescent="0.15">
      <c r="A101" s="1">
        <v>24002</v>
      </c>
      <c r="B101" s="1">
        <v>24</v>
      </c>
      <c r="C101" s="1">
        <v>2</v>
      </c>
      <c r="D101" s="1">
        <v>3003</v>
      </c>
      <c r="E101" s="1">
        <v>3006</v>
      </c>
      <c r="F101" s="1">
        <v>3002</v>
      </c>
      <c r="G101" s="1">
        <v>3008</v>
      </c>
      <c r="H101" s="1">
        <v>1</v>
      </c>
      <c r="I101" s="1">
        <v>477</v>
      </c>
      <c r="J101" s="1">
        <v>3</v>
      </c>
      <c r="K101" s="1">
        <v>6</v>
      </c>
      <c r="L101" s="1">
        <v>4</v>
      </c>
      <c r="M101" s="1">
        <v>20</v>
      </c>
      <c r="N101" s="1">
        <v>7</v>
      </c>
      <c r="O101" s="1">
        <v>17</v>
      </c>
      <c r="P101">
        <v>23</v>
      </c>
      <c r="Q101">
        <v>0</v>
      </c>
      <c r="R101">
        <v>62</v>
      </c>
    </row>
    <row r="102" spans="1:18" x14ac:dyDescent="0.15">
      <c r="A102" s="1">
        <v>24003</v>
      </c>
      <c r="B102" s="1">
        <v>24</v>
      </c>
      <c r="C102" s="1">
        <v>3</v>
      </c>
      <c r="D102" s="1">
        <v>4001</v>
      </c>
      <c r="E102" s="1">
        <v>4006</v>
      </c>
      <c r="F102" s="1">
        <v>4003</v>
      </c>
      <c r="G102" s="1">
        <v>4008</v>
      </c>
      <c r="H102" s="1">
        <v>1</v>
      </c>
      <c r="I102" s="1">
        <v>863</v>
      </c>
      <c r="J102" s="1">
        <v>3</v>
      </c>
      <c r="K102" s="1">
        <v>19</v>
      </c>
      <c r="L102" s="1">
        <v>4</v>
      </c>
      <c r="M102" s="1">
        <v>28</v>
      </c>
      <c r="N102" s="1">
        <v>7</v>
      </c>
      <c r="O102" s="1">
        <v>30</v>
      </c>
      <c r="P102">
        <v>23</v>
      </c>
      <c r="Q102">
        <v>0</v>
      </c>
      <c r="R102">
        <v>107</v>
      </c>
    </row>
    <row r="103" spans="1:18" x14ac:dyDescent="0.15">
      <c r="A103" s="1">
        <v>24004</v>
      </c>
      <c r="B103" s="1">
        <v>24</v>
      </c>
      <c r="C103" s="1">
        <v>4</v>
      </c>
      <c r="D103" s="1">
        <v>5001</v>
      </c>
      <c r="E103" s="1">
        <v>5001</v>
      </c>
      <c r="F103" s="1">
        <v>5002</v>
      </c>
      <c r="G103" s="1">
        <v>5008</v>
      </c>
      <c r="H103" s="1">
        <v>1</v>
      </c>
      <c r="I103" s="1">
        <v>1396</v>
      </c>
      <c r="J103" s="1">
        <v>3</v>
      </c>
      <c r="K103" s="1">
        <v>19</v>
      </c>
      <c r="L103" s="1">
        <v>4</v>
      </c>
      <c r="M103" s="1">
        <v>48</v>
      </c>
      <c r="N103" s="1">
        <v>7</v>
      </c>
      <c r="O103" s="1">
        <v>48</v>
      </c>
      <c r="P103">
        <v>23</v>
      </c>
      <c r="Q103">
        <v>0</v>
      </c>
      <c r="R103">
        <v>170</v>
      </c>
    </row>
    <row r="104" spans="1:18" x14ac:dyDescent="0.15">
      <c r="A104" s="1">
        <v>24005</v>
      </c>
      <c r="B104" s="1">
        <v>24</v>
      </c>
      <c r="C104" s="1">
        <v>5</v>
      </c>
      <c r="D104" s="1">
        <v>6001</v>
      </c>
      <c r="E104" s="1">
        <v>6006</v>
      </c>
      <c r="F104" s="1">
        <v>6002</v>
      </c>
      <c r="G104" s="1">
        <v>6008</v>
      </c>
      <c r="H104" s="1">
        <v>1</v>
      </c>
      <c r="I104" s="1">
        <v>1913</v>
      </c>
      <c r="J104" s="1">
        <v>3</v>
      </c>
      <c r="K104" s="1">
        <v>45</v>
      </c>
      <c r="L104" s="1">
        <v>4</v>
      </c>
      <c r="M104" s="1">
        <v>88</v>
      </c>
      <c r="N104" s="1">
        <v>7</v>
      </c>
      <c r="O104" s="1">
        <v>54</v>
      </c>
      <c r="P104">
        <v>23</v>
      </c>
      <c r="Q104">
        <v>0</v>
      </c>
      <c r="R104">
        <v>255</v>
      </c>
    </row>
    <row r="105" spans="1:18" x14ac:dyDescent="0.15">
      <c r="A105" s="1">
        <v>26000</v>
      </c>
      <c r="B105" s="1">
        <v>26</v>
      </c>
      <c r="C105" s="1">
        <v>0</v>
      </c>
      <c r="D105" s="1">
        <v>1001</v>
      </c>
      <c r="E105" s="1">
        <v>1006</v>
      </c>
      <c r="F105" s="1">
        <v>1003</v>
      </c>
      <c r="G105" s="1">
        <v>1008</v>
      </c>
      <c r="H105" s="1">
        <v>1</v>
      </c>
      <c r="I105" s="1">
        <v>0</v>
      </c>
      <c r="J105" s="1">
        <v>3</v>
      </c>
      <c r="K105" s="1">
        <v>0</v>
      </c>
      <c r="L105" s="1">
        <v>4</v>
      </c>
      <c r="M105" s="1">
        <v>0</v>
      </c>
      <c r="N105" s="1">
        <v>7</v>
      </c>
      <c r="O105" s="1">
        <v>0</v>
      </c>
      <c r="P105">
        <v>23</v>
      </c>
      <c r="Q105">
        <v>0</v>
      </c>
      <c r="R105">
        <v>0</v>
      </c>
    </row>
    <row r="106" spans="1:18" x14ac:dyDescent="0.15">
      <c r="A106" s="1">
        <v>26001</v>
      </c>
      <c r="B106" s="1">
        <v>26</v>
      </c>
      <c r="C106" s="1">
        <v>1</v>
      </c>
      <c r="D106" s="1">
        <v>2001</v>
      </c>
      <c r="E106" s="1">
        <v>2006</v>
      </c>
      <c r="F106" s="1">
        <v>2002</v>
      </c>
      <c r="G106" s="1">
        <v>2007</v>
      </c>
      <c r="H106" s="1">
        <v>1</v>
      </c>
      <c r="I106" s="1">
        <v>217</v>
      </c>
      <c r="J106" s="1">
        <v>3</v>
      </c>
      <c r="K106" s="1">
        <v>0</v>
      </c>
      <c r="L106" s="1">
        <v>4</v>
      </c>
      <c r="M106" s="1">
        <v>8</v>
      </c>
      <c r="N106" s="1">
        <v>7</v>
      </c>
      <c r="O106" s="1">
        <v>7</v>
      </c>
      <c r="P106">
        <v>23</v>
      </c>
      <c r="Q106">
        <v>0</v>
      </c>
      <c r="R106">
        <v>25</v>
      </c>
    </row>
    <row r="107" spans="1:18" x14ac:dyDescent="0.15">
      <c r="A107" s="1">
        <v>26002</v>
      </c>
      <c r="B107" s="1">
        <v>26</v>
      </c>
      <c r="C107" s="1">
        <v>2</v>
      </c>
      <c r="D107" s="1">
        <v>3001</v>
      </c>
      <c r="E107" s="1">
        <v>3002</v>
      </c>
      <c r="F107" s="1">
        <v>3003</v>
      </c>
      <c r="G107" s="1">
        <v>3008</v>
      </c>
      <c r="H107" s="1">
        <v>1</v>
      </c>
      <c r="I107" s="1">
        <v>346</v>
      </c>
      <c r="J107" s="1">
        <v>3</v>
      </c>
      <c r="K107" s="1">
        <v>9</v>
      </c>
      <c r="L107" s="1">
        <v>4</v>
      </c>
      <c r="M107" s="1">
        <v>20</v>
      </c>
      <c r="N107" s="1">
        <v>7</v>
      </c>
      <c r="O107" s="1">
        <v>17</v>
      </c>
      <c r="P107">
        <v>23</v>
      </c>
      <c r="Q107">
        <v>4</v>
      </c>
      <c r="R107">
        <v>60</v>
      </c>
    </row>
    <row r="108" spans="1:18" x14ac:dyDescent="0.15">
      <c r="A108" s="1">
        <v>26003</v>
      </c>
      <c r="B108" s="1">
        <v>26</v>
      </c>
      <c r="C108" s="1">
        <v>3</v>
      </c>
      <c r="D108" s="1">
        <v>4001</v>
      </c>
      <c r="E108" s="1">
        <v>4001</v>
      </c>
      <c r="F108" s="1">
        <v>4002</v>
      </c>
      <c r="G108" s="1">
        <v>4007</v>
      </c>
      <c r="H108" s="1">
        <v>1</v>
      </c>
      <c r="I108" s="1">
        <v>732</v>
      </c>
      <c r="J108" s="1">
        <v>3</v>
      </c>
      <c r="K108" s="1">
        <v>22</v>
      </c>
      <c r="L108" s="1">
        <v>4</v>
      </c>
      <c r="M108" s="1">
        <v>35</v>
      </c>
      <c r="N108" s="1">
        <v>7</v>
      </c>
      <c r="O108" s="1">
        <v>21</v>
      </c>
      <c r="P108">
        <v>23</v>
      </c>
      <c r="Q108">
        <v>4</v>
      </c>
      <c r="R108">
        <v>106</v>
      </c>
    </row>
    <row r="109" spans="1:18" x14ac:dyDescent="0.15">
      <c r="A109" s="1">
        <v>26004</v>
      </c>
      <c r="B109" s="1">
        <v>26</v>
      </c>
      <c r="C109" s="1">
        <v>4</v>
      </c>
      <c r="D109" s="1">
        <v>5006</v>
      </c>
      <c r="E109" s="1">
        <v>5006</v>
      </c>
      <c r="F109" s="1">
        <v>5003</v>
      </c>
      <c r="G109" s="1">
        <v>5008</v>
      </c>
      <c r="H109" s="1">
        <v>1</v>
      </c>
      <c r="I109" s="1">
        <v>910</v>
      </c>
      <c r="J109" s="1">
        <v>3</v>
      </c>
      <c r="K109" s="1">
        <v>41</v>
      </c>
      <c r="L109" s="1">
        <v>4</v>
      </c>
      <c r="M109" s="1">
        <v>65</v>
      </c>
      <c r="N109" s="1">
        <v>7</v>
      </c>
      <c r="O109" s="1">
        <v>26</v>
      </c>
      <c r="P109">
        <v>23</v>
      </c>
      <c r="Q109">
        <v>13</v>
      </c>
      <c r="R109">
        <v>168</v>
      </c>
    </row>
    <row r="110" spans="1:18" x14ac:dyDescent="0.15">
      <c r="A110" s="1">
        <v>26005</v>
      </c>
      <c r="B110" s="1">
        <v>26</v>
      </c>
      <c r="C110" s="1">
        <v>5</v>
      </c>
      <c r="D110" s="1">
        <v>6001</v>
      </c>
      <c r="E110" s="1">
        <v>6002</v>
      </c>
      <c r="F110" s="1">
        <v>6003</v>
      </c>
      <c r="G110" s="1">
        <v>6008</v>
      </c>
      <c r="H110" s="1">
        <v>1</v>
      </c>
      <c r="I110" s="1">
        <v>1626</v>
      </c>
      <c r="J110" s="1">
        <v>3</v>
      </c>
      <c r="K110" s="1">
        <v>41</v>
      </c>
      <c r="L110" s="1">
        <v>4</v>
      </c>
      <c r="M110" s="1">
        <v>77</v>
      </c>
      <c r="N110" s="1">
        <v>7</v>
      </c>
      <c r="O110" s="1">
        <v>68</v>
      </c>
      <c r="P110">
        <v>23</v>
      </c>
      <c r="Q110">
        <v>13</v>
      </c>
      <c r="R110">
        <v>251</v>
      </c>
    </row>
    <row r="111" spans="1:18" x14ac:dyDescent="0.15">
      <c r="A111" s="1">
        <v>27000</v>
      </c>
      <c r="B111" s="1">
        <v>27</v>
      </c>
      <c r="C111" s="1">
        <v>0</v>
      </c>
      <c r="D111" s="1">
        <v>1005</v>
      </c>
      <c r="E111" s="1">
        <v>1004</v>
      </c>
      <c r="F111" s="1">
        <v>1003</v>
      </c>
      <c r="G111" s="1">
        <v>1007</v>
      </c>
      <c r="H111" s="1">
        <v>1</v>
      </c>
      <c r="I111" s="1">
        <v>0</v>
      </c>
      <c r="J111" s="1">
        <v>3</v>
      </c>
      <c r="K111" s="1">
        <v>0</v>
      </c>
      <c r="L111" s="1">
        <v>5</v>
      </c>
      <c r="M111" s="1">
        <v>0</v>
      </c>
      <c r="N111" s="1">
        <v>6</v>
      </c>
      <c r="O111" s="1">
        <v>0</v>
      </c>
      <c r="P111">
        <v>23</v>
      </c>
      <c r="Q111">
        <v>0</v>
      </c>
      <c r="R111">
        <v>0</v>
      </c>
    </row>
    <row r="112" spans="1:18" x14ac:dyDescent="0.15">
      <c r="A112" s="1">
        <v>27001</v>
      </c>
      <c r="B112" s="1">
        <v>27</v>
      </c>
      <c r="C112" s="1">
        <v>1</v>
      </c>
      <c r="D112" s="1">
        <v>2005</v>
      </c>
      <c r="E112" s="1">
        <v>2004</v>
      </c>
      <c r="F112" s="1">
        <v>2003</v>
      </c>
      <c r="G112" s="1">
        <v>2008</v>
      </c>
      <c r="H112" s="1">
        <v>1</v>
      </c>
      <c r="I112" s="1">
        <v>146</v>
      </c>
      <c r="J112" s="1">
        <v>3</v>
      </c>
      <c r="K112" s="1">
        <v>0</v>
      </c>
      <c r="L112" s="1">
        <v>5</v>
      </c>
      <c r="M112" s="1">
        <v>8</v>
      </c>
      <c r="N112" s="1">
        <v>6</v>
      </c>
      <c r="O112" s="1">
        <v>7</v>
      </c>
      <c r="P112">
        <v>23</v>
      </c>
      <c r="Q112">
        <v>3</v>
      </c>
      <c r="R112">
        <v>24</v>
      </c>
    </row>
    <row r="113" spans="1:18" x14ac:dyDescent="0.15">
      <c r="A113" s="1">
        <v>27002</v>
      </c>
      <c r="B113" s="1">
        <v>27</v>
      </c>
      <c r="C113" s="1">
        <v>2</v>
      </c>
      <c r="D113" s="1">
        <v>3008</v>
      </c>
      <c r="E113" s="1">
        <v>3004</v>
      </c>
      <c r="F113" s="1">
        <v>3003</v>
      </c>
      <c r="G113" s="1">
        <v>3007</v>
      </c>
      <c r="H113" s="1">
        <v>1</v>
      </c>
      <c r="I113" s="1">
        <v>453</v>
      </c>
      <c r="J113" s="1">
        <v>3</v>
      </c>
      <c r="K113" s="1">
        <v>0</v>
      </c>
      <c r="L113" s="1">
        <v>5</v>
      </c>
      <c r="M113" s="1">
        <v>20</v>
      </c>
      <c r="N113" s="1">
        <v>6</v>
      </c>
      <c r="O113" s="1">
        <v>17</v>
      </c>
      <c r="P113">
        <v>23</v>
      </c>
      <c r="Q113">
        <v>3</v>
      </c>
      <c r="R113">
        <v>61</v>
      </c>
    </row>
    <row r="114" spans="1:18" x14ac:dyDescent="0.15">
      <c r="A114" s="1">
        <v>27003</v>
      </c>
      <c r="B114" s="1">
        <v>27</v>
      </c>
      <c r="C114" s="1">
        <v>3</v>
      </c>
      <c r="D114" s="1">
        <v>4005</v>
      </c>
      <c r="E114" s="1">
        <v>4004</v>
      </c>
      <c r="F114" s="1">
        <v>4003</v>
      </c>
      <c r="G114" s="1">
        <v>4008</v>
      </c>
      <c r="H114" s="1">
        <v>1</v>
      </c>
      <c r="I114" s="1">
        <v>839</v>
      </c>
      <c r="J114" s="1">
        <v>3</v>
      </c>
      <c r="K114" s="1">
        <v>0</v>
      </c>
      <c r="L114" s="1">
        <v>5</v>
      </c>
      <c r="M114" s="1">
        <v>28</v>
      </c>
      <c r="N114" s="1">
        <v>6</v>
      </c>
      <c r="O114" s="1">
        <v>30</v>
      </c>
      <c r="P114">
        <v>23</v>
      </c>
      <c r="Q114">
        <v>9</v>
      </c>
      <c r="R114">
        <v>105</v>
      </c>
    </row>
    <row r="115" spans="1:18" x14ac:dyDescent="0.15">
      <c r="A115" s="1">
        <v>27004</v>
      </c>
      <c r="B115" s="1">
        <v>27</v>
      </c>
      <c r="C115" s="1">
        <v>4</v>
      </c>
      <c r="D115" s="1">
        <v>5005</v>
      </c>
      <c r="E115" s="1">
        <v>5005</v>
      </c>
      <c r="F115" s="1">
        <v>5003</v>
      </c>
      <c r="G115" s="1">
        <v>5007</v>
      </c>
      <c r="H115" s="1">
        <v>1</v>
      </c>
      <c r="I115" s="1">
        <v>1372</v>
      </c>
      <c r="J115" s="1">
        <v>3</v>
      </c>
      <c r="K115" s="1">
        <v>0</v>
      </c>
      <c r="L115" s="1">
        <v>5</v>
      </c>
      <c r="M115" s="1">
        <v>48</v>
      </c>
      <c r="N115" s="1">
        <v>6</v>
      </c>
      <c r="O115" s="1">
        <v>48</v>
      </c>
      <c r="P115">
        <v>23</v>
      </c>
      <c r="Q115">
        <v>9</v>
      </c>
      <c r="R115">
        <v>168</v>
      </c>
    </row>
    <row r="116" spans="1:18" x14ac:dyDescent="0.15">
      <c r="A116" s="1">
        <v>27005</v>
      </c>
      <c r="B116" s="1">
        <v>27</v>
      </c>
      <c r="C116" s="1">
        <v>5</v>
      </c>
      <c r="D116" s="1">
        <v>6005</v>
      </c>
      <c r="E116" s="1">
        <v>6004</v>
      </c>
      <c r="F116" s="1">
        <v>6003</v>
      </c>
      <c r="G116" s="1">
        <v>6007</v>
      </c>
      <c r="H116" s="1">
        <v>1</v>
      </c>
      <c r="I116" s="1">
        <v>1789</v>
      </c>
      <c r="J116" s="1">
        <v>3</v>
      </c>
      <c r="K116" s="1">
        <v>0</v>
      </c>
      <c r="L116" s="1">
        <v>5</v>
      </c>
      <c r="M116" s="1">
        <v>88</v>
      </c>
      <c r="N116" s="1">
        <v>6</v>
      </c>
      <c r="O116" s="1">
        <v>54</v>
      </c>
      <c r="P116">
        <v>23</v>
      </c>
      <c r="Q116">
        <v>21</v>
      </c>
      <c r="R116">
        <v>247</v>
      </c>
    </row>
    <row r="117" spans="1:18" x14ac:dyDescent="0.15">
      <c r="A117" s="1">
        <v>28000</v>
      </c>
      <c r="B117" s="1">
        <v>28</v>
      </c>
      <c r="C117" s="1">
        <v>0</v>
      </c>
      <c r="D117" s="1">
        <v>1001</v>
      </c>
      <c r="E117" s="1">
        <v>1006</v>
      </c>
      <c r="F117" s="1">
        <v>1002</v>
      </c>
      <c r="G117" s="1">
        <v>1008</v>
      </c>
      <c r="H117" s="1">
        <v>1</v>
      </c>
      <c r="I117" s="1">
        <v>0</v>
      </c>
      <c r="J117" s="1">
        <v>3</v>
      </c>
      <c r="K117" s="1">
        <v>0</v>
      </c>
      <c r="L117" s="1">
        <v>4</v>
      </c>
      <c r="M117" s="1">
        <v>0</v>
      </c>
      <c r="N117" s="1">
        <v>7</v>
      </c>
      <c r="O117" s="1">
        <v>0</v>
      </c>
      <c r="P117">
        <v>23</v>
      </c>
      <c r="Q117">
        <v>0</v>
      </c>
      <c r="R117">
        <v>0</v>
      </c>
    </row>
    <row r="118" spans="1:18" x14ac:dyDescent="0.15">
      <c r="A118" s="1">
        <v>28001</v>
      </c>
      <c r="B118" s="1">
        <v>28</v>
      </c>
      <c r="C118" s="1">
        <v>1</v>
      </c>
      <c r="D118" s="1">
        <v>2001</v>
      </c>
      <c r="E118" s="1">
        <v>2006</v>
      </c>
      <c r="F118" s="1">
        <v>2003</v>
      </c>
      <c r="G118" s="1">
        <v>2008</v>
      </c>
      <c r="H118" s="1">
        <v>1</v>
      </c>
      <c r="I118" s="1">
        <v>170</v>
      </c>
      <c r="J118" s="1">
        <v>3</v>
      </c>
      <c r="K118" s="1">
        <v>6</v>
      </c>
      <c r="L118" s="1">
        <v>4</v>
      </c>
      <c r="M118" s="1">
        <v>8</v>
      </c>
      <c r="N118" s="1">
        <v>7</v>
      </c>
      <c r="O118" s="1">
        <v>7</v>
      </c>
      <c r="P118">
        <v>23</v>
      </c>
      <c r="Q118">
        <v>0</v>
      </c>
      <c r="R118">
        <v>26</v>
      </c>
    </row>
    <row r="119" spans="1:18" x14ac:dyDescent="0.15">
      <c r="A119" s="1">
        <v>28002</v>
      </c>
      <c r="B119" s="1">
        <v>28</v>
      </c>
      <c r="C119" s="1">
        <v>2</v>
      </c>
      <c r="D119" s="1">
        <v>3003</v>
      </c>
      <c r="E119" s="1">
        <v>3006</v>
      </c>
      <c r="F119" s="1">
        <v>3002</v>
      </c>
      <c r="G119" s="1">
        <v>3008</v>
      </c>
      <c r="H119" s="1">
        <v>1</v>
      </c>
      <c r="I119" s="1">
        <v>477</v>
      </c>
      <c r="J119" s="1">
        <v>3</v>
      </c>
      <c r="K119" s="1">
        <v>6</v>
      </c>
      <c r="L119" s="1">
        <v>4</v>
      </c>
      <c r="M119" s="1">
        <v>20</v>
      </c>
      <c r="N119" s="1">
        <v>7</v>
      </c>
      <c r="O119" s="1">
        <v>17</v>
      </c>
      <c r="P119">
        <v>23</v>
      </c>
      <c r="Q119">
        <v>0</v>
      </c>
      <c r="R119">
        <v>62</v>
      </c>
    </row>
    <row r="120" spans="1:18" x14ac:dyDescent="0.15">
      <c r="A120" s="1">
        <v>28003</v>
      </c>
      <c r="B120" s="1">
        <v>28</v>
      </c>
      <c r="C120" s="1">
        <v>3</v>
      </c>
      <c r="D120" s="1">
        <v>4001</v>
      </c>
      <c r="E120" s="1">
        <v>4006</v>
      </c>
      <c r="F120" s="1">
        <v>4003</v>
      </c>
      <c r="G120" s="1">
        <v>4008</v>
      </c>
      <c r="H120" s="1">
        <v>1</v>
      </c>
      <c r="I120" s="1">
        <v>863</v>
      </c>
      <c r="J120" s="1">
        <v>3</v>
      </c>
      <c r="K120" s="1">
        <v>19</v>
      </c>
      <c r="L120" s="1">
        <v>4</v>
      </c>
      <c r="M120" s="1">
        <v>28</v>
      </c>
      <c r="N120" s="1">
        <v>7</v>
      </c>
      <c r="O120" s="1">
        <v>30</v>
      </c>
      <c r="P120">
        <v>23</v>
      </c>
      <c r="Q120">
        <v>0</v>
      </c>
      <c r="R120">
        <v>107</v>
      </c>
    </row>
    <row r="121" spans="1:18" x14ac:dyDescent="0.15">
      <c r="A121" s="1">
        <v>28004</v>
      </c>
      <c r="B121" s="1">
        <v>28</v>
      </c>
      <c r="C121" s="1">
        <v>4</v>
      </c>
      <c r="D121" s="1">
        <v>5001</v>
      </c>
      <c r="E121" s="1">
        <v>5001</v>
      </c>
      <c r="F121" s="1">
        <v>5002</v>
      </c>
      <c r="G121" s="1">
        <v>5008</v>
      </c>
      <c r="H121" s="1">
        <v>1</v>
      </c>
      <c r="I121" s="1">
        <v>1396</v>
      </c>
      <c r="J121" s="1">
        <v>3</v>
      </c>
      <c r="K121" s="1">
        <v>19</v>
      </c>
      <c r="L121" s="1">
        <v>4</v>
      </c>
      <c r="M121" s="1">
        <v>48</v>
      </c>
      <c r="N121" s="1">
        <v>7</v>
      </c>
      <c r="O121" s="1">
        <v>48</v>
      </c>
      <c r="P121">
        <v>23</v>
      </c>
      <c r="Q121">
        <v>0</v>
      </c>
      <c r="R121">
        <v>170</v>
      </c>
    </row>
    <row r="122" spans="1:18" x14ac:dyDescent="0.15">
      <c r="A122" s="1">
        <v>28005</v>
      </c>
      <c r="B122" s="1">
        <v>28</v>
      </c>
      <c r="C122" s="1">
        <v>5</v>
      </c>
      <c r="D122" s="1">
        <v>6001</v>
      </c>
      <c r="E122" s="1">
        <v>6006</v>
      </c>
      <c r="F122" s="1">
        <v>6002</v>
      </c>
      <c r="G122" s="1">
        <v>6008</v>
      </c>
      <c r="H122" s="1">
        <v>1</v>
      </c>
      <c r="I122" s="1">
        <v>1913</v>
      </c>
      <c r="J122" s="1">
        <v>3</v>
      </c>
      <c r="K122" s="1">
        <v>45</v>
      </c>
      <c r="L122" s="1">
        <v>4</v>
      </c>
      <c r="M122" s="1">
        <v>88</v>
      </c>
      <c r="N122" s="1">
        <v>7</v>
      </c>
      <c r="O122" s="1">
        <v>54</v>
      </c>
      <c r="P122">
        <v>23</v>
      </c>
      <c r="Q122">
        <v>0</v>
      </c>
      <c r="R122">
        <v>255</v>
      </c>
    </row>
    <row r="123" spans="1:18" x14ac:dyDescent="0.15">
      <c r="A123" s="1">
        <v>29000</v>
      </c>
      <c r="B123" s="1">
        <v>29</v>
      </c>
      <c r="C123" s="1">
        <v>0</v>
      </c>
      <c r="D123" s="1">
        <v>1001</v>
      </c>
      <c r="E123" s="1">
        <v>1005</v>
      </c>
      <c r="F123" s="1">
        <v>1002</v>
      </c>
      <c r="G123" s="1">
        <v>1007</v>
      </c>
      <c r="H123" s="1">
        <v>1</v>
      </c>
      <c r="I123" s="1">
        <v>0</v>
      </c>
      <c r="J123" s="1">
        <v>3</v>
      </c>
      <c r="K123" s="1">
        <v>0</v>
      </c>
      <c r="L123" s="1">
        <v>4</v>
      </c>
      <c r="M123" s="1">
        <v>0</v>
      </c>
      <c r="N123" s="1">
        <v>5</v>
      </c>
      <c r="O123" s="1">
        <v>0</v>
      </c>
      <c r="P123">
        <v>23</v>
      </c>
      <c r="Q123">
        <v>0</v>
      </c>
      <c r="R123">
        <v>0</v>
      </c>
    </row>
    <row r="124" spans="1:18" x14ac:dyDescent="0.15">
      <c r="A124" s="1">
        <v>29001</v>
      </c>
      <c r="B124" s="1">
        <v>29</v>
      </c>
      <c r="C124" s="1">
        <v>1</v>
      </c>
      <c r="D124" s="1">
        <v>2001</v>
      </c>
      <c r="E124" s="1">
        <v>2005</v>
      </c>
      <c r="F124" s="1">
        <v>2003</v>
      </c>
      <c r="G124" s="1">
        <v>2008</v>
      </c>
      <c r="H124" s="1">
        <v>1</v>
      </c>
      <c r="I124" s="1">
        <v>99</v>
      </c>
      <c r="J124" s="1">
        <v>3</v>
      </c>
      <c r="K124" s="1">
        <v>6</v>
      </c>
      <c r="L124" s="1">
        <v>4</v>
      </c>
      <c r="M124" s="1">
        <v>8</v>
      </c>
      <c r="N124" s="1">
        <v>5</v>
      </c>
      <c r="O124" s="1">
        <v>8</v>
      </c>
      <c r="P124">
        <v>23</v>
      </c>
      <c r="Q124">
        <v>3</v>
      </c>
      <c r="R124">
        <v>27</v>
      </c>
    </row>
    <row r="125" spans="1:18" x14ac:dyDescent="0.15">
      <c r="A125" s="1">
        <v>29002</v>
      </c>
      <c r="B125" s="1">
        <v>29</v>
      </c>
      <c r="C125" s="1">
        <v>2</v>
      </c>
      <c r="D125" s="1">
        <v>3001</v>
      </c>
      <c r="E125" s="1">
        <v>3005</v>
      </c>
      <c r="F125" s="1">
        <v>3002</v>
      </c>
      <c r="G125" s="1">
        <v>3007</v>
      </c>
      <c r="H125" s="1">
        <v>1</v>
      </c>
      <c r="I125" s="1">
        <v>406</v>
      </c>
      <c r="J125" s="1">
        <v>3</v>
      </c>
      <c r="K125" s="1">
        <v>6</v>
      </c>
      <c r="L125" s="1">
        <v>4</v>
      </c>
      <c r="M125" s="1">
        <v>20</v>
      </c>
      <c r="N125" s="1">
        <v>5</v>
      </c>
      <c r="O125" s="1">
        <v>20</v>
      </c>
      <c r="P125">
        <v>23</v>
      </c>
      <c r="Q125">
        <v>3</v>
      </c>
      <c r="R125">
        <v>68</v>
      </c>
    </row>
    <row r="126" spans="1:18" x14ac:dyDescent="0.15">
      <c r="A126" s="1">
        <v>29003</v>
      </c>
      <c r="B126" s="1">
        <v>29</v>
      </c>
      <c r="C126" s="1">
        <v>3</v>
      </c>
      <c r="D126" s="1">
        <v>4001</v>
      </c>
      <c r="E126" s="1">
        <v>4005</v>
      </c>
      <c r="F126" s="1">
        <v>4003</v>
      </c>
      <c r="G126" s="1">
        <v>4008</v>
      </c>
      <c r="H126" s="1">
        <v>1</v>
      </c>
      <c r="I126" s="1">
        <v>555</v>
      </c>
      <c r="J126" s="1">
        <v>3</v>
      </c>
      <c r="K126" s="1">
        <v>19</v>
      </c>
      <c r="L126" s="1">
        <v>4</v>
      </c>
      <c r="M126" s="1">
        <v>35</v>
      </c>
      <c r="N126" s="1">
        <v>5</v>
      </c>
      <c r="O126" s="1">
        <v>35</v>
      </c>
      <c r="P126">
        <v>23</v>
      </c>
      <c r="Q126">
        <v>9</v>
      </c>
      <c r="R126">
        <v>118</v>
      </c>
    </row>
    <row r="127" spans="1:18" x14ac:dyDescent="0.15">
      <c r="A127" s="1">
        <v>29004</v>
      </c>
      <c r="B127" s="1">
        <v>29</v>
      </c>
      <c r="C127" s="1">
        <v>4</v>
      </c>
      <c r="D127" s="1">
        <v>5001</v>
      </c>
      <c r="E127" s="1">
        <v>5005</v>
      </c>
      <c r="F127" s="1">
        <v>5003</v>
      </c>
      <c r="G127" s="1">
        <v>5008</v>
      </c>
      <c r="H127" s="1">
        <v>1</v>
      </c>
      <c r="I127" s="1">
        <v>1088</v>
      </c>
      <c r="J127" s="1">
        <v>3</v>
      </c>
      <c r="K127" s="1">
        <v>19</v>
      </c>
      <c r="L127" s="1">
        <v>4</v>
      </c>
      <c r="M127" s="1">
        <v>55</v>
      </c>
      <c r="N127" s="1">
        <v>5</v>
      </c>
      <c r="O127" s="1">
        <v>55</v>
      </c>
      <c r="P127">
        <v>23</v>
      </c>
      <c r="Q127">
        <v>9</v>
      </c>
      <c r="R127">
        <v>187</v>
      </c>
    </row>
    <row r="128" spans="1:18" x14ac:dyDescent="0.15">
      <c r="A128" s="1">
        <v>29005</v>
      </c>
      <c r="B128" s="1">
        <v>29</v>
      </c>
      <c r="C128" s="1">
        <v>5</v>
      </c>
      <c r="D128" s="1">
        <v>6001</v>
      </c>
      <c r="E128" s="1">
        <v>6005</v>
      </c>
      <c r="F128" s="1">
        <v>6002</v>
      </c>
      <c r="G128" s="1">
        <v>6007</v>
      </c>
      <c r="H128" s="1">
        <v>1</v>
      </c>
      <c r="I128" s="1">
        <v>1804</v>
      </c>
      <c r="J128" s="1">
        <v>3</v>
      </c>
      <c r="K128" s="1">
        <v>19</v>
      </c>
      <c r="L128" s="1">
        <v>4</v>
      </c>
      <c r="M128" s="1">
        <v>81</v>
      </c>
      <c r="N128" s="1">
        <v>5</v>
      </c>
      <c r="O128" s="1">
        <v>81</v>
      </c>
      <c r="P128">
        <v>23</v>
      </c>
      <c r="Q128">
        <v>9</v>
      </c>
      <c r="R128">
        <v>278</v>
      </c>
    </row>
    <row r="129" spans="1:18" x14ac:dyDescent="0.15">
      <c r="A129" s="1">
        <v>30000</v>
      </c>
      <c r="B129" s="1">
        <v>30</v>
      </c>
      <c r="C129" s="1">
        <v>0</v>
      </c>
      <c r="D129" s="1">
        <v>1005</v>
      </c>
      <c r="E129" s="1">
        <v>1004</v>
      </c>
      <c r="F129" s="1">
        <v>1003</v>
      </c>
      <c r="G129" s="1">
        <v>1008</v>
      </c>
      <c r="H129" s="1">
        <v>1</v>
      </c>
      <c r="I129" s="1">
        <v>0</v>
      </c>
      <c r="J129" s="1">
        <v>3</v>
      </c>
      <c r="K129" s="1">
        <v>0</v>
      </c>
      <c r="L129" s="1">
        <v>5</v>
      </c>
      <c r="M129" s="1">
        <v>0</v>
      </c>
      <c r="N129" s="1">
        <v>6</v>
      </c>
      <c r="O129" s="1">
        <v>0</v>
      </c>
      <c r="P129">
        <v>23</v>
      </c>
      <c r="Q129">
        <v>0</v>
      </c>
      <c r="R129">
        <v>0</v>
      </c>
    </row>
    <row r="130" spans="1:18" x14ac:dyDescent="0.15">
      <c r="A130" s="1">
        <v>30001</v>
      </c>
      <c r="B130" s="1">
        <v>30</v>
      </c>
      <c r="C130" s="1">
        <v>1</v>
      </c>
      <c r="D130" s="1">
        <v>2005</v>
      </c>
      <c r="E130" s="1">
        <v>2004</v>
      </c>
      <c r="F130" s="1">
        <v>2002</v>
      </c>
      <c r="G130" s="1">
        <v>2007</v>
      </c>
      <c r="H130" s="1">
        <v>1</v>
      </c>
      <c r="I130" s="1">
        <v>217</v>
      </c>
      <c r="J130" s="1">
        <v>3</v>
      </c>
      <c r="K130" s="1">
        <v>0</v>
      </c>
      <c r="L130" s="1">
        <v>5</v>
      </c>
      <c r="M130" s="1">
        <v>8</v>
      </c>
      <c r="N130" s="1">
        <v>6</v>
      </c>
      <c r="O130" s="1">
        <v>7</v>
      </c>
      <c r="P130">
        <v>23</v>
      </c>
      <c r="Q130">
        <v>0</v>
      </c>
      <c r="R130">
        <v>25</v>
      </c>
    </row>
    <row r="131" spans="1:18" x14ac:dyDescent="0.15">
      <c r="A131" s="1">
        <v>30002</v>
      </c>
      <c r="B131" s="1">
        <v>30</v>
      </c>
      <c r="C131" s="1">
        <v>2</v>
      </c>
      <c r="D131" s="1">
        <v>3005</v>
      </c>
      <c r="E131" s="1">
        <v>3007</v>
      </c>
      <c r="F131" s="1">
        <v>3003</v>
      </c>
      <c r="G131" s="1">
        <v>3008</v>
      </c>
      <c r="H131" s="1">
        <v>1</v>
      </c>
      <c r="I131" s="1">
        <v>346</v>
      </c>
      <c r="J131" s="1">
        <v>3</v>
      </c>
      <c r="K131" s="1">
        <v>9</v>
      </c>
      <c r="L131" s="1">
        <v>5</v>
      </c>
      <c r="M131" s="1">
        <v>20</v>
      </c>
      <c r="N131" s="1">
        <v>6</v>
      </c>
      <c r="O131" s="1">
        <v>17</v>
      </c>
      <c r="P131">
        <v>23</v>
      </c>
      <c r="Q131">
        <v>4</v>
      </c>
      <c r="R131">
        <v>60</v>
      </c>
    </row>
    <row r="132" spans="1:18" x14ac:dyDescent="0.15">
      <c r="A132" s="1">
        <v>30003</v>
      </c>
      <c r="B132" s="1">
        <v>30</v>
      </c>
      <c r="C132" s="1">
        <v>3</v>
      </c>
      <c r="D132" s="1">
        <v>4005</v>
      </c>
      <c r="E132" s="1">
        <v>4005</v>
      </c>
      <c r="F132" s="1">
        <v>4002</v>
      </c>
      <c r="G132" s="1">
        <v>4007</v>
      </c>
      <c r="H132" s="1">
        <v>1</v>
      </c>
      <c r="I132" s="1">
        <v>732</v>
      </c>
      <c r="J132" s="1">
        <v>3</v>
      </c>
      <c r="K132" s="1">
        <v>9</v>
      </c>
      <c r="L132" s="1">
        <v>5</v>
      </c>
      <c r="M132" s="1">
        <v>35</v>
      </c>
      <c r="N132" s="1">
        <v>6</v>
      </c>
      <c r="O132" s="1">
        <v>21</v>
      </c>
      <c r="P132">
        <v>23</v>
      </c>
      <c r="Q132">
        <v>10</v>
      </c>
      <c r="R132">
        <v>105</v>
      </c>
    </row>
    <row r="133" spans="1:18" x14ac:dyDescent="0.15">
      <c r="A133" s="1">
        <v>30004</v>
      </c>
      <c r="B133" s="1">
        <v>30</v>
      </c>
      <c r="C133" s="1">
        <v>4</v>
      </c>
      <c r="D133" s="1">
        <v>5004</v>
      </c>
      <c r="E133" s="1">
        <v>5004</v>
      </c>
      <c r="F133" s="1">
        <v>5003</v>
      </c>
      <c r="G133" s="1">
        <v>5008</v>
      </c>
      <c r="H133" s="1">
        <v>1</v>
      </c>
      <c r="I133" s="1">
        <v>910</v>
      </c>
      <c r="J133" s="1">
        <v>3</v>
      </c>
      <c r="K133" s="1">
        <v>28</v>
      </c>
      <c r="L133" s="1">
        <v>5</v>
      </c>
      <c r="M133" s="1">
        <v>65</v>
      </c>
      <c r="N133" s="1">
        <v>6</v>
      </c>
      <c r="O133" s="1">
        <v>26</v>
      </c>
      <c r="P133">
        <v>23</v>
      </c>
      <c r="Q133">
        <v>19</v>
      </c>
      <c r="R133">
        <v>167</v>
      </c>
    </row>
    <row r="134" spans="1:18" x14ac:dyDescent="0.15">
      <c r="A134" s="1">
        <v>30005</v>
      </c>
      <c r="B134" s="1">
        <v>30</v>
      </c>
      <c r="C134" s="1">
        <v>5</v>
      </c>
      <c r="D134" s="1">
        <v>6005</v>
      </c>
      <c r="E134" s="1">
        <v>6007</v>
      </c>
      <c r="F134" s="1">
        <v>6003</v>
      </c>
      <c r="G134" s="1">
        <v>6008</v>
      </c>
      <c r="H134" s="1">
        <v>1</v>
      </c>
      <c r="I134" s="1">
        <v>1626</v>
      </c>
      <c r="J134" s="1">
        <v>3</v>
      </c>
      <c r="K134" s="1">
        <v>28</v>
      </c>
      <c r="L134" s="1">
        <v>5</v>
      </c>
      <c r="M134" s="1">
        <v>77</v>
      </c>
      <c r="N134" s="1">
        <v>6</v>
      </c>
      <c r="O134" s="1">
        <v>68</v>
      </c>
      <c r="P134">
        <v>23</v>
      </c>
      <c r="Q134">
        <v>19</v>
      </c>
      <c r="R134">
        <v>250</v>
      </c>
    </row>
    <row r="135" spans="1:18" x14ac:dyDescent="0.15">
      <c r="A135" s="1">
        <v>31000</v>
      </c>
      <c r="B135" s="1">
        <v>31</v>
      </c>
      <c r="C135" s="1">
        <v>0</v>
      </c>
      <c r="D135" s="1">
        <v>1001</v>
      </c>
      <c r="E135" s="1">
        <v>1006</v>
      </c>
      <c r="F135" s="1">
        <v>1002</v>
      </c>
      <c r="G135" s="1">
        <v>1008</v>
      </c>
      <c r="H135" s="1">
        <v>1</v>
      </c>
      <c r="I135" s="1">
        <v>0</v>
      </c>
      <c r="J135" s="1">
        <v>3</v>
      </c>
      <c r="K135" s="1">
        <v>0</v>
      </c>
      <c r="L135" s="1">
        <v>4</v>
      </c>
      <c r="M135" s="1">
        <v>0</v>
      </c>
      <c r="N135" s="1">
        <v>7</v>
      </c>
      <c r="O135" s="1">
        <v>0</v>
      </c>
      <c r="P135">
        <v>23</v>
      </c>
      <c r="Q135">
        <v>0</v>
      </c>
      <c r="R135">
        <v>0</v>
      </c>
    </row>
    <row r="136" spans="1:18" x14ac:dyDescent="0.15">
      <c r="A136" s="1">
        <v>31001</v>
      </c>
      <c r="B136" s="1">
        <v>31</v>
      </c>
      <c r="C136" s="1">
        <v>1</v>
      </c>
      <c r="D136" s="1">
        <v>2001</v>
      </c>
      <c r="E136" s="1">
        <v>2006</v>
      </c>
      <c r="F136" s="1">
        <v>2003</v>
      </c>
      <c r="G136" s="1">
        <v>2008</v>
      </c>
      <c r="H136" s="1">
        <v>1</v>
      </c>
      <c r="I136" s="1">
        <v>170</v>
      </c>
      <c r="J136" s="1">
        <v>3</v>
      </c>
      <c r="K136" s="1">
        <v>6</v>
      </c>
      <c r="L136" s="1">
        <v>4</v>
      </c>
      <c r="M136" s="1">
        <v>8</v>
      </c>
      <c r="N136" s="1">
        <v>7</v>
      </c>
      <c r="O136" s="1">
        <v>7</v>
      </c>
      <c r="P136">
        <v>23</v>
      </c>
      <c r="Q136">
        <v>0</v>
      </c>
      <c r="R136">
        <v>26</v>
      </c>
    </row>
    <row r="137" spans="1:18" x14ac:dyDescent="0.15">
      <c r="A137" s="1">
        <v>31002</v>
      </c>
      <c r="B137" s="1">
        <v>31</v>
      </c>
      <c r="C137" s="1">
        <v>2</v>
      </c>
      <c r="D137" s="1">
        <v>3003</v>
      </c>
      <c r="E137" s="1">
        <v>3006</v>
      </c>
      <c r="F137" s="1">
        <v>3002</v>
      </c>
      <c r="G137" s="1">
        <v>3008</v>
      </c>
      <c r="H137" s="1">
        <v>1</v>
      </c>
      <c r="I137" s="1">
        <v>477</v>
      </c>
      <c r="J137" s="1">
        <v>3</v>
      </c>
      <c r="K137" s="1">
        <v>6</v>
      </c>
      <c r="L137" s="1">
        <v>4</v>
      </c>
      <c r="M137" s="1">
        <v>20</v>
      </c>
      <c r="N137" s="1">
        <v>7</v>
      </c>
      <c r="O137" s="1">
        <v>17</v>
      </c>
      <c r="P137">
        <v>23</v>
      </c>
      <c r="Q137">
        <v>0</v>
      </c>
      <c r="R137">
        <v>62</v>
      </c>
    </row>
    <row r="138" spans="1:18" x14ac:dyDescent="0.15">
      <c r="A138" s="1">
        <v>31003</v>
      </c>
      <c r="B138" s="1">
        <v>31</v>
      </c>
      <c r="C138" s="1">
        <v>3</v>
      </c>
      <c r="D138" s="1">
        <v>4001</v>
      </c>
      <c r="E138" s="1">
        <v>4006</v>
      </c>
      <c r="F138" s="1">
        <v>4003</v>
      </c>
      <c r="G138" s="1">
        <v>4008</v>
      </c>
      <c r="H138" s="1">
        <v>1</v>
      </c>
      <c r="I138" s="1">
        <v>863</v>
      </c>
      <c r="J138" s="1">
        <v>3</v>
      </c>
      <c r="K138" s="1">
        <v>19</v>
      </c>
      <c r="L138" s="1">
        <v>4</v>
      </c>
      <c r="M138" s="1">
        <v>28</v>
      </c>
      <c r="N138" s="1">
        <v>7</v>
      </c>
      <c r="O138" s="1">
        <v>30</v>
      </c>
      <c r="P138">
        <v>23</v>
      </c>
      <c r="Q138">
        <v>0</v>
      </c>
      <c r="R138">
        <v>107</v>
      </c>
    </row>
    <row r="139" spans="1:18" x14ac:dyDescent="0.15">
      <c r="A139" s="1">
        <v>31004</v>
      </c>
      <c r="B139" s="1">
        <v>31</v>
      </c>
      <c r="C139" s="1">
        <v>4</v>
      </c>
      <c r="D139" s="1">
        <v>5001</v>
      </c>
      <c r="E139" s="1">
        <v>5001</v>
      </c>
      <c r="F139" s="1">
        <v>5002</v>
      </c>
      <c r="G139" s="1">
        <v>5008</v>
      </c>
      <c r="H139" s="1">
        <v>1</v>
      </c>
      <c r="I139" s="1">
        <v>1396</v>
      </c>
      <c r="J139" s="1">
        <v>3</v>
      </c>
      <c r="K139" s="1">
        <v>19</v>
      </c>
      <c r="L139" s="1">
        <v>4</v>
      </c>
      <c r="M139" s="1">
        <v>48</v>
      </c>
      <c r="N139" s="1">
        <v>7</v>
      </c>
      <c r="O139" s="1">
        <v>48</v>
      </c>
      <c r="P139">
        <v>23</v>
      </c>
      <c r="Q139">
        <v>0</v>
      </c>
      <c r="R139">
        <v>170</v>
      </c>
    </row>
    <row r="140" spans="1:18" x14ac:dyDescent="0.15">
      <c r="A140" s="1">
        <v>31005</v>
      </c>
      <c r="B140" s="1">
        <v>31</v>
      </c>
      <c r="C140" s="1">
        <v>5</v>
      </c>
      <c r="D140" s="1">
        <v>6001</v>
      </c>
      <c r="E140" s="1">
        <v>6006</v>
      </c>
      <c r="F140" s="1">
        <v>6002</v>
      </c>
      <c r="G140" s="1">
        <v>6008</v>
      </c>
      <c r="H140" s="1">
        <v>1</v>
      </c>
      <c r="I140" s="1">
        <v>1913</v>
      </c>
      <c r="J140" s="1">
        <v>3</v>
      </c>
      <c r="K140" s="1">
        <v>45</v>
      </c>
      <c r="L140" s="1">
        <v>4</v>
      </c>
      <c r="M140" s="1">
        <v>88</v>
      </c>
      <c r="N140" s="1">
        <v>7</v>
      </c>
      <c r="O140" s="1">
        <v>54</v>
      </c>
      <c r="P140">
        <v>23</v>
      </c>
      <c r="Q140">
        <v>0</v>
      </c>
      <c r="R140">
        <v>255</v>
      </c>
    </row>
    <row r="141" spans="1:18" x14ac:dyDescent="0.15">
      <c r="A141" s="1">
        <v>32000</v>
      </c>
      <c r="B141" s="1">
        <v>32</v>
      </c>
      <c r="C141" s="1">
        <v>0</v>
      </c>
      <c r="D141" s="1">
        <v>1001</v>
      </c>
      <c r="E141" s="1">
        <v>1005</v>
      </c>
      <c r="F141" s="1">
        <v>1002</v>
      </c>
      <c r="G141" s="1">
        <v>1007</v>
      </c>
      <c r="H141" s="1">
        <v>1</v>
      </c>
      <c r="I141" s="1">
        <v>0</v>
      </c>
      <c r="J141" s="1">
        <v>3</v>
      </c>
      <c r="K141" s="1">
        <v>0</v>
      </c>
      <c r="L141" s="1">
        <v>4</v>
      </c>
      <c r="M141" s="1">
        <v>0</v>
      </c>
      <c r="N141" s="1">
        <v>5</v>
      </c>
      <c r="O141" s="1">
        <v>0</v>
      </c>
      <c r="P141">
        <v>23</v>
      </c>
      <c r="Q141">
        <v>0</v>
      </c>
      <c r="R141">
        <v>0</v>
      </c>
    </row>
    <row r="142" spans="1:18" x14ac:dyDescent="0.15">
      <c r="A142" s="1">
        <v>32001</v>
      </c>
      <c r="B142" s="1">
        <v>32</v>
      </c>
      <c r="C142" s="1">
        <v>1</v>
      </c>
      <c r="D142" s="1">
        <v>2001</v>
      </c>
      <c r="E142" s="1">
        <v>2005</v>
      </c>
      <c r="F142" s="1">
        <v>2003</v>
      </c>
      <c r="G142" s="1">
        <v>2008</v>
      </c>
      <c r="H142" s="1">
        <v>1</v>
      </c>
      <c r="I142" s="1">
        <v>99</v>
      </c>
      <c r="J142" s="1">
        <v>3</v>
      </c>
      <c r="K142" s="1">
        <v>6</v>
      </c>
      <c r="L142" s="1">
        <v>4</v>
      </c>
      <c r="M142" s="1">
        <v>8</v>
      </c>
      <c r="N142" s="1">
        <v>5</v>
      </c>
      <c r="O142" s="1">
        <v>8</v>
      </c>
      <c r="P142">
        <v>23</v>
      </c>
      <c r="Q142">
        <v>3</v>
      </c>
      <c r="R142">
        <v>27</v>
      </c>
    </row>
    <row r="143" spans="1:18" x14ac:dyDescent="0.15">
      <c r="A143" s="1">
        <v>32002</v>
      </c>
      <c r="B143" s="1">
        <v>32</v>
      </c>
      <c r="C143" s="1">
        <v>2</v>
      </c>
      <c r="D143" s="1">
        <v>3001</v>
      </c>
      <c r="E143" s="1">
        <v>3005</v>
      </c>
      <c r="F143" s="1">
        <v>3002</v>
      </c>
      <c r="G143" s="1">
        <v>3007</v>
      </c>
      <c r="H143" s="1">
        <v>1</v>
      </c>
      <c r="I143" s="1">
        <v>406</v>
      </c>
      <c r="J143" s="1">
        <v>3</v>
      </c>
      <c r="K143" s="1">
        <v>6</v>
      </c>
      <c r="L143" s="1">
        <v>4</v>
      </c>
      <c r="M143" s="1">
        <v>20</v>
      </c>
      <c r="N143" s="1">
        <v>5</v>
      </c>
      <c r="O143" s="1">
        <v>20</v>
      </c>
      <c r="P143">
        <v>23</v>
      </c>
      <c r="Q143">
        <v>3</v>
      </c>
      <c r="R143">
        <v>68</v>
      </c>
    </row>
    <row r="144" spans="1:18" x14ac:dyDescent="0.15">
      <c r="A144" s="1">
        <v>32003</v>
      </c>
      <c r="B144" s="1">
        <v>32</v>
      </c>
      <c r="C144" s="1">
        <v>3</v>
      </c>
      <c r="D144" s="1">
        <v>4001</v>
      </c>
      <c r="E144" s="1">
        <v>4005</v>
      </c>
      <c r="F144" s="1">
        <v>4003</v>
      </c>
      <c r="G144" s="1">
        <v>4008</v>
      </c>
      <c r="H144" s="1">
        <v>1</v>
      </c>
      <c r="I144" s="1">
        <v>555</v>
      </c>
      <c r="J144" s="1">
        <v>3</v>
      </c>
      <c r="K144" s="1">
        <v>19</v>
      </c>
      <c r="L144" s="1">
        <v>4</v>
      </c>
      <c r="M144" s="1">
        <v>35</v>
      </c>
      <c r="N144" s="1">
        <v>5</v>
      </c>
      <c r="O144" s="1">
        <v>35</v>
      </c>
      <c r="P144">
        <v>23</v>
      </c>
      <c r="Q144">
        <v>9</v>
      </c>
      <c r="R144">
        <v>118</v>
      </c>
    </row>
    <row r="145" spans="1:18" x14ac:dyDescent="0.15">
      <c r="A145" s="1">
        <v>32004</v>
      </c>
      <c r="B145" s="1">
        <v>32</v>
      </c>
      <c r="C145" s="1">
        <v>4</v>
      </c>
      <c r="D145" s="1">
        <v>5001</v>
      </c>
      <c r="E145" s="1">
        <v>5005</v>
      </c>
      <c r="F145" s="1">
        <v>5003</v>
      </c>
      <c r="G145" s="1">
        <v>5008</v>
      </c>
      <c r="H145" s="1">
        <v>1</v>
      </c>
      <c r="I145" s="1">
        <v>1088</v>
      </c>
      <c r="J145" s="1">
        <v>3</v>
      </c>
      <c r="K145" s="1">
        <v>19</v>
      </c>
      <c r="L145" s="1">
        <v>4</v>
      </c>
      <c r="M145" s="1">
        <v>55</v>
      </c>
      <c r="N145" s="1">
        <v>5</v>
      </c>
      <c r="O145" s="1">
        <v>55</v>
      </c>
      <c r="P145">
        <v>23</v>
      </c>
      <c r="Q145">
        <v>9</v>
      </c>
      <c r="R145">
        <v>187</v>
      </c>
    </row>
    <row r="146" spans="1:18" x14ac:dyDescent="0.15">
      <c r="A146" s="1">
        <v>32005</v>
      </c>
      <c r="B146" s="1">
        <v>32</v>
      </c>
      <c r="C146" s="1">
        <v>5</v>
      </c>
      <c r="D146" s="1">
        <v>6001</v>
      </c>
      <c r="E146" s="1">
        <v>6005</v>
      </c>
      <c r="F146" s="1">
        <v>6002</v>
      </c>
      <c r="G146" s="1">
        <v>6007</v>
      </c>
      <c r="H146" s="1">
        <v>1</v>
      </c>
      <c r="I146" s="1">
        <v>1804</v>
      </c>
      <c r="J146" s="1">
        <v>3</v>
      </c>
      <c r="K146" s="1">
        <v>19</v>
      </c>
      <c r="L146" s="1">
        <v>4</v>
      </c>
      <c r="M146" s="1">
        <v>81</v>
      </c>
      <c r="N146" s="1">
        <v>5</v>
      </c>
      <c r="O146" s="1">
        <v>81</v>
      </c>
      <c r="P146">
        <v>23</v>
      </c>
      <c r="Q146">
        <v>9</v>
      </c>
      <c r="R146">
        <v>278</v>
      </c>
    </row>
    <row r="147" spans="1:18" x14ac:dyDescent="0.15">
      <c r="A147" s="1">
        <v>33000</v>
      </c>
      <c r="B147" s="1">
        <v>33</v>
      </c>
      <c r="C147" s="1">
        <v>0</v>
      </c>
      <c r="D147" s="1">
        <v>1001</v>
      </c>
      <c r="E147" s="1">
        <v>1006</v>
      </c>
      <c r="F147" s="1">
        <v>1003</v>
      </c>
      <c r="G147" s="1">
        <v>1008</v>
      </c>
      <c r="H147" s="1">
        <v>1</v>
      </c>
      <c r="I147" s="1">
        <v>0</v>
      </c>
      <c r="J147" s="1">
        <v>3</v>
      </c>
      <c r="K147" s="1">
        <v>0</v>
      </c>
      <c r="L147" s="1">
        <v>4</v>
      </c>
      <c r="M147" s="1">
        <v>0</v>
      </c>
      <c r="N147" s="1">
        <v>7</v>
      </c>
      <c r="O147" s="1">
        <v>0</v>
      </c>
      <c r="P147">
        <v>23</v>
      </c>
      <c r="Q147">
        <v>0</v>
      </c>
      <c r="R147">
        <v>0</v>
      </c>
    </row>
    <row r="148" spans="1:18" x14ac:dyDescent="0.15">
      <c r="A148" s="1">
        <v>33001</v>
      </c>
      <c r="B148" s="1">
        <v>33</v>
      </c>
      <c r="C148" s="1">
        <v>1</v>
      </c>
      <c r="D148" s="1">
        <v>2001</v>
      </c>
      <c r="E148" s="1">
        <v>2006</v>
      </c>
      <c r="F148" s="1">
        <v>2002</v>
      </c>
      <c r="G148" s="1">
        <v>2007</v>
      </c>
      <c r="H148" s="1">
        <v>1</v>
      </c>
      <c r="I148" s="1">
        <v>217</v>
      </c>
      <c r="J148" s="1">
        <v>3</v>
      </c>
      <c r="K148" s="1">
        <v>0</v>
      </c>
      <c r="L148" s="1">
        <v>4</v>
      </c>
      <c r="M148" s="1">
        <v>8</v>
      </c>
      <c r="N148" s="1">
        <v>7</v>
      </c>
      <c r="O148" s="1">
        <v>7</v>
      </c>
      <c r="P148">
        <v>23</v>
      </c>
      <c r="Q148">
        <v>0</v>
      </c>
      <c r="R148">
        <v>25</v>
      </c>
    </row>
    <row r="149" spans="1:18" x14ac:dyDescent="0.15">
      <c r="A149" s="1">
        <v>33002</v>
      </c>
      <c r="B149" s="1">
        <v>33</v>
      </c>
      <c r="C149" s="1">
        <v>2</v>
      </c>
      <c r="D149" s="1">
        <v>3001</v>
      </c>
      <c r="E149" s="1">
        <v>3002</v>
      </c>
      <c r="F149" s="1">
        <v>3003</v>
      </c>
      <c r="G149" s="1">
        <v>3008</v>
      </c>
      <c r="H149" s="1">
        <v>1</v>
      </c>
      <c r="I149" s="1">
        <v>346</v>
      </c>
      <c r="J149" s="1">
        <v>3</v>
      </c>
      <c r="K149" s="1">
        <v>9</v>
      </c>
      <c r="L149" s="1">
        <v>4</v>
      </c>
      <c r="M149" s="1">
        <v>20</v>
      </c>
      <c r="N149" s="1">
        <v>7</v>
      </c>
      <c r="O149" s="1">
        <v>17</v>
      </c>
      <c r="P149">
        <v>23</v>
      </c>
      <c r="Q149">
        <v>4</v>
      </c>
      <c r="R149">
        <v>60</v>
      </c>
    </row>
    <row r="150" spans="1:18" x14ac:dyDescent="0.15">
      <c r="A150" s="1">
        <v>33003</v>
      </c>
      <c r="B150" s="1">
        <v>33</v>
      </c>
      <c r="C150" s="1">
        <v>3</v>
      </c>
      <c r="D150" s="1">
        <v>4001</v>
      </c>
      <c r="E150" s="1">
        <v>4001</v>
      </c>
      <c r="F150" s="1">
        <v>4002</v>
      </c>
      <c r="G150" s="1">
        <v>4007</v>
      </c>
      <c r="H150" s="1">
        <v>1</v>
      </c>
      <c r="I150" s="1">
        <v>732</v>
      </c>
      <c r="J150" s="1">
        <v>3</v>
      </c>
      <c r="K150" s="1">
        <v>22</v>
      </c>
      <c r="L150" s="1">
        <v>4</v>
      </c>
      <c r="M150" s="1">
        <v>35</v>
      </c>
      <c r="N150" s="1">
        <v>7</v>
      </c>
      <c r="O150" s="1">
        <v>21</v>
      </c>
      <c r="P150">
        <v>23</v>
      </c>
      <c r="Q150">
        <v>4</v>
      </c>
      <c r="R150">
        <v>106</v>
      </c>
    </row>
    <row r="151" spans="1:18" x14ac:dyDescent="0.15">
      <c r="A151" s="1">
        <v>33004</v>
      </c>
      <c r="B151" s="1">
        <v>33</v>
      </c>
      <c r="C151" s="1">
        <v>4</v>
      </c>
      <c r="D151" s="1">
        <v>5006</v>
      </c>
      <c r="E151" s="1">
        <v>5006</v>
      </c>
      <c r="F151" s="1">
        <v>5003</v>
      </c>
      <c r="G151" s="1">
        <v>5008</v>
      </c>
      <c r="H151" s="1">
        <v>1</v>
      </c>
      <c r="I151" s="1">
        <v>910</v>
      </c>
      <c r="J151" s="1">
        <v>3</v>
      </c>
      <c r="K151" s="1">
        <v>41</v>
      </c>
      <c r="L151" s="1">
        <v>4</v>
      </c>
      <c r="M151" s="1">
        <v>65</v>
      </c>
      <c r="N151" s="1">
        <v>7</v>
      </c>
      <c r="O151" s="1">
        <v>26</v>
      </c>
      <c r="P151">
        <v>23</v>
      </c>
      <c r="Q151">
        <v>13</v>
      </c>
      <c r="R151">
        <v>168</v>
      </c>
    </row>
    <row r="152" spans="1:18" x14ac:dyDescent="0.15">
      <c r="A152" s="1">
        <v>33005</v>
      </c>
      <c r="B152" s="1">
        <v>33</v>
      </c>
      <c r="C152" s="1">
        <v>5</v>
      </c>
      <c r="D152" s="1">
        <v>6001</v>
      </c>
      <c r="E152" s="1">
        <v>6002</v>
      </c>
      <c r="F152" s="1">
        <v>6003</v>
      </c>
      <c r="G152" s="1">
        <v>6008</v>
      </c>
      <c r="H152" s="1">
        <v>1</v>
      </c>
      <c r="I152" s="1">
        <v>1626</v>
      </c>
      <c r="J152" s="1">
        <v>3</v>
      </c>
      <c r="K152" s="1">
        <v>41</v>
      </c>
      <c r="L152" s="1">
        <v>4</v>
      </c>
      <c r="M152" s="1">
        <v>77</v>
      </c>
      <c r="N152" s="1">
        <v>7</v>
      </c>
      <c r="O152" s="1">
        <v>68</v>
      </c>
      <c r="P152">
        <v>23</v>
      </c>
      <c r="Q152">
        <v>13</v>
      </c>
      <c r="R152">
        <v>251</v>
      </c>
    </row>
    <row r="153" spans="1:18" x14ac:dyDescent="0.15">
      <c r="A153" s="1">
        <v>36000</v>
      </c>
      <c r="B153" s="1">
        <v>36</v>
      </c>
      <c r="C153" s="1">
        <v>0</v>
      </c>
      <c r="D153" s="1">
        <v>1001</v>
      </c>
      <c r="E153" s="1">
        <v>1005</v>
      </c>
      <c r="F153" s="1">
        <v>1002</v>
      </c>
      <c r="G153" s="1">
        <v>1007</v>
      </c>
      <c r="H153" s="1">
        <v>1</v>
      </c>
      <c r="I153" s="1">
        <v>0</v>
      </c>
      <c r="J153" s="1">
        <v>3</v>
      </c>
      <c r="K153" s="1">
        <v>0</v>
      </c>
      <c r="L153" s="1">
        <v>4</v>
      </c>
      <c r="M153" s="1">
        <v>0</v>
      </c>
      <c r="N153" s="1">
        <v>5</v>
      </c>
      <c r="O153" s="1">
        <v>0</v>
      </c>
      <c r="P153">
        <v>23</v>
      </c>
      <c r="Q153">
        <v>0</v>
      </c>
      <c r="R153">
        <v>0</v>
      </c>
    </row>
    <row r="154" spans="1:18" x14ac:dyDescent="0.15">
      <c r="A154" s="1">
        <v>36001</v>
      </c>
      <c r="B154" s="1">
        <v>36</v>
      </c>
      <c r="C154" s="1">
        <v>1</v>
      </c>
      <c r="D154" s="1">
        <v>2001</v>
      </c>
      <c r="E154" s="1">
        <v>2005</v>
      </c>
      <c r="F154" s="1">
        <v>2003</v>
      </c>
      <c r="G154" s="1">
        <v>2008</v>
      </c>
      <c r="H154" s="1">
        <v>1</v>
      </c>
      <c r="I154" s="1">
        <v>99</v>
      </c>
      <c r="J154" s="1">
        <v>3</v>
      </c>
      <c r="K154" s="1">
        <v>6</v>
      </c>
      <c r="L154" s="1">
        <v>4</v>
      </c>
      <c r="M154" s="1">
        <v>8</v>
      </c>
      <c r="N154" s="1">
        <v>5</v>
      </c>
      <c r="O154" s="1">
        <v>8</v>
      </c>
      <c r="P154">
        <v>23</v>
      </c>
      <c r="Q154">
        <v>3</v>
      </c>
      <c r="R154">
        <v>27</v>
      </c>
    </row>
    <row r="155" spans="1:18" x14ac:dyDescent="0.15">
      <c r="A155" s="1">
        <v>36002</v>
      </c>
      <c r="B155" s="1">
        <v>36</v>
      </c>
      <c r="C155" s="1">
        <v>2</v>
      </c>
      <c r="D155" s="1">
        <v>3001</v>
      </c>
      <c r="E155" s="1">
        <v>3005</v>
      </c>
      <c r="F155" s="1">
        <v>3002</v>
      </c>
      <c r="G155" s="1">
        <v>3007</v>
      </c>
      <c r="H155" s="1">
        <v>1</v>
      </c>
      <c r="I155" s="1">
        <v>406</v>
      </c>
      <c r="J155" s="1">
        <v>3</v>
      </c>
      <c r="K155" s="1">
        <v>6</v>
      </c>
      <c r="L155" s="1">
        <v>4</v>
      </c>
      <c r="M155" s="1">
        <v>20</v>
      </c>
      <c r="N155" s="1">
        <v>5</v>
      </c>
      <c r="O155" s="1">
        <v>20</v>
      </c>
      <c r="P155">
        <v>23</v>
      </c>
      <c r="Q155">
        <v>3</v>
      </c>
      <c r="R155">
        <v>68</v>
      </c>
    </row>
    <row r="156" spans="1:18" x14ac:dyDescent="0.15">
      <c r="A156" s="1">
        <v>36003</v>
      </c>
      <c r="B156" s="1">
        <v>36</v>
      </c>
      <c r="C156" s="1">
        <v>3</v>
      </c>
      <c r="D156" s="1">
        <v>4001</v>
      </c>
      <c r="E156" s="1">
        <v>4005</v>
      </c>
      <c r="F156" s="1">
        <v>4003</v>
      </c>
      <c r="G156" s="1">
        <v>4008</v>
      </c>
      <c r="H156" s="1">
        <v>1</v>
      </c>
      <c r="I156" s="1">
        <v>555</v>
      </c>
      <c r="J156" s="1">
        <v>3</v>
      </c>
      <c r="K156" s="1">
        <v>19</v>
      </c>
      <c r="L156" s="1">
        <v>4</v>
      </c>
      <c r="M156" s="1">
        <v>35</v>
      </c>
      <c r="N156" s="1">
        <v>5</v>
      </c>
      <c r="O156" s="1">
        <v>35</v>
      </c>
      <c r="P156">
        <v>23</v>
      </c>
      <c r="Q156">
        <v>9</v>
      </c>
      <c r="R156">
        <v>118</v>
      </c>
    </row>
    <row r="157" spans="1:18" x14ac:dyDescent="0.15">
      <c r="A157" s="1">
        <v>36004</v>
      </c>
      <c r="B157" s="1">
        <v>36</v>
      </c>
      <c r="C157" s="1">
        <v>4</v>
      </c>
      <c r="D157" s="1">
        <v>5001</v>
      </c>
      <c r="E157" s="1">
        <v>5005</v>
      </c>
      <c r="F157" s="1">
        <v>5003</v>
      </c>
      <c r="G157" s="1">
        <v>5008</v>
      </c>
      <c r="H157" s="1">
        <v>1</v>
      </c>
      <c r="I157" s="1">
        <v>1088</v>
      </c>
      <c r="J157" s="1">
        <v>3</v>
      </c>
      <c r="K157" s="1">
        <v>19</v>
      </c>
      <c r="L157" s="1">
        <v>4</v>
      </c>
      <c r="M157" s="1">
        <v>55</v>
      </c>
      <c r="N157" s="1">
        <v>5</v>
      </c>
      <c r="O157" s="1">
        <v>55</v>
      </c>
      <c r="P157">
        <v>23</v>
      </c>
      <c r="Q157">
        <v>9</v>
      </c>
      <c r="R157">
        <v>187</v>
      </c>
    </row>
    <row r="158" spans="1:18" x14ac:dyDescent="0.15">
      <c r="A158" s="1">
        <v>36005</v>
      </c>
      <c r="B158" s="1">
        <v>36</v>
      </c>
      <c r="C158" s="1">
        <v>5</v>
      </c>
      <c r="D158" s="1">
        <v>6001</v>
      </c>
      <c r="E158" s="1">
        <v>6005</v>
      </c>
      <c r="F158" s="1">
        <v>6002</v>
      </c>
      <c r="G158" s="1">
        <v>6007</v>
      </c>
      <c r="H158" s="1">
        <v>1</v>
      </c>
      <c r="I158" s="1">
        <v>1804</v>
      </c>
      <c r="J158" s="1">
        <v>3</v>
      </c>
      <c r="K158" s="1">
        <v>19</v>
      </c>
      <c r="L158" s="1">
        <v>4</v>
      </c>
      <c r="M158" s="1">
        <v>81</v>
      </c>
      <c r="N158" s="1">
        <v>5</v>
      </c>
      <c r="O158" s="1">
        <v>81</v>
      </c>
      <c r="P158">
        <v>23</v>
      </c>
      <c r="Q158">
        <v>9</v>
      </c>
      <c r="R158">
        <v>278</v>
      </c>
    </row>
    <row r="159" spans="1:18" x14ac:dyDescent="0.15">
      <c r="A159" s="1">
        <v>39000</v>
      </c>
      <c r="B159" s="1">
        <v>39</v>
      </c>
      <c r="C159" s="1">
        <v>0</v>
      </c>
      <c r="D159" s="1">
        <v>1001</v>
      </c>
      <c r="E159" s="1">
        <v>1005</v>
      </c>
      <c r="F159" s="1">
        <v>1002</v>
      </c>
      <c r="G159" s="1">
        <v>1007</v>
      </c>
      <c r="H159" s="1">
        <v>1</v>
      </c>
      <c r="I159" s="1">
        <v>0</v>
      </c>
      <c r="J159" s="1">
        <v>3</v>
      </c>
      <c r="K159" s="1">
        <v>0</v>
      </c>
      <c r="L159" s="1">
        <v>4</v>
      </c>
      <c r="M159" s="1">
        <v>0</v>
      </c>
      <c r="N159" s="1">
        <v>5</v>
      </c>
      <c r="O159" s="1">
        <v>0</v>
      </c>
      <c r="P159">
        <v>23</v>
      </c>
      <c r="Q159">
        <v>0</v>
      </c>
      <c r="R159">
        <v>0</v>
      </c>
    </row>
    <row r="160" spans="1:18" x14ac:dyDescent="0.15">
      <c r="A160" s="1">
        <v>39001</v>
      </c>
      <c r="B160" s="1">
        <v>39</v>
      </c>
      <c r="C160" s="1">
        <v>1</v>
      </c>
      <c r="D160" s="1">
        <v>2001</v>
      </c>
      <c r="E160" s="1">
        <v>2005</v>
      </c>
      <c r="F160" s="1">
        <v>2003</v>
      </c>
      <c r="G160" s="1">
        <v>2008</v>
      </c>
      <c r="H160" s="1">
        <v>1</v>
      </c>
      <c r="I160" s="1">
        <v>99</v>
      </c>
      <c r="J160" s="1">
        <v>3</v>
      </c>
      <c r="K160" s="1">
        <v>6</v>
      </c>
      <c r="L160" s="1">
        <v>4</v>
      </c>
      <c r="M160" s="1">
        <v>8</v>
      </c>
      <c r="N160" s="1">
        <v>5</v>
      </c>
      <c r="O160" s="1">
        <v>8</v>
      </c>
      <c r="P160">
        <v>23</v>
      </c>
      <c r="Q160">
        <v>3</v>
      </c>
      <c r="R160">
        <v>27</v>
      </c>
    </row>
    <row r="161" spans="1:18" x14ac:dyDescent="0.15">
      <c r="A161" s="1">
        <v>39002</v>
      </c>
      <c r="B161" s="1">
        <v>39</v>
      </c>
      <c r="C161" s="1">
        <v>2</v>
      </c>
      <c r="D161" s="1">
        <v>3001</v>
      </c>
      <c r="E161" s="1">
        <v>3005</v>
      </c>
      <c r="F161" s="1">
        <v>3002</v>
      </c>
      <c r="G161" s="1">
        <v>3007</v>
      </c>
      <c r="H161" s="1">
        <v>1</v>
      </c>
      <c r="I161" s="1">
        <v>406</v>
      </c>
      <c r="J161" s="1">
        <v>3</v>
      </c>
      <c r="K161" s="1">
        <v>6</v>
      </c>
      <c r="L161" s="1">
        <v>4</v>
      </c>
      <c r="M161" s="1">
        <v>20</v>
      </c>
      <c r="N161" s="1">
        <v>5</v>
      </c>
      <c r="O161" s="1">
        <v>20</v>
      </c>
      <c r="P161">
        <v>23</v>
      </c>
      <c r="Q161">
        <v>3</v>
      </c>
      <c r="R161">
        <v>68</v>
      </c>
    </row>
    <row r="162" spans="1:18" x14ac:dyDescent="0.15">
      <c r="A162" s="1">
        <v>39003</v>
      </c>
      <c r="B162" s="1">
        <v>39</v>
      </c>
      <c r="C162" s="1">
        <v>3</v>
      </c>
      <c r="D162" s="1">
        <v>4001</v>
      </c>
      <c r="E162" s="1">
        <v>4005</v>
      </c>
      <c r="F162" s="1">
        <v>4003</v>
      </c>
      <c r="G162" s="1">
        <v>4008</v>
      </c>
      <c r="H162" s="1">
        <v>1</v>
      </c>
      <c r="I162" s="1">
        <v>555</v>
      </c>
      <c r="J162" s="1">
        <v>3</v>
      </c>
      <c r="K162" s="1">
        <v>19</v>
      </c>
      <c r="L162" s="1">
        <v>4</v>
      </c>
      <c r="M162" s="1">
        <v>35</v>
      </c>
      <c r="N162" s="1">
        <v>5</v>
      </c>
      <c r="O162" s="1">
        <v>35</v>
      </c>
      <c r="P162">
        <v>23</v>
      </c>
      <c r="Q162">
        <v>9</v>
      </c>
      <c r="R162">
        <v>118</v>
      </c>
    </row>
    <row r="163" spans="1:18" x14ac:dyDescent="0.15">
      <c r="A163" s="1">
        <v>39004</v>
      </c>
      <c r="B163" s="1">
        <v>39</v>
      </c>
      <c r="C163" s="1">
        <v>4</v>
      </c>
      <c r="D163" s="1">
        <v>5001</v>
      </c>
      <c r="E163" s="1">
        <v>5005</v>
      </c>
      <c r="F163" s="1">
        <v>5003</v>
      </c>
      <c r="G163" s="1">
        <v>5008</v>
      </c>
      <c r="H163" s="1">
        <v>1</v>
      </c>
      <c r="I163" s="1">
        <v>1088</v>
      </c>
      <c r="J163" s="1">
        <v>3</v>
      </c>
      <c r="K163" s="1">
        <v>19</v>
      </c>
      <c r="L163" s="1">
        <v>4</v>
      </c>
      <c r="M163" s="1">
        <v>55</v>
      </c>
      <c r="N163" s="1">
        <v>5</v>
      </c>
      <c r="O163" s="1">
        <v>55</v>
      </c>
      <c r="P163">
        <v>23</v>
      </c>
      <c r="Q163">
        <v>9</v>
      </c>
      <c r="R163">
        <v>187</v>
      </c>
    </row>
    <row r="164" spans="1:18" x14ac:dyDescent="0.15">
      <c r="A164" s="1">
        <v>39005</v>
      </c>
      <c r="B164" s="1">
        <v>39</v>
      </c>
      <c r="C164" s="1">
        <v>5</v>
      </c>
      <c r="D164" s="1">
        <v>6001</v>
      </c>
      <c r="E164" s="1">
        <v>6005</v>
      </c>
      <c r="F164" s="1">
        <v>6002</v>
      </c>
      <c r="G164" s="1">
        <v>6007</v>
      </c>
      <c r="H164" s="1">
        <v>1</v>
      </c>
      <c r="I164" s="1">
        <v>1804</v>
      </c>
      <c r="J164" s="1">
        <v>3</v>
      </c>
      <c r="K164" s="1">
        <v>19</v>
      </c>
      <c r="L164" s="1">
        <v>4</v>
      </c>
      <c r="M164" s="1">
        <v>81</v>
      </c>
      <c r="N164" s="1">
        <v>5</v>
      </c>
      <c r="O164" s="1">
        <v>81</v>
      </c>
      <c r="P164">
        <v>23</v>
      </c>
      <c r="Q164">
        <v>9</v>
      </c>
      <c r="R164">
        <v>278</v>
      </c>
    </row>
    <row r="165" spans="1:18" x14ac:dyDescent="0.15">
      <c r="A165" s="1">
        <v>40000</v>
      </c>
      <c r="B165" s="1">
        <v>40</v>
      </c>
      <c r="C165" s="1">
        <v>0</v>
      </c>
      <c r="D165" s="1">
        <v>1001</v>
      </c>
      <c r="E165" s="1">
        <v>1006</v>
      </c>
      <c r="F165" s="1">
        <v>1002</v>
      </c>
      <c r="G165" s="1">
        <v>1008</v>
      </c>
      <c r="H165" s="1">
        <v>1</v>
      </c>
      <c r="I165" s="1">
        <v>0</v>
      </c>
      <c r="J165" s="1">
        <v>3</v>
      </c>
      <c r="K165" s="1">
        <v>0</v>
      </c>
      <c r="L165" s="1">
        <v>4</v>
      </c>
      <c r="M165" s="1">
        <v>0</v>
      </c>
      <c r="N165" s="1">
        <v>7</v>
      </c>
      <c r="O165" s="1">
        <v>0</v>
      </c>
      <c r="P165">
        <v>23</v>
      </c>
      <c r="Q165">
        <v>0</v>
      </c>
      <c r="R165">
        <v>0</v>
      </c>
    </row>
    <row r="166" spans="1:18" x14ac:dyDescent="0.15">
      <c r="A166" s="1">
        <v>40001</v>
      </c>
      <c r="B166" s="1">
        <v>40</v>
      </c>
      <c r="C166" s="1">
        <v>1</v>
      </c>
      <c r="D166" s="1">
        <v>2001</v>
      </c>
      <c r="E166" s="1">
        <v>2006</v>
      </c>
      <c r="F166" s="1">
        <v>2003</v>
      </c>
      <c r="G166" s="1">
        <v>2008</v>
      </c>
      <c r="H166" s="1">
        <v>1</v>
      </c>
      <c r="I166" s="1">
        <v>170</v>
      </c>
      <c r="J166" s="1">
        <v>3</v>
      </c>
      <c r="K166" s="1">
        <v>6</v>
      </c>
      <c r="L166" s="1">
        <v>4</v>
      </c>
      <c r="M166" s="1">
        <v>8</v>
      </c>
      <c r="N166" s="1">
        <v>7</v>
      </c>
      <c r="O166" s="1">
        <v>7</v>
      </c>
      <c r="P166">
        <v>23</v>
      </c>
      <c r="Q166">
        <v>0</v>
      </c>
      <c r="R166">
        <v>26</v>
      </c>
    </row>
    <row r="167" spans="1:18" x14ac:dyDescent="0.15">
      <c r="A167" s="1">
        <v>40002</v>
      </c>
      <c r="B167" s="1">
        <v>40</v>
      </c>
      <c r="C167" s="1">
        <v>2</v>
      </c>
      <c r="D167" s="1">
        <v>3003</v>
      </c>
      <c r="E167" s="1">
        <v>3006</v>
      </c>
      <c r="F167" s="1">
        <v>3002</v>
      </c>
      <c r="G167" s="1">
        <v>3008</v>
      </c>
      <c r="H167" s="1">
        <v>1</v>
      </c>
      <c r="I167" s="1">
        <v>477</v>
      </c>
      <c r="J167" s="1">
        <v>3</v>
      </c>
      <c r="K167" s="1">
        <v>6</v>
      </c>
      <c r="L167" s="1">
        <v>4</v>
      </c>
      <c r="M167" s="1">
        <v>20</v>
      </c>
      <c r="N167" s="1">
        <v>7</v>
      </c>
      <c r="O167" s="1">
        <v>17</v>
      </c>
      <c r="P167">
        <v>23</v>
      </c>
      <c r="Q167">
        <v>0</v>
      </c>
      <c r="R167">
        <v>62</v>
      </c>
    </row>
    <row r="168" spans="1:18" x14ac:dyDescent="0.15">
      <c r="A168" s="1">
        <v>40003</v>
      </c>
      <c r="B168" s="1">
        <v>40</v>
      </c>
      <c r="C168" s="1">
        <v>3</v>
      </c>
      <c r="D168" s="1">
        <v>4001</v>
      </c>
      <c r="E168" s="1">
        <v>4006</v>
      </c>
      <c r="F168" s="1">
        <v>4003</v>
      </c>
      <c r="G168" s="1">
        <v>4008</v>
      </c>
      <c r="H168" s="1">
        <v>1</v>
      </c>
      <c r="I168" s="1">
        <v>863</v>
      </c>
      <c r="J168" s="1">
        <v>3</v>
      </c>
      <c r="K168" s="1">
        <v>19</v>
      </c>
      <c r="L168" s="1">
        <v>4</v>
      </c>
      <c r="M168" s="1">
        <v>28</v>
      </c>
      <c r="N168" s="1">
        <v>7</v>
      </c>
      <c r="O168" s="1">
        <v>30</v>
      </c>
      <c r="P168">
        <v>23</v>
      </c>
      <c r="Q168">
        <v>0</v>
      </c>
      <c r="R168">
        <v>107</v>
      </c>
    </row>
    <row r="169" spans="1:18" x14ac:dyDescent="0.15">
      <c r="A169" s="1">
        <v>40004</v>
      </c>
      <c r="B169" s="1">
        <v>40</v>
      </c>
      <c r="C169" s="1">
        <v>4</v>
      </c>
      <c r="D169" s="1">
        <v>5001</v>
      </c>
      <c r="E169" s="1">
        <v>5001</v>
      </c>
      <c r="F169" s="1">
        <v>5002</v>
      </c>
      <c r="G169" s="1">
        <v>5008</v>
      </c>
      <c r="H169" s="1">
        <v>1</v>
      </c>
      <c r="I169" s="1">
        <v>1396</v>
      </c>
      <c r="J169" s="1">
        <v>3</v>
      </c>
      <c r="K169" s="1">
        <v>19</v>
      </c>
      <c r="L169" s="1">
        <v>4</v>
      </c>
      <c r="M169" s="1">
        <v>48</v>
      </c>
      <c r="N169" s="1">
        <v>7</v>
      </c>
      <c r="O169" s="1">
        <v>48</v>
      </c>
      <c r="P169">
        <v>23</v>
      </c>
      <c r="Q169">
        <v>0</v>
      </c>
      <c r="R169">
        <v>170</v>
      </c>
    </row>
    <row r="170" spans="1:18" x14ac:dyDescent="0.15">
      <c r="A170" s="1">
        <v>40005</v>
      </c>
      <c r="B170" s="1">
        <v>40</v>
      </c>
      <c r="C170" s="1">
        <v>5</v>
      </c>
      <c r="D170" s="1">
        <v>6001</v>
      </c>
      <c r="E170" s="1">
        <v>6006</v>
      </c>
      <c r="F170" s="1">
        <v>6002</v>
      </c>
      <c r="G170" s="1">
        <v>6008</v>
      </c>
      <c r="H170" s="1">
        <v>1</v>
      </c>
      <c r="I170" s="1">
        <v>1913</v>
      </c>
      <c r="J170" s="1">
        <v>3</v>
      </c>
      <c r="K170" s="1">
        <v>45</v>
      </c>
      <c r="L170" s="1">
        <v>4</v>
      </c>
      <c r="M170" s="1">
        <v>88</v>
      </c>
      <c r="N170" s="1">
        <v>7</v>
      </c>
      <c r="O170" s="1">
        <v>54</v>
      </c>
      <c r="P170">
        <v>23</v>
      </c>
      <c r="Q170">
        <v>0</v>
      </c>
      <c r="R170">
        <v>255</v>
      </c>
    </row>
    <row r="171" spans="1:18" x14ac:dyDescent="0.15">
      <c r="A171" s="1">
        <v>41000</v>
      </c>
      <c r="B171" s="1">
        <v>41</v>
      </c>
      <c r="C171" s="1">
        <v>0</v>
      </c>
      <c r="D171" s="1">
        <v>1005</v>
      </c>
      <c r="E171" s="1">
        <v>1004</v>
      </c>
      <c r="F171" s="1">
        <v>1003</v>
      </c>
      <c r="G171" s="1">
        <v>1008</v>
      </c>
      <c r="H171" s="1">
        <v>1</v>
      </c>
      <c r="I171" s="1">
        <v>0</v>
      </c>
      <c r="J171" s="1">
        <v>3</v>
      </c>
      <c r="K171" s="1">
        <v>0</v>
      </c>
      <c r="L171" s="1">
        <v>5</v>
      </c>
      <c r="M171" s="1">
        <v>0</v>
      </c>
      <c r="N171" s="1">
        <v>6</v>
      </c>
      <c r="O171" s="1">
        <v>0</v>
      </c>
      <c r="P171">
        <v>23</v>
      </c>
      <c r="Q171">
        <v>0</v>
      </c>
      <c r="R171">
        <v>0</v>
      </c>
    </row>
    <row r="172" spans="1:18" x14ac:dyDescent="0.15">
      <c r="A172" s="1">
        <v>41001</v>
      </c>
      <c r="B172" s="1">
        <v>41</v>
      </c>
      <c r="C172" s="1">
        <v>1</v>
      </c>
      <c r="D172" s="1">
        <v>2005</v>
      </c>
      <c r="E172" s="1">
        <v>2004</v>
      </c>
      <c r="F172" s="1">
        <v>2002</v>
      </c>
      <c r="G172" s="1">
        <v>2007</v>
      </c>
      <c r="H172" s="1">
        <v>1</v>
      </c>
      <c r="I172" s="1">
        <v>217</v>
      </c>
      <c r="J172" s="1">
        <v>3</v>
      </c>
      <c r="K172" s="1">
        <v>0</v>
      </c>
      <c r="L172" s="1">
        <v>5</v>
      </c>
      <c r="M172" s="1">
        <v>8</v>
      </c>
      <c r="N172" s="1">
        <v>6</v>
      </c>
      <c r="O172" s="1">
        <v>7</v>
      </c>
      <c r="P172">
        <v>23</v>
      </c>
      <c r="Q172">
        <v>0</v>
      </c>
      <c r="R172">
        <v>25</v>
      </c>
    </row>
    <row r="173" spans="1:18" x14ac:dyDescent="0.15">
      <c r="A173" s="1">
        <v>41002</v>
      </c>
      <c r="B173" s="1">
        <v>41</v>
      </c>
      <c r="C173" s="1">
        <v>2</v>
      </c>
      <c r="D173" s="1">
        <v>3005</v>
      </c>
      <c r="E173" s="1">
        <v>3007</v>
      </c>
      <c r="F173" s="1">
        <v>3003</v>
      </c>
      <c r="G173" s="1">
        <v>3008</v>
      </c>
      <c r="H173" s="1">
        <v>1</v>
      </c>
      <c r="I173" s="1">
        <v>346</v>
      </c>
      <c r="J173" s="1">
        <v>3</v>
      </c>
      <c r="K173" s="1">
        <v>9</v>
      </c>
      <c r="L173" s="1">
        <v>5</v>
      </c>
      <c r="M173" s="1">
        <v>20</v>
      </c>
      <c r="N173" s="1">
        <v>6</v>
      </c>
      <c r="O173" s="1">
        <v>17</v>
      </c>
      <c r="P173">
        <v>23</v>
      </c>
      <c r="Q173">
        <v>4</v>
      </c>
      <c r="R173">
        <v>60</v>
      </c>
    </row>
    <row r="174" spans="1:18" x14ac:dyDescent="0.15">
      <c r="A174" s="1">
        <v>41003</v>
      </c>
      <c r="B174" s="1">
        <v>41</v>
      </c>
      <c r="C174" s="1">
        <v>3</v>
      </c>
      <c r="D174" s="1">
        <v>4005</v>
      </c>
      <c r="E174" s="1">
        <v>4005</v>
      </c>
      <c r="F174" s="1">
        <v>4002</v>
      </c>
      <c r="G174" s="1">
        <v>4007</v>
      </c>
      <c r="H174" s="1">
        <v>1</v>
      </c>
      <c r="I174" s="1">
        <v>732</v>
      </c>
      <c r="J174" s="1">
        <v>3</v>
      </c>
      <c r="K174" s="1">
        <v>9</v>
      </c>
      <c r="L174" s="1">
        <v>5</v>
      </c>
      <c r="M174" s="1">
        <v>35</v>
      </c>
      <c r="N174" s="1">
        <v>6</v>
      </c>
      <c r="O174" s="1">
        <v>21</v>
      </c>
      <c r="P174">
        <v>23</v>
      </c>
      <c r="Q174">
        <v>10</v>
      </c>
      <c r="R174">
        <v>105</v>
      </c>
    </row>
    <row r="175" spans="1:18" x14ac:dyDescent="0.15">
      <c r="A175" s="1">
        <v>41004</v>
      </c>
      <c r="B175" s="1">
        <v>41</v>
      </c>
      <c r="C175" s="1">
        <v>4</v>
      </c>
      <c r="D175" s="1">
        <v>5004</v>
      </c>
      <c r="E175" s="1">
        <v>5004</v>
      </c>
      <c r="F175" s="1">
        <v>5003</v>
      </c>
      <c r="G175" s="1">
        <v>5008</v>
      </c>
      <c r="H175" s="1">
        <v>1</v>
      </c>
      <c r="I175" s="1">
        <v>910</v>
      </c>
      <c r="J175" s="1">
        <v>3</v>
      </c>
      <c r="K175" s="1">
        <v>28</v>
      </c>
      <c r="L175" s="1">
        <v>5</v>
      </c>
      <c r="M175" s="1">
        <v>65</v>
      </c>
      <c r="N175" s="1">
        <v>6</v>
      </c>
      <c r="O175" s="1">
        <v>26</v>
      </c>
      <c r="P175">
        <v>23</v>
      </c>
      <c r="Q175">
        <v>19</v>
      </c>
      <c r="R175">
        <v>167</v>
      </c>
    </row>
    <row r="176" spans="1:18" x14ac:dyDescent="0.15">
      <c r="A176" s="1">
        <v>41005</v>
      </c>
      <c r="B176" s="1">
        <v>41</v>
      </c>
      <c r="C176" s="1">
        <v>5</v>
      </c>
      <c r="D176" s="1">
        <v>6005</v>
      </c>
      <c r="E176" s="1">
        <v>6007</v>
      </c>
      <c r="F176" s="1">
        <v>6003</v>
      </c>
      <c r="G176" s="1">
        <v>6008</v>
      </c>
      <c r="H176" s="1">
        <v>1</v>
      </c>
      <c r="I176" s="1">
        <v>1626</v>
      </c>
      <c r="J176" s="1">
        <v>3</v>
      </c>
      <c r="K176" s="1">
        <v>28</v>
      </c>
      <c r="L176" s="1">
        <v>5</v>
      </c>
      <c r="M176" s="1">
        <v>77</v>
      </c>
      <c r="N176" s="1">
        <v>6</v>
      </c>
      <c r="O176" s="1">
        <v>68</v>
      </c>
      <c r="P176">
        <v>23</v>
      </c>
      <c r="Q176">
        <v>19</v>
      </c>
      <c r="R176">
        <v>250</v>
      </c>
    </row>
    <row r="177" spans="1:18" x14ac:dyDescent="0.15">
      <c r="A177">
        <v>42000</v>
      </c>
      <c r="B177">
        <v>42</v>
      </c>
      <c r="C177">
        <v>0</v>
      </c>
      <c r="D177">
        <v>1001</v>
      </c>
      <c r="E177">
        <v>1005</v>
      </c>
      <c r="F177">
        <v>1002</v>
      </c>
      <c r="G177">
        <v>1007</v>
      </c>
      <c r="H177">
        <v>1</v>
      </c>
      <c r="I177">
        <v>0</v>
      </c>
      <c r="J177">
        <v>3</v>
      </c>
      <c r="K177">
        <v>0</v>
      </c>
      <c r="L177">
        <v>4</v>
      </c>
      <c r="M177">
        <v>0</v>
      </c>
      <c r="N177">
        <v>5</v>
      </c>
      <c r="O177">
        <v>0</v>
      </c>
      <c r="P177">
        <v>23</v>
      </c>
      <c r="Q177">
        <v>0</v>
      </c>
      <c r="R177">
        <v>0</v>
      </c>
    </row>
    <row r="178" spans="1:18" x14ac:dyDescent="0.15">
      <c r="A178">
        <v>42001</v>
      </c>
      <c r="B178">
        <v>42</v>
      </c>
      <c r="C178">
        <v>1</v>
      </c>
      <c r="D178">
        <v>2001</v>
      </c>
      <c r="E178">
        <v>2005</v>
      </c>
      <c r="F178">
        <v>2003</v>
      </c>
      <c r="G178">
        <v>2008</v>
      </c>
      <c r="H178">
        <v>1</v>
      </c>
      <c r="I178">
        <v>99</v>
      </c>
      <c r="J178">
        <v>3</v>
      </c>
      <c r="K178">
        <v>6</v>
      </c>
      <c r="L178">
        <v>4</v>
      </c>
      <c r="M178">
        <v>8</v>
      </c>
      <c r="N178">
        <v>5</v>
      </c>
      <c r="O178">
        <v>8</v>
      </c>
      <c r="P178">
        <v>23</v>
      </c>
      <c r="Q178">
        <v>3</v>
      </c>
      <c r="R178">
        <v>27</v>
      </c>
    </row>
    <row r="179" spans="1:18" x14ac:dyDescent="0.15">
      <c r="A179">
        <v>42002</v>
      </c>
      <c r="B179">
        <v>42</v>
      </c>
      <c r="C179">
        <v>2</v>
      </c>
      <c r="D179">
        <v>3001</v>
      </c>
      <c r="E179">
        <v>3005</v>
      </c>
      <c r="F179">
        <v>3002</v>
      </c>
      <c r="G179">
        <v>3007</v>
      </c>
      <c r="H179">
        <v>1</v>
      </c>
      <c r="I179">
        <v>406</v>
      </c>
      <c r="J179">
        <v>3</v>
      </c>
      <c r="K179">
        <v>6</v>
      </c>
      <c r="L179">
        <v>4</v>
      </c>
      <c r="M179">
        <v>20</v>
      </c>
      <c r="N179">
        <v>5</v>
      </c>
      <c r="O179">
        <v>20</v>
      </c>
      <c r="P179">
        <v>23</v>
      </c>
      <c r="Q179">
        <v>3</v>
      </c>
      <c r="R179">
        <v>68</v>
      </c>
    </row>
    <row r="180" spans="1:18" x14ac:dyDescent="0.15">
      <c r="A180">
        <v>42003</v>
      </c>
      <c r="B180">
        <v>42</v>
      </c>
      <c r="C180">
        <v>3</v>
      </c>
      <c r="D180">
        <v>4001</v>
      </c>
      <c r="E180">
        <v>4005</v>
      </c>
      <c r="F180">
        <v>4003</v>
      </c>
      <c r="G180">
        <v>4008</v>
      </c>
      <c r="H180">
        <v>1</v>
      </c>
      <c r="I180">
        <v>555</v>
      </c>
      <c r="J180">
        <v>3</v>
      </c>
      <c r="K180">
        <v>19</v>
      </c>
      <c r="L180">
        <v>4</v>
      </c>
      <c r="M180">
        <v>35</v>
      </c>
      <c r="N180">
        <v>5</v>
      </c>
      <c r="O180">
        <v>35</v>
      </c>
      <c r="P180">
        <v>23</v>
      </c>
      <c r="Q180">
        <v>9</v>
      </c>
      <c r="R180">
        <v>118</v>
      </c>
    </row>
    <row r="181" spans="1:18" x14ac:dyDescent="0.15">
      <c r="A181">
        <v>42004</v>
      </c>
      <c r="B181">
        <v>42</v>
      </c>
      <c r="C181">
        <v>4</v>
      </c>
      <c r="D181">
        <v>5001</v>
      </c>
      <c r="E181">
        <v>5005</v>
      </c>
      <c r="F181">
        <v>5003</v>
      </c>
      <c r="G181">
        <v>5008</v>
      </c>
      <c r="H181">
        <v>1</v>
      </c>
      <c r="I181">
        <v>1088</v>
      </c>
      <c r="J181">
        <v>3</v>
      </c>
      <c r="K181">
        <v>19</v>
      </c>
      <c r="L181">
        <v>4</v>
      </c>
      <c r="M181">
        <v>55</v>
      </c>
      <c r="N181">
        <v>5</v>
      </c>
      <c r="O181">
        <v>55</v>
      </c>
      <c r="P181">
        <v>23</v>
      </c>
      <c r="Q181">
        <v>9</v>
      </c>
      <c r="R181">
        <v>187</v>
      </c>
    </row>
    <row r="182" spans="1:18" x14ac:dyDescent="0.15">
      <c r="A182">
        <v>42005</v>
      </c>
      <c r="B182">
        <v>42</v>
      </c>
      <c r="C182">
        <v>5</v>
      </c>
      <c r="D182">
        <v>6001</v>
      </c>
      <c r="E182">
        <v>6005</v>
      </c>
      <c r="F182">
        <v>6002</v>
      </c>
      <c r="G182">
        <v>6007</v>
      </c>
      <c r="H182">
        <v>1</v>
      </c>
      <c r="I182">
        <v>1804</v>
      </c>
      <c r="J182">
        <v>3</v>
      </c>
      <c r="K182">
        <v>19</v>
      </c>
      <c r="L182">
        <v>4</v>
      </c>
      <c r="M182">
        <v>81</v>
      </c>
      <c r="N182">
        <v>5</v>
      </c>
      <c r="O182">
        <v>81</v>
      </c>
      <c r="P182">
        <v>23</v>
      </c>
      <c r="Q182">
        <v>9</v>
      </c>
      <c r="R182">
        <v>278</v>
      </c>
    </row>
    <row r="183" spans="1:18" x14ac:dyDescent="0.15">
      <c r="A183" s="1">
        <v>45000</v>
      </c>
      <c r="B183" s="1">
        <v>45</v>
      </c>
      <c r="C183" s="1">
        <v>0</v>
      </c>
      <c r="D183" s="1">
        <v>1005</v>
      </c>
      <c r="E183" s="1">
        <v>1004</v>
      </c>
      <c r="F183" s="1">
        <v>1003</v>
      </c>
      <c r="G183" s="1">
        <v>1008</v>
      </c>
      <c r="H183" s="1">
        <v>1</v>
      </c>
      <c r="I183" s="1">
        <v>0</v>
      </c>
      <c r="J183" s="1">
        <v>3</v>
      </c>
      <c r="K183" s="1">
        <v>0</v>
      </c>
      <c r="L183" s="1">
        <v>5</v>
      </c>
      <c r="M183" s="1">
        <v>0</v>
      </c>
      <c r="N183" s="1">
        <v>6</v>
      </c>
      <c r="O183" s="1">
        <v>0</v>
      </c>
      <c r="P183">
        <v>23</v>
      </c>
      <c r="Q183">
        <v>0</v>
      </c>
      <c r="R183">
        <v>0</v>
      </c>
    </row>
    <row r="184" spans="1:18" x14ac:dyDescent="0.15">
      <c r="A184" s="1">
        <v>45001</v>
      </c>
      <c r="B184" s="1">
        <v>45</v>
      </c>
      <c r="C184" s="1">
        <v>1</v>
      </c>
      <c r="D184" s="1">
        <v>2005</v>
      </c>
      <c r="E184" s="1">
        <v>2004</v>
      </c>
      <c r="F184" s="1">
        <v>2002</v>
      </c>
      <c r="G184" s="1">
        <v>2007</v>
      </c>
      <c r="H184" s="1">
        <v>1</v>
      </c>
      <c r="I184" s="1">
        <v>217</v>
      </c>
      <c r="J184" s="1">
        <v>3</v>
      </c>
      <c r="K184" s="1">
        <v>0</v>
      </c>
      <c r="L184" s="1">
        <v>5</v>
      </c>
      <c r="M184" s="1">
        <v>8</v>
      </c>
      <c r="N184" s="1">
        <v>6</v>
      </c>
      <c r="O184" s="1">
        <v>7</v>
      </c>
      <c r="P184">
        <v>23</v>
      </c>
      <c r="Q184">
        <v>0</v>
      </c>
      <c r="R184">
        <v>25</v>
      </c>
    </row>
    <row r="185" spans="1:18" x14ac:dyDescent="0.15">
      <c r="A185" s="1">
        <v>45002</v>
      </c>
      <c r="B185" s="1">
        <v>45</v>
      </c>
      <c r="C185" s="1">
        <v>2</v>
      </c>
      <c r="D185" s="1">
        <v>3005</v>
      </c>
      <c r="E185" s="1">
        <v>3007</v>
      </c>
      <c r="F185" s="1">
        <v>3003</v>
      </c>
      <c r="G185" s="1">
        <v>3008</v>
      </c>
      <c r="H185" s="1">
        <v>1</v>
      </c>
      <c r="I185" s="1">
        <v>346</v>
      </c>
      <c r="J185" s="1">
        <v>3</v>
      </c>
      <c r="K185" s="1">
        <v>9</v>
      </c>
      <c r="L185" s="1">
        <v>5</v>
      </c>
      <c r="M185" s="1">
        <v>20</v>
      </c>
      <c r="N185" s="1">
        <v>6</v>
      </c>
      <c r="O185" s="1">
        <v>17</v>
      </c>
      <c r="P185">
        <v>23</v>
      </c>
      <c r="Q185">
        <v>4</v>
      </c>
      <c r="R185">
        <v>60</v>
      </c>
    </row>
    <row r="186" spans="1:18" x14ac:dyDescent="0.15">
      <c r="A186" s="1">
        <v>45003</v>
      </c>
      <c r="B186" s="1">
        <v>45</v>
      </c>
      <c r="C186" s="1">
        <v>3</v>
      </c>
      <c r="D186" s="1">
        <v>4005</v>
      </c>
      <c r="E186" s="1">
        <v>4005</v>
      </c>
      <c r="F186" s="1">
        <v>4002</v>
      </c>
      <c r="G186" s="1">
        <v>4007</v>
      </c>
      <c r="H186" s="1">
        <v>1</v>
      </c>
      <c r="I186" s="1">
        <v>732</v>
      </c>
      <c r="J186" s="1">
        <v>3</v>
      </c>
      <c r="K186" s="1">
        <v>9</v>
      </c>
      <c r="L186" s="1">
        <v>5</v>
      </c>
      <c r="M186" s="1">
        <v>35</v>
      </c>
      <c r="N186" s="1">
        <v>6</v>
      </c>
      <c r="O186" s="1">
        <v>21</v>
      </c>
      <c r="P186">
        <v>23</v>
      </c>
      <c r="Q186">
        <v>10</v>
      </c>
      <c r="R186">
        <v>105</v>
      </c>
    </row>
    <row r="187" spans="1:18" x14ac:dyDescent="0.15">
      <c r="A187" s="1">
        <v>45004</v>
      </c>
      <c r="B187" s="1">
        <v>45</v>
      </c>
      <c r="C187" s="1">
        <v>4</v>
      </c>
      <c r="D187" s="1">
        <v>5004</v>
      </c>
      <c r="E187" s="1">
        <v>5004</v>
      </c>
      <c r="F187" s="1">
        <v>5003</v>
      </c>
      <c r="G187" s="1">
        <v>5008</v>
      </c>
      <c r="H187" s="1">
        <v>1</v>
      </c>
      <c r="I187" s="1">
        <v>910</v>
      </c>
      <c r="J187" s="1">
        <v>3</v>
      </c>
      <c r="K187" s="1">
        <v>28</v>
      </c>
      <c r="L187" s="1">
        <v>5</v>
      </c>
      <c r="M187" s="1">
        <v>65</v>
      </c>
      <c r="N187" s="1">
        <v>6</v>
      </c>
      <c r="O187" s="1">
        <v>26</v>
      </c>
      <c r="P187">
        <v>23</v>
      </c>
      <c r="Q187">
        <v>19</v>
      </c>
      <c r="R187">
        <v>167</v>
      </c>
    </row>
    <row r="188" spans="1:18" x14ac:dyDescent="0.15">
      <c r="A188" s="1">
        <v>45005</v>
      </c>
      <c r="B188" s="1">
        <v>45</v>
      </c>
      <c r="C188" s="1">
        <v>5</v>
      </c>
      <c r="D188" s="1">
        <v>6005</v>
      </c>
      <c r="E188" s="1">
        <v>6007</v>
      </c>
      <c r="F188" s="1">
        <v>6003</v>
      </c>
      <c r="G188" s="1">
        <v>6008</v>
      </c>
      <c r="H188" s="1">
        <v>1</v>
      </c>
      <c r="I188" s="1">
        <v>1626</v>
      </c>
      <c r="J188" s="1">
        <v>3</v>
      </c>
      <c r="K188" s="1">
        <v>28</v>
      </c>
      <c r="L188" s="1">
        <v>5</v>
      </c>
      <c r="M188" s="1">
        <v>77</v>
      </c>
      <c r="N188" s="1">
        <v>6</v>
      </c>
      <c r="O188" s="1">
        <v>68</v>
      </c>
      <c r="P188">
        <v>23</v>
      </c>
      <c r="Q188">
        <v>19</v>
      </c>
      <c r="R188">
        <v>250</v>
      </c>
    </row>
    <row r="189" spans="1:18" x14ac:dyDescent="0.15">
      <c r="A189" s="1">
        <v>46000</v>
      </c>
      <c r="B189" s="1">
        <v>46</v>
      </c>
      <c r="C189" s="1">
        <v>0</v>
      </c>
      <c r="D189" s="1">
        <v>1001</v>
      </c>
      <c r="E189" s="1">
        <v>1005</v>
      </c>
      <c r="F189" s="1">
        <v>1002</v>
      </c>
      <c r="G189" s="1">
        <v>1007</v>
      </c>
      <c r="H189" s="1">
        <v>1</v>
      </c>
      <c r="I189" s="1">
        <v>0</v>
      </c>
      <c r="J189" s="1">
        <v>3</v>
      </c>
      <c r="K189" s="1">
        <v>0</v>
      </c>
      <c r="L189" s="1">
        <v>4</v>
      </c>
      <c r="M189" s="1">
        <v>0</v>
      </c>
      <c r="N189" s="1">
        <v>5</v>
      </c>
      <c r="O189" s="1">
        <v>0</v>
      </c>
      <c r="P189">
        <v>23</v>
      </c>
      <c r="Q189">
        <v>0</v>
      </c>
      <c r="R189">
        <v>0</v>
      </c>
    </row>
    <row r="190" spans="1:18" x14ac:dyDescent="0.15">
      <c r="A190" s="1">
        <v>46001</v>
      </c>
      <c r="B190" s="1">
        <v>46</v>
      </c>
      <c r="C190" s="1">
        <v>1</v>
      </c>
      <c r="D190" s="1">
        <v>2001</v>
      </c>
      <c r="E190" s="1">
        <v>2005</v>
      </c>
      <c r="F190" s="1">
        <v>2003</v>
      </c>
      <c r="G190" s="1">
        <v>2008</v>
      </c>
      <c r="H190" s="1">
        <v>1</v>
      </c>
      <c r="I190" s="1">
        <v>99</v>
      </c>
      <c r="J190" s="1">
        <v>3</v>
      </c>
      <c r="K190" s="1">
        <v>6</v>
      </c>
      <c r="L190" s="1">
        <v>4</v>
      </c>
      <c r="M190" s="1">
        <v>8</v>
      </c>
      <c r="N190" s="1">
        <v>5</v>
      </c>
      <c r="O190" s="1">
        <v>8</v>
      </c>
      <c r="P190">
        <v>23</v>
      </c>
      <c r="Q190">
        <v>3</v>
      </c>
      <c r="R190">
        <v>27</v>
      </c>
    </row>
    <row r="191" spans="1:18" x14ac:dyDescent="0.15">
      <c r="A191" s="1">
        <v>46002</v>
      </c>
      <c r="B191" s="1">
        <v>46</v>
      </c>
      <c r="C191" s="1">
        <v>2</v>
      </c>
      <c r="D191" s="1">
        <v>3001</v>
      </c>
      <c r="E191" s="1">
        <v>3005</v>
      </c>
      <c r="F191" s="1">
        <v>3002</v>
      </c>
      <c r="G191" s="1">
        <v>3007</v>
      </c>
      <c r="H191" s="1">
        <v>1</v>
      </c>
      <c r="I191" s="1">
        <v>406</v>
      </c>
      <c r="J191" s="1">
        <v>3</v>
      </c>
      <c r="K191" s="1">
        <v>6</v>
      </c>
      <c r="L191" s="1">
        <v>4</v>
      </c>
      <c r="M191" s="1">
        <v>20</v>
      </c>
      <c r="N191" s="1">
        <v>5</v>
      </c>
      <c r="O191" s="1">
        <v>20</v>
      </c>
      <c r="P191">
        <v>23</v>
      </c>
      <c r="Q191">
        <v>3</v>
      </c>
      <c r="R191">
        <v>68</v>
      </c>
    </row>
    <row r="192" spans="1:18" x14ac:dyDescent="0.15">
      <c r="A192" s="1">
        <v>46003</v>
      </c>
      <c r="B192" s="1">
        <v>46</v>
      </c>
      <c r="C192" s="1">
        <v>3</v>
      </c>
      <c r="D192" s="1">
        <v>4001</v>
      </c>
      <c r="E192" s="1">
        <v>4005</v>
      </c>
      <c r="F192" s="1">
        <v>4003</v>
      </c>
      <c r="G192" s="1">
        <v>4008</v>
      </c>
      <c r="H192" s="1">
        <v>1</v>
      </c>
      <c r="I192" s="1">
        <v>555</v>
      </c>
      <c r="J192" s="1">
        <v>3</v>
      </c>
      <c r="K192" s="1">
        <v>19</v>
      </c>
      <c r="L192" s="1">
        <v>4</v>
      </c>
      <c r="M192" s="1">
        <v>35</v>
      </c>
      <c r="N192" s="1">
        <v>5</v>
      </c>
      <c r="O192" s="1">
        <v>35</v>
      </c>
      <c r="P192">
        <v>23</v>
      </c>
      <c r="Q192">
        <v>9</v>
      </c>
      <c r="R192">
        <v>118</v>
      </c>
    </row>
    <row r="193" spans="1:18" x14ac:dyDescent="0.15">
      <c r="A193" s="1">
        <v>46004</v>
      </c>
      <c r="B193" s="1">
        <v>46</v>
      </c>
      <c r="C193" s="1">
        <v>4</v>
      </c>
      <c r="D193" s="1">
        <v>5001</v>
      </c>
      <c r="E193" s="1">
        <v>5005</v>
      </c>
      <c r="F193" s="1">
        <v>5003</v>
      </c>
      <c r="G193" s="1">
        <v>5008</v>
      </c>
      <c r="H193" s="1">
        <v>1</v>
      </c>
      <c r="I193" s="1">
        <v>1088</v>
      </c>
      <c r="J193" s="1">
        <v>3</v>
      </c>
      <c r="K193" s="1">
        <v>19</v>
      </c>
      <c r="L193" s="1">
        <v>4</v>
      </c>
      <c r="M193" s="1">
        <v>55</v>
      </c>
      <c r="N193" s="1">
        <v>5</v>
      </c>
      <c r="O193" s="1">
        <v>55</v>
      </c>
      <c r="P193">
        <v>23</v>
      </c>
      <c r="Q193">
        <v>9</v>
      </c>
      <c r="R193">
        <v>187</v>
      </c>
    </row>
    <row r="194" spans="1:18" x14ac:dyDescent="0.15">
      <c r="A194" s="1">
        <v>46005</v>
      </c>
      <c r="B194" s="1">
        <v>46</v>
      </c>
      <c r="C194" s="1">
        <v>5</v>
      </c>
      <c r="D194" s="1">
        <v>6001</v>
      </c>
      <c r="E194" s="1">
        <v>6005</v>
      </c>
      <c r="F194" s="1">
        <v>6002</v>
      </c>
      <c r="G194" s="1">
        <v>6007</v>
      </c>
      <c r="H194" s="1">
        <v>1</v>
      </c>
      <c r="I194" s="1">
        <v>1804</v>
      </c>
      <c r="J194" s="1">
        <v>3</v>
      </c>
      <c r="K194" s="1">
        <v>19</v>
      </c>
      <c r="L194" s="1">
        <v>4</v>
      </c>
      <c r="M194" s="1">
        <v>81</v>
      </c>
      <c r="N194" s="1">
        <v>5</v>
      </c>
      <c r="O194" s="1">
        <v>81</v>
      </c>
      <c r="P194">
        <v>23</v>
      </c>
      <c r="Q194">
        <v>9</v>
      </c>
      <c r="R194">
        <v>278</v>
      </c>
    </row>
    <row r="195" spans="1:18" x14ac:dyDescent="0.15">
      <c r="A195" s="1">
        <v>47000</v>
      </c>
      <c r="B195" s="1">
        <v>47</v>
      </c>
      <c r="C195" s="1">
        <v>0</v>
      </c>
      <c r="D195" s="1">
        <v>1001</v>
      </c>
      <c r="E195" s="1">
        <v>1006</v>
      </c>
      <c r="F195" s="1">
        <v>1002</v>
      </c>
      <c r="G195" s="1">
        <v>1008</v>
      </c>
      <c r="H195" s="1">
        <v>1</v>
      </c>
      <c r="I195" s="1">
        <v>0</v>
      </c>
      <c r="J195" s="1">
        <v>3</v>
      </c>
      <c r="K195" s="1">
        <v>0</v>
      </c>
      <c r="L195" s="1">
        <v>4</v>
      </c>
      <c r="M195" s="1">
        <v>0</v>
      </c>
      <c r="N195" s="1">
        <v>7</v>
      </c>
      <c r="O195" s="1">
        <v>0</v>
      </c>
      <c r="P195">
        <v>23</v>
      </c>
      <c r="Q195">
        <v>0</v>
      </c>
      <c r="R195">
        <v>0</v>
      </c>
    </row>
    <row r="196" spans="1:18" x14ac:dyDescent="0.15">
      <c r="A196" s="1">
        <v>47001</v>
      </c>
      <c r="B196" s="1">
        <v>47</v>
      </c>
      <c r="C196" s="1">
        <v>1</v>
      </c>
      <c r="D196" s="1">
        <v>2001</v>
      </c>
      <c r="E196" s="1">
        <v>2006</v>
      </c>
      <c r="F196" s="1">
        <v>2003</v>
      </c>
      <c r="G196" s="1">
        <v>2008</v>
      </c>
      <c r="H196" s="1">
        <v>1</v>
      </c>
      <c r="I196" s="1">
        <v>170</v>
      </c>
      <c r="J196" s="1">
        <v>3</v>
      </c>
      <c r="K196" s="1">
        <v>6</v>
      </c>
      <c r="L196" s="1">
        <v>4</v>
      </c>
      <c r="M196" s="1">
        <v>8</v>
      </c>
      <c r="N196" s="1">
        <v>7</v>
      </c>
      <c r="O196" s="1">
        <v>7</v>
      </c>
      <c r="P196">
        <v>23</v>
      </c>
      <c r="Q196">
        <v>0</v>
      </c>
      <c r="R196">
        <v>26</v>
      </c>
    </row>
    <row r="197" spans="1:18" x14ac:dyDescent="0.15">
      <c r="A197" s="1">
        <v>47002</v>
      </c>
      <c r="B197" s="1">
        <v>47</v>
      </c>
      <c r="C197" s="1">
        <v>2</v>
      </c>
      <c r="D197" s="1">
        <v>3003</v>
      </c>
      <c r="E197" s="1">
        <v>3006</v>
      </c>
      <c r="F197" s="1">
        <v>3002</v>
      </c>
      <c r="G197" s="1">
        <v>3008</v>
      </c>
      <c r="H197" s="1">
        <v>1</v>
      </c>
      <c r="I197" s="1">
        <v>477</v>
      </c>
      <c r="J197" s="1">
        <v>3</v>
      </c>
      <c r="K197" s="1">
        <v>6</v>
      </c>
      <c r="L197" s="1">
        <v>4</v>
      </c>
      <c r="M197" s="1">
        <v>20</v>
      </c>
      <c r="N197" s="1">
        <v>7</v>
      </c>
      <c r="O197" s="1">
        <v>17</v>
      </c>
      <c r="P197">
        <v>23</v>
      </c>
      <c r="Q197">
        <v>0</v>
      </c>
      <c r="R197">
        <v>62</v>
      </c>
    </row>
    <row r="198" spans="1:18" x14ac:dyDescent="0.15">
      <c r="A198" s="1">
        <v>47003</v>
      </c>
      <c r="B198" s="1">
        <v>47</v>
      </c>
      <c r="C198" s="1">
        <v>3</v>
      </c>
      <c r="D198" s="1">
        <v>4001</v>
      </c>
      <c r="E198" s="1">
        <v>4006</v>
      </c>
      <c r="F198" s="1">
        <v>4003</v>
      </c>
      <c r="G198" s="1">
        <v>4008</v>
      </c>
      <c r="H198" s="1">
        <v>1</v>
      </c>
      <c r="I198" s="1">
        <v>863</v>
      </c>
      <c r="J198" s="1">
        <v>3</v>
      </c>
      <c r="K198" s="1">
        <v>19</v>
      </c>
      <c r="L198" s="1">
        <v>4</v>
      </c>
      <c r="M198" s="1">
        <v>28</v>
      </c>
      <c r="N198" s="1">
        <v>7</v>
      </c>
      <c r="O198" s="1">
        <v>30</v>
      </c>
      <c r="P198">
        <v>23</v>
      </c>
      <c r="Q198">
        <v>0</v>
      </c>
      <c r="R198">
        <v>107</v>
      </c>
    </row>
    <row r="199" spans="1:18" x14ac:dyDescent="0.15">
      <c r="A199" s="1">
        <v>47004</v>
      </c>
      <c r="B199" s="1">
        <v>47</v>
      </c>
      <c r="C199" s="1">
        <v>4</v>
      </c>
      <c r="D199" s="1">
        <v>5001</v>
      </c>
      <c r="E199" s="1">
        <v>5001</v>
      </c>
      <c r="F199" s="1">
        <v>5002</v>
      </c>
      <c r="G199" s="1">
        <v>5008</v>
      </c>
      <c r="H199" s="1">
        <v>1</v>
      </c>
      <c r="I199" s="1">
        <v>1396</v>
      </c>
      <c r="J199" s="1">
        <v>3</v>
      </c>
      <c r="K199" s="1">
        <v>19</v>
      </c>
      <c r="L199" s="1">
        <v>4</v>
      </c>
      <c r="M199" s="1">
        <v>48</v>
      </c>
      <c r="N199" s="1">
        <v>7</v>
      </c>
      <c r="O199" s="1">
        <v>48</v>
      </c>
      <c r="P199">
        <v>23</v>
      </c>
      <c r="Q199">
        <v>0</v>
      </c>
      <c r="R199">
        <v>170</v>
      </c>
    </row>
    <row r="200" spans="1:18" x14ac:dyDescent="0.15">
      <c r="A200" s="1">
        <v>47005</v>
      </c>
      <c r="B200" s="1">
        <v>47</v>
      </c>
      <c r="C200" s="1">
        <v>5</v>
      </c>
      <c r="D200" s="1">
        <v>6001</v>
      </c>
      <c r="E200" s="1">
        <v>6006</v>
      </c>
      <c r="F200" s="1">
        <v>6002</v>
      </c>
      <c r="G200" s="1">
        <v>6008</v>
      </c>
      <c r="H200" s="1">
        <v>1</v>
      </c>
      <c r="I200" s="1">
        <v>1913</v>
      </c>
      <c r="J200" s="1">
        <v>3</v>
      </c>
      <c r="K200" s="1">
        <v>45</v>
      </c>
      <c r="L200" s="1">
        <v>4</v>
      </c>
      <c r="M200" s="1">
        <v>88</v>
      </c>
      <c r="N200" s="1">
        <v>7</v>
      </c>
      <c r="O200" s="1">
        <v>54</v>
      </c>
      <c r="P200">
        <v>23</v>
      </c>
      <c r="Q200">
        <v>0</v>
      </c>
      <c r="R200">
        <v>255</v>
      </c>
    </row>
    <row r="201" spans="1:18" x14ac:dyDescent="0.15">
      <c r="A201" s="1">
        <v>48000</v>
      </c>
      <c r="B201" s="1">
        <v>48</v>
      </c>
      <c r="C201" s="1">
        <v>0</v>
      </c>
      <c r="D201" s="1">
        <v>1001</v>
      </c>
      <c r="E201" s="1">
        <v>1006</v>
      </c>
      <c r="F201" s="1">
        <v>1002</v>
      </c>
      <c r="G201" s="1">
        <v>1008</v>
      </c>
      <c r="H201" s="1">
        <v>1</v>
      </c>
      <c r="I201" s="1">
        <v>0</v>
      </c>
      <c r="J201" s="1">
        <v>3</v>
      </c>
      <c r="K201" s="1">
        <v>0</v>
      </c>
      <c r="L201" s="1">
        <v>4</v>
      </c>
      <c r="M201" s="1">
        <v>0</v>
      </c>
      <c r="N201" s="1">
        <v>7</v>
      </c>
      <c r="O201" s="1">
        <v>0</v>
      </c>
      <c r="P201">
        <v>23</v>
      </c>
      <c r="Q201">
        <v>0</v>
      </c>
      <c r="R201">
        <v>0</v>
      </c>
    </row>
    <row r="202" spans="1:18" x14ac:dyDescent="0.15">
      <c r="A202" s="1">
        <v>48001</v>
      </c>
      <c r="B202" s="1">
        <v>48</v>
      </c>
      <c r="C202" s="1">
        <v>1</v>
      </c>
      <c r="D202" s="1">
        <v>2001</v>
      </c>
      <c r="E202" s="1">
        <v>2006</v>
      </c>
      <c r="F202" s="1">
        <v>2003</v>
      </c>
      <c r="G202" s="1">
        <v>2008</v>
      </c>
      <c r="H202" s="1">
        <v>1</v>
      </c>
      <c r="I202" s="1">
        <v>170</v>
      </c>
      <c r="J202" s="1">
        <v>3</v>
      </c>
      <c r="K202" s="1">
        <v>6</v>
      </c>
      <c r="L202" s="1">
        <v>4</v>
      </c>
      <c r="M202" s="1">
        <v>8</v>
      </c>
      <c r="N202" s="1">
        <v>7</v>
      </c>
      <c r="O202" s="1">
        <v>7</v>
      </c>
      <c r="P202">
        <v>23</v>
      </c>
      <c r="Q202">
        <v>0</v>
      </c>
      <c r="R202">
        <v>26</v>
      </c>
    </row>
    <row r="203" spans="1:18" x14ac:dyDescent="0.15">
      <c r="A203" s="1">
        <v>48002</v>
      </c>
      <c r="B203" s="1">
        <v>48</v>
      </c>
      <c r="C203" s="1">
        <v>2</v>
      </c>
      <c r="D203" s="1">
        <v>3003</v>
      </c>
      <c r="E203" s="1">
        <v>3006</v>
      </c>
      <c r="F203" s="1">
        <v>3002</v>
      </c>
      <c r="G203" s="1">
        <v>3008</v>
      </c>
      <c r="H203" s="1">
        <v>1</v>
      </c>
      <c r="I203" s="1">
        <v>477</v>
      </c>
      <c r="J203" s="1">
        <v>3</v>
      </c>
      <c r="K203" s="1">
        <v>6</v>
      </c>
      <c r="L203" s="1">
        <v>4</v>
      </c>
      <c r="M203" s="1">
        <v>20</v>
      </c>
      <c r="N203" s="1">
        <v>7</v>
      </c>
      <c r="O203" s="1">
        <v>17</v>
      </c>
      <c r="P203">
        <v>23</v>
      </c>
      <c r="Q203">
        <v>0</v>
      </c>
      <c r="R203">
        <v>62</v>
      </c>
    </row>
    <row r="204" spans="1:18" x14ac:dyDescent="0.15">
      <c r="A204" s="1">
        <v>48003</v>
      </c>
      <c r="B204" s="1">
        <v>48</v>
      </c>
      <c r="C204" s="1">
        <v>3</v>
      </c>
      <c r="D204" s="1">
        <v>4001</v>
      </c>
      <c r="E204" s="1">
        <v>4006</v>
      </c>
      <c r="F204" s="1">
        <v>4003</v>
      </c>
      <c r="G204" s="1">
        <v>4008</v>
      </c>
      <c r="H204" s="1">
        <v>1</v>
      </c>
      <c r="I204" s="1">
        <v>863</v>
      </c>
      <c r="J204" s="1">
        <v>3</v>
      </c>
      <c r="K204" s="1">
        <v>19</v>
      </c>
      <c r="L204" s="1">
        <v>4</v>
      </c>
      <c r="M204" s="1">
        <v>28</v>
      </c>
      <c r="N204" s="1">
        <v>7</v>
      </c>
      <c r="O204" s="1">
        <v>30</v>
      </c>
      <c r="P204">
        <v>23</v>
      </c>
      <c r="Q204">
        <v>0</v>
      </c>
      <c r="R204">
        <v>107</v>
      </c>
    </row>
    <row r="205" spans="1:18" x14ac:dyDescent="0.15">
      <c r="A205" s="1">
        <v>48004</v>
      </c>
      <c r="B205" s="1">
        <v>48</v>
      </c>
      <c r="C205" s="1">
        <v>4</v>
      </c>
      <c r="D205" s="1">
        <v>5001</v>
      </c>
      <c r="E205" s="1">
        <v>5001</v>
      </c>
      <c r="F205" s="1">
        <v>5002</v>
      </c>
      <c r="G205" s="1">
        <v>5008</v>
      </c>
      <c r="H205" s="1">
        <v>1</v>
      </c>
      <c r="I205" s="1">
        <v>1396</v>
      </c>
      <c r="J205" s="1">
        <v>3</v>
      </c>
      <c r="K205" s="1">
        <v>19</v>
      </c>
      <c r="L205" s="1">
        <v>4</v>
      </c>
      <c r="M205" s="1">
        <v>48</v>
      </c>
      <c r="N205" s="1">
        <v>7</v>
      </c>
      <c r="O205" s="1">
        <v>48</v>
      </c>
      <c r="P205">
        <v>23</v>
      </c>
      <c r="Q205">
        <v>0</v>
      </c>
      <c r="R205">
        <v>170</v>
      </c>
    </row>
    <row r="206" spans="1:18" x14ac:dyDescent="0.15">
      <c r="A206" s="1">
        <v>48005</v>
      </c>
      <c r="B206" s="1">
        <v>48</v>
      </c>
      <c r="C206" s="1">
        <v>5</v>
      </c>
      <c r="D206" s="1">
        <v>6001</v>
      </c>
      <c r="E206" s="1">
        <v>6006</v>
      </c>
      <c r="F206" s="1">
        <v>6002</v>
      </c>
      <c r="G206" s="1">
        <v>6008</v>
      </c>
      <c r="H206" s="1">
        <v>1</v>
      </c>
      <c r="I206" s="1">
        <v>1913</v>
      </c>
      <c r="J206" s="1">
        <v>3</v>
      </c>
      <c r="K206" s="1">
        <v>45</v>
      </c>
      <c r="L206" s="1">
        <v>4</v>
      </c>
      <c r="M206" s="1">
        <v>88</v>
      </c>
      <c r="N206" s="1">
        <v>7</v>
      </c>
      <c r="O206" s="1">
        <v>54</v>
      </c>
      <c r="P206">
        <v>23</v>
      </c>
      <c r="Q206">
        <v>0</v>
      </c>
      <c r="R206">
        <v>255</v>
      </c>
    </row>
    <row r="207" spans="1:18" x14ac:dyDescent="0.15">
      <c r="A207" s="1">
        <v>49000</v>
      </c>
      <c r="B207" s="1">
        <v>49</v>
      </c>
      <c r="C207" s="1">
        <v>0</v>
      </c>
      <c r="D207" s="1">
        <v>1001</v>
      </c>
      <c r="E207" s="1">
        <v>1005</v>
      </c>
      <c r="F207" s="1">
        <v>1002</v>
      </c>
      <c r="G207" s="1">
        <v>1007</v>
      </c>
      <c r="H207" s="1">
        <v>1</v>
      </c>
      <c r="I207" s="1">
        <v>0</v>
      </c>
      <c r="J207" s="1">
        <v>3</v>
      </c>
      <c r="K207" s="1">
        <v>0</v>
      </c>
      <c r="L207" s="1">
        <v>4</v>
      </c>
      <c r="M207" s="1">
        <v>0</v>
      </c>
      <c r="N207" s="1">
        <v>5</v>
      </c>
      <c r="O207" s="1">
        <v>0</v>
      </c>
      <c r="P207">
        <v>23</v>
      </c>
      <c r="Q207">
        <v>0</v>
      </c>
      <c r="R207">
        <v>0</v>
      </c>
    </row>
    <row r="208" spans="1:18" x14ac:dyDescent="0.15">
      <c r="A208" s="1">
        <v>49001</v>
      </c>
      <c r="B208" s="1">
        <v>49</v>
      </c>
      <c r="C208" s="1">
        <v>1</v>
      </c>
      <c r="D208" s="1">
        <v>2001</v>
      </c>
      <c r="E208" s="1">
        <v>2005</v>
      </c>
      <c r="F208" s="1">
        <v>2003</v>
      </c>
      <c r="G208" s="1">
        <v>2008</v>
      </c>
      <c r="H208" s="1">
        <v>1</v>
      </c>
      <c r="I208" s="1">
        <v>99</v>
      </c>
      <c r="J208" s="1">
        <v>3</v>
      </c>
      <c r="K208" s="1">
        <v>6</v>
      </c>
      <c r="L208" s="1">
        <v>4</v>
      </c>
      <c r="M208" s="1">
        <v>8</v>
      </c>
      <c r="N208" s="1">
        <v>5</v>
      </c>
      <c r="O208" s="1">
        <v>8</v>
      </c>
      <c r="P208">
        <v>23</v>
      </c>
      <c r="Q208">
        <v>3</v>
      </c>
      <c r="R208">
        <v>27</v>
      </c>
    </row>
    <row r="209" spans="1:18" x14ac:dyDescent="0.15">
      <c r="A209" s="1">
        <v>49002</v>
      </c>
      <c r="B209" s="1">
        <v>49</v>
      </c>
      <c r="C209" s="1">
        <v>2</v>
      </c>
      <c r="D209" s="1">
        <v>3001</v>
      </c>
      <c r="E209" s="1">
        <v>3005</v>
      </c>
      <c r="F209" s="1">
        <v>3002</v>
      </c>
      <c r="G209" s="1">
        <v>3007</v>
      </c>
      <c r="H209" s="1">
        <v>1</v>
      </c>
      <c r="I209" s="1">
        <v>406</v>
      </c>
      <c r="J209" s="1">
        <v>3</v>
      </c>
      <c r="K209" s="1">
        <v>6</v>
      </c>
      <c r="L209" s="1">
        <v>4</v>
      </c>
      <c r="M209" s="1">
        <v>20</v>
      </c>
      <c r="N209" s="1">
        <v>5</v>
      </c>
      <c r="O209" s="1">
        <v>20</v>
      </c>
      <c r="P209">
        <v>23</v>
      </c>
      <c r="Q209">
        <v>3</v>
      </c>
      <c r="R209">
        <v>68</v>
      </c>
    </row>
    <row r="210" spans="1:18" x14ac:dyDescent="0.15">
      <c r="A210" s="1">
        <v>49003</v>
      </c>
      <c r="B210" s="1">
        <v>49</v>
      </c>
      <c r="C210" s="1">
        <v>3</v>
      </c>
      <c r="D210" s="1">
        <v>4001</v>
      </c>
      <c r="E210" s="1">
        <v>4005</v>
      </c>
      <c r="F210" s="1">
        <v>4003</v>
      </c>
      <c r="G210" s="1">
        <v>4008</v>
      </c>
      <c r="H210" s="1">
        <v>1</v>
      </c>
      <c r="I210" s="1">
        <v>555</v>
      </c>
      <c r="J210" s="1">
        <v>3</v>
      </c>
      <c r="K210" s="1">
        <v>19</v>
      </c>
      <c r="L210" s="1">
        <v>4</v>
      </c>
      <c r="M210" s="1">
        <v>35</v>
      </c>
      <c r="N210" s="1">
        <v>5</v>
      </c>
      <c r="O210" s="1">
        <v>35</v>
      </c>
      <c r="P210">
        <v>23</v>
      </c>
      <c r="Q210">
        <v>9</v>
      </c>
      <c r="R210">
        <v>118</v>
      </c>
    </row>
    <row r="211" spans="1:18" x14ac:dyDescent="0.15">
      <c r="A211" s="1">
        <v>49004</v>
      </c>
      <c r="B211" s="1">
        <v>49</v>
      </c>
      <c r="C211" s="1">
        <v>4</v>
      </c>
      <c r="D211" s="1">
        <v>5001</v>
      </c>
      <c r="E211" s="1">
        <v>5005</v>
      </c>
      <c r="F211" s="1">
        <v>5003</v>
      </c>
      <c r="G211" s="1">
        <v>5008</v>
      </c>
      <c r="H211" s="1">
        <v>1</v>
      </c>
      <c r="I211" s="1">
        <v>1088</v>
      </c>
      <c r="J211" s="1">
        <v>3</v>
      </c>
      <c r="K211" s="1">
        <v>19</v>
      </c>
      <c r="L211" s="1">
        <v>4</v>
      </c>
      <c r="M211" s="1">
        <v>55</v>
      </c>
      <c r="N211" s="1">
        <v>5</v>
      </c>
      <c r="O211" s="1">
        <v>55</v>
      </c>
      <c r="P211">
        <v>23</v>
      </c>
      <c r="Q211">
        <v>9</v>
      </c>
      <c r="R211">
        <v>187</v>
      </c>
    </row>
    <row r="212" spans="1:18" x14ac:dyDescent="0.15">
      <c r="A212" s="1">
        <v>49005</v>
      </c>
      <c r="B212" s="1">
        <v>49</v>
      </c>
      <c r="C212" s="1">
        <v>5</v>
      </c>
      <c r="D212" s="1">
        <v>6001</v>
      </c>
      <c r="E212" s="1">
        <v>6005</v>
      </c>
      <c r="F212" s="1">
        <v>6002</v>
      </c>
      <c r="G212" s="1">
        <v>6007</v>
      </c>
      <c r="H212" s="1">
        <v>1</v>
      </c>
      <c r="I212" s="1">
        <v>1804</v>
      </c>
      <c r="J212" s="1">
        <v>3</v>
      </c>
      <c r="K212" s="1">
        <v>19</v>
      </c>
      <c r="L212" s="1">
        <v>4</v>
      </c>
      <c r="M212" s="1">
        <v>81</v>
      </c>
      <c r="N212" s="1">
        <v>5</v>
      </c>
      <c r="O212" s="1">
        <v>81</v>
      </c>
      <c r="P212">
        <v>23</v>
      </c>
      <c r="Q212">
        <v>9</v>
      </c>
      <c r="R212">
        <v>278</v>
      </c>
    </row>
    <row r="213" spans="1:18" x14ac:dyDescent="0.15">
      <c r="A213" s="1">
        <v>50000</v>
      </c>
      <c r="B213" s="1">
        <v>50</v>
      </c>
      <c r="C213" s="1">
        <v>0</v>
      </c>
      <c r="D213" s="1">
        <v>1001</v>
      </c>
      <c r="E213" s="1">
        <v>1006</v>
      </c>
      <c r="F213" s="1">
        <v>1003</v>
      </c>
      <c r="G213" s="1">
        <v>1008</v>
      </c>
      <c r="H213" s="1">
        <v>1</v>
      </c>
      <c r="I213" s="1">
        <v>0</v>
      </c>
      <c r="J213" s="1">
        <v>3</v>
      </c>
      <c r="K213" s="1">
        <v>0</v>
      </c>
      <c r="L213" s="1">
        <v>4</v>
      </c>
      <c r="M213" s="1">
        <v>0</v>
      </c>
      <c r="N213" s="1">
        <v>7</v>
      </c>
      <c r="O213" s="1">
        <v>0</v>
      </c>
      <c r="P213">
        <v>23</v>
      </c>
      <c r="Q213">
        <v>0</v>
      </c>
      <c r="R213">
        <v>0</v>
      </c>
    </row>
    <row r="214" spans="1:18" x14ac:dyDescent="0.15">
      <c r="A214" s="1">
        <v>50001</v>
      </c>
      <c r="B214" s="1">
        <v>50</v>
      </c>
      <c r="C214" s="1">
        <v>1</v>
      </c>
      <c r="D214" s="1">
        <v>2001</v>
      </c>
      <c r="E214" s="1">
        <v>2006</v>
      </c>
      <c r="F214" s="1">
        <v>2002</v>
      </c>
      <c r="G214" s="1">
        <v>2007</v>
      </c>
      <c r="H214" s="1">
        <v>1</v>
      </c>
      <c r="I214" s="1">
        <v>217</v>
      </c>
      <c r="J214" s="1">
        <v>3</v>
      </c>
      <c r="K214" s="1">
        <v>0</v>
      </c>
      <c r="L214" s="1">
        <v>4</v>
      </c>
      <c r="M214" s="1">
        <v>8</v>
      </c>
      <c r="N214" s="1">
        <v>7</v>
      </c>
      <c r="O214" s="1">
        <v>7</v>
      </c>
      <c r="P214">
        <v>23</v>
      </c>
      <c r="Q214">
        <v>0</v>
      </c>
      <c r="R214">
        <v>25</v>
      </c>
    </row>
    <row r="215" spans="1:18" x14ac:dyDescent="0.15">
      <c r="A215" s="1">
        <v>50002</v>
      </c>
      <c r="B215" s="1">
        <v>50</v>
      </c>
      <c r="C215" s="1">
        <v>2</v>
      </c>
      <c r="D215" s="1">
        <v>3001</v>
      </c>
      <c r="E215" s="1">
        <v>3002</v>
      </c>
      <c r="F215" s="1">
        <v>3003</v>
      </c>
      <c r="G215" s="1">
        <v>3008</v>
      </c>
      <c r="H215" s="1">
        <v>1</v>
      </c>
      <c r="I215" s="1">
        <v>346</v>
      </c>
      <c r="J215" s="1">
        <v>3</v>
      </c>
      <c r="K215" s="1">
        <v>9</v>
      </c>
      <c r="L215" s="1">
        <v>4</v>
      </c>
      <c r="M215" s="1">
        <v>20</v>
      </c>
      <c r="N215" s="1">
        <v>7</v>
      </c>
      <c r="O215" s="1">
        <v>17</v>
      </c>
      <c r="P215">
        <v>23</v>
      </c>
      <c r="Q215">
        <v>4</v>
      </c>
      <c r="R215">
        <v>60</v>
      </c>
    </row>
    <row r="216" spans="1:18" x14ac:dyDescent="0.15">
      <c r="A216" s="1">
        <v>50003</v>
      </c>
      <c r="B216" s="1">
        <v>50</v>
      </c>
      <c r="C216" s="1">
        <v>3</v>
      </c>
      <c r="D216" s="1">
        <v>4001</v>
      </c>
      <c r="E216" s="1">
        <v>4001</v>
      </c>
      <c r="F216" s="1">
        <v>4002</v>
      </c>
      <c r="G216" s="1">
        <v>4007</v>
      </c>
      <c r="H216" s="1">
        <v>1</v>
      </c>
      <c r="I216" s="1">
        <v>732</v>
      </c>
      <c r="J216" s="1">
        <v>3</v>
      </c>
      <c r="K216" s="1">
        <v>22</v>
      </c>
      <c r="L216" s="1">
        <v>4</v>
      </c>
      <c r="M216" s="1">
        <v>35</v>
      </c>
      <c r="N216" s="1">
        <v>7</v>
      </c>
      <c r="O216" s="1">
        <v>21</v>
      </c>
      <c r="P216">
        <v>23</v>
      </c>
      <c r="Q216">
        <v>4</v>
      </c>
      <c r="R216">
        <v>106</v>
      </c>
    </row>
    <row r="217" spans="1:18" x14ac:dyDescent="0.15">
      <c r="A217" s="1">
        <v>50004</v>
      </c>
      <c r="B217" s="1">
        <v>50</v>
      </c>
      <c r="C217" s="1">
        <v>4</v>
      </c>
      <c r="D217" s="1">
        <v>5006</v>
      </c>
      <c r="E217" s="1">
        <v>5006</v>
      </c>
      <c r="F217" s="1">
        <v>5003</v>
      </c>
      <c r="G217" s="1">
        <v>5008</v>
      </c>
      <c r="H217" s="1">
        <v>1</v>
      </c>
      <c r="I217" s="1">
        <v>910</v>
      </c>
      <c r="J217" s="1">
        <v>3</v>
      </c>
      <c r="K217" s="1">
        <v>41</v>
      </c>
      <c r="L217" s="1">
        <v>4</v>
      </c>
      <c r="M217" s="1">
        <v>65</v>
      </c>
      <c r="N217" s="1">
        <v>7</v>
      </c>
      <c r="O217" s="1">
        <v>26</v>
      </c>
      <c r="P217">
        <v>23</v>
      </c>
      <c r="Q217">
        <v>13</v>
      </c>
      <c r="R217">
        <v>168</v>
      </c>
    </row>
    <row r="218" spans="1:18" x14ac:dyDescent="0.15">
      <c r="A218" s="1">
        <v>50005</v>
      </c>
      <c r="B218" s="1">
        <v>50</v>
      </c>
      <c r="C218" s="1">
        <v>5</v>
      </c>
      <c r="D218" s="1">
        <v>6001</v>
      </c>
      <c r="E218" s="1">
        <v>6002</v>
      </c>
      <c r="F218" s="1">
        <v>6003</v>
      </c>
      <c r="G218" s="1">
        <v>6008</v>
      </c>
      <c r="H218" s="1">
        <v>1</v>
      </c>
      <c r="I218" s="1">
        <v>1626</v>
      </c>
      <c r="J218" s="1">
        <v>3</v>
      </c>
      <c r="K218" s="1">
        <v>41</v>
      </c>
      <c r="L218" s="1">
        <v>4</v>
      </c>
      <c r="M218" s="1">
        <v>77</v>
      </c>
      <c r="N218" s="1">
        <v>7</v>
      </c>
      <c r="O218" s="1">
        <v>68</v>
      </c>
      <c r="P218">
        <v>23</v>
      </c>
      <c r="Q218">
        <v>13</v>
      </c>
      <c r="R218">
        <v>251</v>
      </c>
    </row>
    <row r="219" spans="1:18" x14ac:dyDescent="0.15">
      <c r="A219" s="1">
        <v>53000</v>
      </c>
      <c r="B219" s="1">
        <v>53</v>
      </c>
      <c r="C219" s="1">
        <v>0</v>
      </c>
      <c r="D219" s="1">
        <v>1001</v>
      </c>
      <c r="E219" s="1">
        <v>1006</v>
      </c>
      <c r="F219" s="1">
        <v>1003</v>
      </c>
      <c r="G219" s="1">
        <v>1008</v>
      </c>
      <c r="H219" s="1">
        <v>1</v>
      </c>
      <c r="I219" s="1">
        <v>0</v>
      </c>
      <c r="J219" s="1">
        <v>3</v>
      </c>
      <c r="K219" s="1">
        <v>0</v>
      </c>
      <c r="L219" s="1">
        <v>4</v>
      </c>
      <c r="M219" s="1">
        <v>0</v>
      </c>
      <c r="N219" s="1">
        <v>7</v>
      </c>
      <c r="O219" s="1">
        <v>0</v>
      </c>
      <c r="P219">
        <v>23</v>
      </c>
      <c r="Q219">
        <v>0</v>
      </c>
      <c r="R219">
        <v>0</v>
      </c>
    </row>
    <row r="220" spans="1:18" x14ac:dyDescent="0.15">
      <c r="A220" s="1">
        <v>53001</v>
      </c>
      <c r="B220" s="1">
        <v>53</v>
      </c>
      <c r="C220" s="1">
        <v>1</v>
      </c>
      <c r="D220" s="1">
        <v>2001</v>
      </c>
      <c r="E220" s="1">
        <v>2006</v>
      </c>
      <c r="F220" s="1">
        <v>2002</v>
      </c>
      <c r="G220" s="1">
        <v>2007</v>
      </c>
      <c r="H220" s="1">
        <v>1</v>
      </c>
      <c r="I220" s="1">
        <v>217</v>
      </c>
      <c r="J220" s="1">
        <v>3</v>
      </c>
      <c r="K220" s="1">
        <v>0</v>
      </c>
      <c r="L220" s="1">
        <v>4</v>
      </c>
      <c r="M220" s="1">
        <v>8</v>
      </c>
      <c r="N220" s="1">
        <v>7</v>
      </c>
      <c r="O220" s="1">
        <v>7</v>
      </c>
      <c r="P220">
        <v>23</v>
      </c>
      <c r="Q220">
        <v>0</v>
      </c>
      <c r="R220">
        <v>25</v>
      </c>
    </row>
    <row r="221" spans="1:18" x14ac:dyDescent="0.15">
      <c r="A221" s="1">
        <v>53002</v>
      </c>
      <c r="B221" s="1">
        <v>53</v>
      </c>
      <c r="C221" s="1">
        <v>2</v>
      </c>
      <c r="D221" s="1">
        <v>3001</v>
      </c>
      <c r="E221" s="1">
        <v>3002</v>
      </c>
      <c r="F221" s="1">
        <v>3003</v>
      </c>
      <c r="G221" s="1">
        <v>3008</v>
      </c>
      <c r="H221" s="1">
        <v>1</v>
      </c>
      <c r="I221" s="1">
        <v>346</v>
      </c>
      <c r="J221" s="1">
        <v>3</v>
      </c>
      <c r="K221" s="1">
        <v>9</v>
      </c>
      <c r="L221" s="1">
        <v>4</v>
      </c>
      <c r="M221" s="1">
        <v>20</v>
      </c>
      <c r="N221" s="1">
        <v>7</v>
      </c>
      <c r="O221" s="1">
        <v>17</v>
      </c>
      <c r="P221">
        <v>23</v>
      </c>
      <c r="Q221">
        <v>4</v>
      </c>
      <c r="R221">
        <v>60</v>
      </c>
    </row>
    <row r="222" spans="1:18" x14ac:dyDescent="0.15">
      <c r="A222" s="1">
        <v>53003</v>
      </c>
      <c r="B222" s="1">
        <v>53</v>
      </c>
      <c r="C222" s="1">
        <v>3</v>
      </c>
      <c r="D222" s="1">
        <v>4001</v>
      </c>
      <c r="E222" s="1">
        <v>4001</v>
      </c>
      <c r="F222" s="1">
        <v>4002</v>
      </c>
      <c r="G222" s="1">
        <v>4007</v>
      </c>
      <c r="H222" s="1">
        <v>1</v>
      </c>
      <c r="I222" s="1">
        <v>732</v>
      </c>
      <c r="J222" s="1">
        <v>3</v>
      </c>
      <c r="K222" s="1">
        <v>22</v>
      </c>
      <c r="L222" s="1">
        <v>4</v>
      </c>
      <c r="M222" s="1">
        <v>35</v>
      </c>
      <c r="N222" s="1">
        <v>7</v>
      </c>
      <c r="O222" s="1">
        <v>21</v>
      </c>
      <c r="P222">
        <v>23</v>
      </c>
      <c r="Q222">
        <v>4</v>
      </c>
      <c r="R222">
        <v>106</v>
      </c>
    </row>
    <row r="223" spans="1:18" x14ac:dyDescent="0.15">
      <c r="A223" s="1">
        <v>53004</v>
      </c>
      <c r="B223" s="1">
        <v>53</v>
      </c>
      <c r="C223" s="1">
        <v>4</v>
      </c>
      <c r="D223" s="1">
        <v>5006</v>
      </c>
      <c r="E223" s="1">
        <v>5006</v>
      </c>
      <c r="F223" s="1">
        <v>5003</v>
      </c>
      <c r="G223" s="1">
        <v>5008</v>
      </c>
      <c r="H223" s="1">
        <v>1</v>
      </c>
      <c r="I223" s="1">
        <v>910</v>
      </c>
      <c r="J223" s="1">
        <v>3</v>
      </c>
      <c r="K223" s="1">
        <v>41</v>
      </c>
      <c r="L223" s="1">
        <v>4</v>
      </c>
      <c r="M223" s="1">
        <v>65</v>
      </c>
      <c r="N223" s="1">
        <v>7</v>
      </c>
      <c r="O223" s="1">
        <v>26</v>
      </c>
      <c r="P223">
        <v>23</v>
      </c>
      <c r="Q223">
        <v>13</v>
      </c>
      <c r="R223">
        <v>168</v>
      </c>
    </row>
    <row r="224" spans="1:18" x14ac:dyDescent="0.15">
      <c r="A224" s="1">
        <v>53005</v>
      </c>
      <c r="B224" s="1">
        <v>53</v>
      </c>
      <c r="C224" s="1">
        <v>5</v>
      </c>
      <c r="D224" s="1">
        <v>6001</v>
      </c>
      <c r="E224" s="1">
        <v>6002</v>
      </c>
      <c r="F224" s="1">
        <v>6003</v>
      </c>
      <c r="G224" s="1">
        <v>6008</v>
      </c>
      <c r="H224" s="1">
        <v>1</v>
      </c>
      <c r="I224" s="1">
        <v>1626</v>
      </c>
      <c r="J224" s="1">
        <v>3</v>
      </c>
      <c r="K224" s="1">
        <v>41</v>
      </c>
      <c r="L224" s="1">
        <v>4</v>
      </c>
      <c r="M224" s="1">
        <v>77</v>
      </c>
      <c r="N224" s="1">
        <v>7</v>
      </c>
      <c r="O224" s="1">
        <v>68</v>
      </c>
      <c r="P224">
        <v>23</v>
      </c>
      <c r="Q224">
        <v>13</v>
      </c>
      <c r="R224">
        <v>251</v>
      </c>
    </row>
    <row r="225" spans="1:18" x14ac:dyDescent="0.15">
      <c r="A225" s="1">
        <v>56000</v>
      </c>
      <c r="B225" s="1">
        <v>56</v>
      </c>
      <c r="C225" s="1">
        <v>0</v>
      </c>
      <c r="D225" s="1">
        <v>1005</v>
      </c>
      <c r="E225" s="1">
        <v>1004</v>
      </c>
      <c r="F225" s="1">
        <v>1003</v>
      </c>
      <c r="G225" s="1">
        <v>1007</v>
      </c>
      <c r="H225" s="1">
        <v>1</v>
      </c>
      <c r="I225" s="1">
        <v>0</v>
      </c>
      <c r="J225" s="1">
        <v>3</v>
      </c>
      <c r="K225" s="1">
        <v>0</v>
      </c>
      <c r="L225" s="1">
        <v>5</v>
      </c>
      <c r="M225" s="1">
        <v>0</v>
      </c>
      <c r="N225" s="1">
        <v>6</v>
      </c>
      <c r="O225" s="1">
        <v>0</v>
      </c>
      <c r="P225">
        <v>23</v>
      </c>
      <c r="Q225">
        <v>0</v>
      </c>
      <c r="R225">
        <v>0</v>
      </c>
    </row>
    <row r="226" spans="1:18" x14ac:dyDescent="0.15">
      <c r="A226" s="1">
        <v>56001</v>
      </c>
      <c r="B226" s="1">
        <v>56</v>
      </c>
      <c r="C226" s="1">
        <v>1</v>
      </c>
      <c r="D226" s="1">
        <v>2005</v>
      </c>
      <c r="E226" s="1">
        <v>2004</v>
      </c>
      <c r="F226" s="1">
        <v>2003</v>
      </c>
      <c r="G226" s="1">
        <v>2008</v>
      </c>
      <c r="H226" s="1">
        <v>1</v>
      </c>
      <c r="I226" s="1">
        <v>146</v>
      </c>
      <c r="J226" s="1">
        <v>3</v>
      </c>
      <c r="K226" s="1">
        <v>0</v>
      </c>
      <c r="L226" s="1">
        <v>5</v>
      </c>
      <c r="M226" s="1">
        <v>8</v>
      </c>
      <c r="N226" s="1">
        <v>6</v>
      </c>
      <c r="O226" s="1">
        <v>7</v>
      </c>
      <c r="P226">
        <v>23</v>
      </c>
      <c r="Q226">
        <v>3</v>
      </c>
      <c r="R226">
        <v>24</v>
      </c>
    </row>
    <row r="227" spans="1:18" x14ac:dyDescent="0.15">
      <c r="A227" s="1">
        <v>56002</v>
      </c>
      <c r="B227" s="1">
        <v>56</v>
      </c>
      <c r="C227" s="1">
        <v>2</v>
      </c>
      <c r="D227" s="1">
        <v>3008</v>
      </c>
      <c r="E227" s="1">
        <v>3004</v>
      </c>
      <c r="F227" s="1">
        <v>3003</v>
      </c>
      <c r="G227" s="1">
        <v>3007</v>
      </c>
      <c r="H227" s="1">
        <v>1</v>
      </c>
      <c r="I227" s="1">
        <v>453</v>
      </c>
      <c r="J227" s="1">
        <v>3</v>
      </c>
      <c r="K227" s="1">
        <v>0</v>
      </c>
      <c r="L227" s="1">
        <v>5</v>
      </c>
      <c r="M227" s="1">
        <v>20</v>
      </c>
      <c r="N227" s="1">
        <v>6</v>
      </c>
      <c r="O227" s="1">
        <v>17</v>
      </c>
      <c r="P227">
        <v>23</v>
      </c>
      <c r="Q227">
        <v>3</v>
      </c>
      <c r="R227">
        <v>61</v>
      </c>
    </row>
    <row r="228" spans="1:18" x14ac:dyDescent="0.15">
      <c r="A228" s="1">
        <v>56003</v>
      </c>
      <c r="B228" s="1">
        <v>56</v>
      </c>
      <c r="C228" s="1">
        <v>3</v>
      </c>
      <c r="D228" s="1">
        <v>4005</v>
      </c>
      <c r="E228" s="1">
        <v>4004</v>
      </c>
      <c r="F228" s="1">
        <v>4003</v>
      </c>
      <c r="G228" s="1">
        <v>4008</v>
      </c>
      <c r="H228" s="1">
        <v>1</v>
      </c>
      <c r="I228" s="1">
        <v>839</v>
      </c>
      <c r="J228" s="1">
        <v>3</v>
      </c>
      <c r="K228" s="1">
        <v>0</v>
      </c>
      <c r="L228" s="1">
        <v>5</v>
      </c>
      <c r="M228" s="1">
        <v>28</v>
      </c>
      <c r="N228" s="1">
        <v>6</v>
      </c>
      <c r="O228" s="1">
        <v>30</v>
      </c>
      <c r="P228">
        <v>23</v>
      </c>
      <c r="Q228">
        <v>9</v>
      </c>
      <c r="R228">
        <v>105</v>
      </c>
    </row>
    <row r="229" spans="1:18" x14ac:dyDescent="0.15">
      <c r="A229" s="1">
        <v>56004</v>
      </c>
      <c r="B229" s="1">
        <v>56</v>
      </c>
      <c r="C229" s="1">
        <v>4</v>
      </c>
      <c r="D229" s="1">
        <v>5005</v>
      </c>
      <c r="E229" s="1">
        <v>5005</v>
      </c>
      <c r="F229" s="1">
        <v>5003</v>
      </c>
      <c r="G229" s="1">
        <v>5007</v>
      </c>
      <c r="H229" s="1">
        <v>1</v>
      </c>
      <c r="I229" s="1">
        <v>1372</v>
      </c>
      <c r="J229" s="1">
        <v>3</v>
      </c>
      <c r="K229" s="1">
        <v>0</v>
      </c>
      <c r="L229" s="1">
        <v>5</v>
      </c>
      <c r="M229" s="1">
        <v>48</v>
      </c>
      <c r="N229" s="1">
        <v>6</v>
      </c>
      <c r="O229" s="1">
        <v>48</v>
      </c>
      <c r="P229">
        <v>23</v>
      </c>
      <c r="Q229">
        <v>9</v>
      </c>
      <c r="R229">
        <v>168</v>
      </c>
    </row>
    <row r="230" spans="1:18" x14ac:dyDescent="0.15">
      <c r="A230" s="1">
        <v>56005</v>
      </c>
      <c r="B230" s="1">
        <v>56</v>
      </c>
      <c r="C230" s="1">
        <v>5</v>
      </c>
      <c r="D230" s="1">
        <v>6005</v>
      </c>
      <c r="E230" s="1">
        <v>6004</v>
      </c>
      <c r="F230" s="1">
        <v>6003</v>
      </c>
      <c r="G230" s="1">
        <v>6007</v>
      </c>
      <c r="H230" s="1">
        <v>1</v>
      </c>
      <c r="I230" s="1">
        <v>1789</v>
      </c>
      <c r="J230" s="1">
        <v>3</v>
      </c>
      <c r="K230" s="1">
        <v>0</v>
      </c>
      <c r="L230" s="1">
        <v>5</v>
      </c>
      <c r="M230" s="1">
        <v>88</v>
      </c>
      <c r="N230" s="1">
        <v>6</v>
      </c>
      <c r="O230" s="1">
        <v>54</v>
      </c>
      <c r="P230">
        <v>23</v>
      </c>
      <c r="Q230">
        <v>21</v>
      </c>
      <c r="R230">
        <v>247</v>
      </c>
    </row>
    <row r="231" spans="1:18" x14ac:dyDescent="0.15">
      <c r="A231" s="1">
        <v>58000</v>
      </c>
      <c r="B231" s="1">
        <v>58</v>
      </c>
      <c r="C231" s="1">
        <v>0</v>
      </c>
      <c r="D231" s="1">
        <v>1005</v>
      </c>
      <c r="E231" s="1">
        <v>1004</v>
      </c>
      <c r="F231" s="1">
        <v>1003</v>
      </c>
      <c r="G231" s="1">
        <v>1007</v>
      </c>
      <c r="H231" s="1">
        <v>1</v>
      </c>
      <c r="I231" s="1">
        <v>0</v>
      </c>
      <c r="J231" s="1">
        <v>3</v>
      </c>
      <c r="K231" s="1">
        <v>0</v>
      </c>
      <c r="L231" s="1">
        <v>5</v>
      </c>
      <c r="M231" s="1">
        <v>0</v>
      </c>
      <c r="N231" s="1">
        <v>6</v>
      </c>
      <c r="O231" s="1">
        <v>0</v>
      </c>
      <c r="P231">
        <v>23</v>
      </c>
      <c r="Q231">
        <v>0</v>
      </c>
      <c r="R231">
        <v>0</v>
      </c>
    </row>
    <row r="232" spans="1:18" x14ac:dyDescent="0.15">
      <c r="A232" s="1">
        <v>58001</v>
      </c>
      <c r="B232" s="1">
        <v>58</v>
      </c>
      <c r="C232" s="1">
        <v>1</v>
      </c>
      <c r="D232" s="1">
        <v>2005</v>
      </c>
      <c r="E232" s="1">
        <v>2004</v>
      </c>
      <c r="F232" s="1">
        <v>2003</v>
      </c>
      <c r="G232" s="1">
        <v>2008</v>
      </c>
      <c r="H232" s="1">
        <v>1</v>
      </c>
      <c r="I232" s="1">
        <v>146</v>
      </c>
      <c r="J232" s="1">
        <v>3</v>
      </c>
      <c r="K232" s="1">
        <v>0</v>
      </c>
      <c r="L232" s="1">
        <v>5</v>
      </c>
      <c r="M232" s="1">
        <v>8</v>
      </c>
      <c r="N232" s="1">
        <v>6</v>
      </c>
      <c r="O232" s="1">
        <v>7</v>
      </c>
      <c r="P232">
        <v>23</v>
      </c>
      <c r="Q232">
        <v>3</v>
      </c>
      <c r="R232">
        <v>24</v>
      </c>
    </row>
    <row r="233" spans="1:18" x14ac:dyDescent="0.15">
      <c r="A233" s="1">
        <v>58002</v>
      </c>
      <c r="B233" s="1">
        <v>58</v>
      </c>
      <c r="C233" s="1">
        <v>2</v>
      </c>
      <c r="D233" s="1">
        <v>3008</v>
      </c>
      <c r="E233" s="1">
        <v>3004</v>
      </c>
      <c r="F233" s="1">
        <v>3003</v>
      </c>
      <c r="G233" s="1">
        <v>3007</v>
      </c>
      <c r="H233" s="1">
        <v>1</v>
      </c>
      <c r="I233" s="1">
        <v>453</v>
      </c>
      <c r="J233" s="1">
        <v>3</v>
      </c>
      <c r="K233" s="1">
        <v>0</v>
      </c>
      <c r="L233" s="1">
        <v>5</v>
      </c>
      <c r="M233" s="1">
        <v>20</v>
      </c>
      <c r="N233" s="1">
        <v>6</v>
      </c>
      <c r="O233" s="1">
        <v>17</v>
      </c>
      <c r="P233">
        <v>23</v>
      </c>
      <c r="Q233">
        <v>3</v>
      </c>
      <c r="R233">
        <v>61</v>
      </c>
    </row>
    <row r="234" spans="1:18" x14ac:dyDescent="0.15">
      <c r="A234" s="1">
        <v>58003</v>
      </c>
      <c r="B234" s="1">
        <v>58</v>
      </c>
      <c r="C234" s="1">
        <v>3</v>
      </c>
      <c r="D234" s="1">
        <v>4005</v>
      </c>
      <c r="E234" s="1">
        <v>4004</v>
      </c>
      <c r="F234" s="1">
        <v>4003</v>
      </c>
      <c r="G234" s="1">
        <v>4008</v>
      </c>
      <c r="H234" s="1">
        <v>1</v>
      </c>
      <c r="I234" s="1">
        <v>839</v>
      </c>
      <c r="J234" s="1">
        <v>3</v>
      </c>
      <c r="K234" s="1">
        <v>0</v>
      </c>
      <c r="L234" s="1">
        <v>5</v>
      </c>
      <c r="M234" s="1">
        <v>28</v>
      </c>
      <c r="N234" s="1">
        <v>6</v>
      </c>
      <c r="O234" s="1">
        <v>30</v>
      </c>
      <c r="P234">
        <v>23</v>
      </c>
      <c r="Q234">
        <v>9</v>
      </c>
      <c r="R234">
        <v>105</v>
      </c>
    </row>
    <row r="235" spans="1:18" x14ac:dyDescent="0.15">
      <c r="A235" s="1">
        <v>58004</v>
      </c>
      <c r="B235" s="1">
        <v>58</v>
      </c>
      <c r="C235" s="1">
        <v>4</v>
      </c>
      <c r="D235" s="1">
        <v>5005</v>
      </c>
      <c r="E235" s="1">
        <v>5005</v>
      </c>
      <c r="F235" s="1">
        <v>5003</v>
      </c>
      <c r="G235" s="1">
        <v>5007</v>
      </c>
      <c r="H235" s="1">
        <v>1</v>
      </c>
      <c r="I235" s="1">
        <v>1372</v>
      </c>
      <c r="J235" s="1">
        <v>3</v>
      </c>
      <c r="K235" s="1">
        <v>0</v>
      </c>
      <c r="L235" s="1">
        <v>5</v>
      </c>
      <c r="M235" s="1">
        <v>48</v>
      </c>
      <c r="N235" s="1">
        <v>6</v>
      </c>
      <c r="O235" s="1">
        <v>48</v>
      </c>
      <c r="P235">
        <v>23</v>
      </c>
      <c r="Q235">
        <v>9</v>
      </c>
      <c r="R235">
        <v>168</v>
      </c>
    </row>
    <row r="236" spans="1:18" x14ac:dyDescent="0.15">
      <c r="A236" s="1">
        <v>58005</v>
      </c>
      <c r="B236" s="1">
        <v>58</v>
      </c>
      <c r="C236" s="1">
        <v>5</v>
      </c>
      <c r="D236" s="1">
        <v>6005</v>
      </c>
      <c r="E236" s="1">
        <v>6004</v>
      </c>
      <c r="F236" s="1">
        <v>6003</v>
      </c>
      <c r="G236" s="1">
        <v>6007</v>
      </c>
      <c r="H236" s="1">
        <v>1</v>
      </c>
      <c r="I236" s="1">
        <v>1789</v>
      </c>
      <c r="J236" s="1">
        <v>3</v>
      </c>
      <c r="K236" s="1">
        <v>0</v>
      </c>
      <c r="L236" s="1">
        <v>5</v>
      </c>
      <c r="M236" s="1">
        <v>88</v>
      </c>
      <c r="N236" s="1">
        <v>6</v>
      </c>
      <c r="O236" s="1">
        <v>54</v>
      </c>
      <c r="P236">
        <v>23</v>
      </c>
      <c r="Q236">
        <v>21</v>
      </c>
      <c r="R236">
        <v>247</v>
      </c>
    </row>
    <row r="237" spans="1:18" x14ac:dyDescent="0.15">
      <c r="A237" s="1">
        <v>60000</v>
      </c>
      <c r="B237" s="1">
        <v>60</v>
      </c>
      <c r="C237" s="1">
        <v>0</v>
      </c>
      <c r="D237" s="1">
        <v>1001</v>
      </c>
      <c r="E237" s="1">
        <v>1005</v>
      </c>
      <c r="F237" s="1">
        <v>1002</v>
      </c>
      <c r="G237" s="1">
        <v>1007</v>
      </c>
      <c r="H237" s="1">
        <v>1</v>
      </c>
      <c r="I237" s="1">
        <v>0</v>
      </c>
      <c r="J237" s="1">
        <v>3</v>
      </c>
      <c r="K237" s="1">
        <v>0</v>
      </c>
      <c r="L237" s="1">
        <v>4</v>
      </c>
      <c r="M237" s="1">
        <v>0</v>
      </c>
      <c r="N237" s="1">
        <v>5</v>
      </c>
      <c r="O237" s="1">
        <v>0</v>
      </c>
      <c r="P237">
        <v>23</v>
      </c>
      <c r="Q237">
        <v>0</v>
      </c>
      <c r="R237">
        <v>0</v>
      </c>
    </row>
    <row r="238" spans="1:18" x14ac:dyDescent="0.15">
      <c r="A238" s="1">
        <v>60001</v>
      </c>
      <c r="B238" s="1">
        <v>60</v>
      </c>
      <c r="C238" s="1">
        <v>1</v>
      </c>
      <c r="D238" s="1">
        <v>2001</v>
      </c>
      <c r="E238" s="1">
        <v>2005</v>
      </c>
      <c r="F238" s="1">
        <v>2003</v>
      </c>
      <c r="G238" s="1">
        <v>2008</v>
      </c>
      <c r="H238" s="1">
        <v>1</v>
      </c>
      <c r="I238" s="1">
        <v>99</v>
      </c>
      <c r="J238" s="1">
        <v>3</v>
      </c>
      <c r="K238" s="1">
        <v>6</v>
      </c>
      <c r="L238" s="1">
        <v>4</v>
      </c>
      <c r="M238" s="1">
        <v>8</v>
      </c>
      <c r="N238" s="1">
        <v>5</v>
      </c>
      <c r="O238" s="1">
        <v>8</v>
      </c>
      <c r="P238">
        <v>23</v>
      </c>
      <c r="Q238">
        <v>3</v>
      </c>
      <c r="R238">
        <v>27</v>
      </c>
    </row>
    <row r="239" spans="1:18" x14ac:dyDescent="0.15">
      <c r="A239" s="1">
        <v>60002</v>
      </c>
      <c r="B239" s="1">
        <v>60</v>
      </c>
      <c r="C239" s="1">
        <v>2</v>
      </c>
      <c r="D239" s="1">
        <v>3001</v>
      </c>
      <c r="E239" s="1">
        <v>3005</v>
      </c>
      <c r="F239" s="1">
        <v>3002</v>
      </c>
      <c r="G239" s="1">
        <v>3007</v>
      </c>
      <c r="H239" s="1">
        <v>1</v>
      </c>
      <c r="I239" s="1">
        <v>406</v>
      </c>
      <c r="J239" s="1">
        <v>3</v>
      </c>
      <c r="K239" s="1">
        <v>6</v>
      </c>
      <c r="L239" s="1">
        <v>4</v>
      </c>
      <c r="M239" s="1">
        <v>20</v>
      </c>
      <c r="N239" s="1">
        <v>5</v>
      </c>
      <c r="O239" s="1">
        <v>20</v>
      </c>
      <c r="P239">
        <v>23</v>
      </c>
      <c r="Q239">
        <v>3</v>
      </c>
      <c r="R239">
        <v>68</v>
      </c>
    </row>
    <row r="240" spans="1:18" x14ac:dyDescent="0.15">
      <c r="A240" s="1">
        <v>60003</v>
      </c>
      <c r="B240" s="1">
        <v>60</v>
      </c>
      <c r="C240" s="1">
        <v>3</v>
      </c>
      <c r="D240" s="1">
        <v>4001</v>
      </c>
      <c r="E240" s="1">
        <v>4005</v>
      </c>
      <c r="F240" s="1">
        <v>4003</v>
      </c>
      <c r="G240" s="1">
        <v>4008</v>
      </c>
      <c r="H240" s="1">
        <v>1</v>
      </c>
      <c r="I240" s="1">
        <v>555</v>
      </c>
      <c r="J240" s="1">
        <v>3</v>
      </c>
      <c r="K240" s="1">
        <v>19</v>
      </c>
      <c r="L240" s="1">
        <v>4</v>
      </c>
      <c r="M240" s="1">
        <v>35</v>
      </c>
      <c r="N240" s="1">
        <v>5</v>
      </c>
      <c r="O240" s="1">
        <v>35</v>
      </c>
      <c r="P240">
        <v>23</v>
      </c>
      <c r="Q240">
        <v>9</v>
      </c>
      <c r="R240">
        <v>118</v>
      </c>
    </row>
    <row r="241" spans="1:18" x14ac:dyDescent="0.15">
      <c r="A241" s="1">
        <v>60004</v>
      </c>
      <c r="B241" s="1">
        <v>60</v>
      </c>
      <c r="C241" s="1">
        <v>4</v>
      </c>
      <c r="D241" s="1">
        <v>5001</v>
      </c>
      <c r="E241" s="1">
        <v>5005</v>
      </c>
      <c r="F241" s="1">
        <v>5003</v>
      </c>
      <c r="G241" s="1">
        <v>5008</v>
      </c>
      <c r="H241" s="1">
        <v>1</v>
      </c>
      <c r="I241" s="1">
        <v>1088</v>
      </c>
      <c r="J241" s="1">
        <v>3</v>
      </c>
      <c r="K241" s="1">
        <v>19</v>
      </c>
      <c r="L241" s="1">
        <v>4</v>
      </c>
      <c r="M241" s="1">
        <v>55</v>
      </c>
      <c r="N241" s="1">
        <v>5</v>
      </c>
      <c r="O241" s="1">
        <v>55</v>
      </c>
      <c r="P241">
        <v>23</v>
      </c>
      <c r="Q241">
        <v>9</v>
      </c>
      <c r="R241">
        <v>187</v>
      </c>
    </row>
    <row r="242" spans="1:18" x14ac:dyDescent="0.15">
      <c r="A242" s="1">
        <v>60005</v>
      </c>
      <c r="B242" s="1">
        <v>60</v>
      </c>
      <c r="C242" s="1">
        <v>5</v>
      </c>
      <c r="D242" s="1">
        <v>6001</v>
      </c>
      <c r="E242" s="1">
        <v>6005</v>
      </c>
      <c r="F242" s="1">
        <v>6002</v>
      </c>
      <c r="G242" s="1">
        <v>6007</v>
      </c>
      <c r="H242" s="1">
        <v>1</v>
      </c>
      <c r="I242" s="1">
        <v>1804</v>
      </c>
      <c r="J242" s="1">
        <v>3</v>
      </c>
      <c r="K242" s="1">
        <v>19</v>
      </c>
      <c r="L242" s="1">
        <v>4</v>
      </c>
      <c r="M242" s="1">
        <v>81</v>
      </c>
      <c r="N242" s="1">
        <v>5</v>
      </c>
      <c r="O242" s="1">
        <v>81</v>
      </c>
      <c r="P242">
        <v>23</v>
      </c>
      <c r="Q242">
        <v>9</v>
      </c>
      <c r="R242">
        <v>278</v>
      </c>
    </row>
    <row r="243" spans="1:18" x14ac:dyDescent="0.15">
      <c r="A243" s="1">
        <v>61000</v>
      </c>
      <c r="B243" s="1">
        <v>61</v>
      </c>
      <c r="C243" s="1">
        <v>0</v>
      </c>
      <c r="D243" s="1">
        <v>1001</v>
      </c>
      <c r="E243" s="1">
        <v>1006</v>
      </c>
      <c r="F243" s="1">
        <v>1002</v>
      </c>
      <c r="G243" s="1">
        <v>1008</v>
      </c>
      <c r="H243" s="1">
        <v>1</v>
      </c>
      <c r="I243" s="1">
        <v>0</v>
      </c>
      <c r="J243" s="1">
        <v>3</v>
      </c>
      <c r="K243" s="1">
        <v>0</v>
      </c>
      <c r="L243" s="1">
        <v>4</v>
      </c>
      <c r="M243" s="1">
        <v>0</v>
      </c>
      <c r="N243" s="1">
        <v>7</v>
      </c>
      <c r="O243" s="1">
        <v>0</v>
      </c>
      <c r="P243">
        <v>23</v>
      </c>
      <c r="Q243">
        <v>0</v>
      </c>
      <c r="R243">
        <v>0</v>
      </c>
    </row>
    <row r="244" spans="1:18" x14ac:dyDescent="0.15">
      <c r="A244" s="1">
        <v>61001</v>
      </c>
      <c r="B244" s="1">
        <v>61</v>
      </c>
      <c r="C244" s="1">
        <v>1</v>
      </c>
      <c r="D244" s="1">
        <v>2001</v>
      </c>
      <c r="E244" s="1">
        <v>2006</v>
      </c>
      <c r="F244" s="1">
        <v>2003</v>
      </c>
      <c r="G244" s="1">
        <v>2008</v>
      </c>
      <c r="H244" s="1">
        <v>1</v>
      </c>
      <c r="I244" s="1">
        <v>170</v>
      </c>
      <c r="J244" s="1">
        <v>3</v>
      </c>
      <c r="K244" s="1">
        <v>6</v>
      </c>
      <c r="L244" s="1">
        <v>4</v>
      </c>
      <c r="M244" s="1">
        <v>8</v>
      </c>
      <c r="N244" s="1">
        <v>7</v>
      </c>
      <c r="O244" s="1">
        <v>7</v>
      </c>
      <c r="P244">
        <v>23</v>
      </c>
      <c r="Q244">
        <v>0</v>
      </c>
      <c r="R244">
        <v>26</v>
      </c>
    </row>
    <row r="245" spans="1:18" x14ac:dyDescent="0.15">
      <c r="A245" s="1">
        <v>61002</v>
      </c>
      <c r="B245" s="1">
        <v>61</v>
      </c>
      <c r="C245" s="1">
        <v>2</v>
      </c>
      <c r="D245" s="1">
        <v>3003</v>
      </c>
      <c r="E245" s="1">
        <v>3006</v>
      </c>
      <c r="F245" s="1">
        <v>3002</v>
      </c>
      <c r="G245" s="1">
        <v>3008</v>
      </c>
      <c r="H245" s="1">
        <v>1</v>
      </c>
      <c r="I245" s="1">
        <v>477</v>
      </c>
      <c r="J245" s="1">
        <v>3</v>
      </c>
      <c r="K245" s="1">
        <v>6</v>
      </c>
      <c r="L245" s="1">
        <v>4</v>
      </c>
      <c r="M245" s="1">
        <v>20</v>
      </c>
      <c r="N245" s="1">
        <v>7</v>
      </c>
      <c r="O245" s="1">
        <v>17</v>
      </c>
      <c r="P245">
        <v>23</v>
      </c>
      <c r="Q245">
        <v>0</v>
      </c>
      <c r="R245">
        <v>62</v>
      </c>
    </row>
    <row r="246" spans="1:18" x14ac:dyDescent="0.15">
      <c r="A246" s="1">
        <v>61003</v>
      </c>
      <c r="B246" s="1">
        <v>61</v>
      </c>
      <c r="C246" s="1">
        <v>3</v>
      </c>
      <c r="D246" s="1">
        <v>4001</v>
      </c>
      <c r="E246" s="1">
        <v>4006</v>
      </c>
      <c r="F246" s="1">
        <v>4003</v>
      </c>
      <c r="G246" s="1">
        <v>4008</v>
      </c>
      <c r="H246" s="1">
        <v>1</v>
      </c>
      <c r="I246" s="1">
        <v>863</v>
      </c>
      <c r="J246" s="1">
        <v>3</v>
      </c>
      <c r="K246" s="1">
        <v>19</v>
      </c>
      <c r="L246" s="1">
        <v>4</v>
      </c>
      <c r="M246" s="1">
        <v>28</v>
      </c>
      <c r="N246" s="1">
        <v>7</v>
      </c>
      <c r="O246" s="1">
        <v>30</v>
      </c>
      <c r="P246">
        <v>23</v>
      </c>
      <c r="Q246">
        <v>0</v>
      </c>
      <c r="R246">
        <v>107</v>
      </c>
    </row>
    <row r="247" spans="1:18" x14ac:dyDescent="0.15">
      <c r="A247" s="1">
        <v>61004</v>
      </c>
      <c r="B247" s="1">
        <v>61</v>
      </c>
      <c r="C247" s="1">
        <v>4</v>
      </c>
      <c r="D247" s="1">
        <v>5001</v>
      </c>
      <c r="E247" s="1">
        <v>5001</v>
      </c>
      <c r="F247" s="1">
        <v>5002</v>
      </c>
      <c r="G247" s="1">
        <v>5008</v>
      </c>
      <c r="H247" s="1">
        <v>1</v>
      </c>
      <c r="I247" s="1">
        <v>1396</v>
      </c>
      <c r="J247" s="1">
        <v>3</v>
      </c>
      <c r="K247" s="1">
        <v>19</v>
      </c>
      <c r="L247" s="1">
        <v>4</v>
      </c>
      <c r="M247" s="1">
        <v>48</v>
      </c>
      <c r="N247" s="1">
        <v>7</v>
      </c>
      <c r="O247" s="1">
        <v>48</v>
      </c>
      <c r="P247">
        <v>23</v>
      </c>
      <c r="Q247">
        <v>0</v>
      </c>
      <c r="R247">
        <v>170</v>
      </c>
    </row>
    <row r="248" spans="1:18" x14ac:dyDescent="0.15">
      <c r="A248" s="1">
        <v>61005</v>
      </c>
      <c r="B248" s="1">
        <v>61</v>
      </c>
      <c r="C248" s="1">
        <v>5</v>
      </c>
      <c r="D248" s="1">
        <v>6001</v>
      </c>
      <c r="E248" s="1">
        <v>6006</v>
      </c>
      <c r="F248" s="1">
        <v>6002</v>
      </c>
      <c r="G248" s="1">
        <v>6008</v>
      </c>
      <c r="H248" s="1">
        <v>1</v>
      </c>
      <c r="I248" s="1">
        <v>1913</v>
      </c>
      <c r="J248" s="1">
        <v>3</v>
      </c>
      <c r="K248" s="1">
        <v>45</v>
      </c>
      <c r="L248" s="1">
        <v>4</v>
      </c>
      <c r="M248" s="1">
        <v>88</v>
      </c>
      <c r="N248" s="1">
        <v>7</v>
      </c>
      <c r="O248" s="1">
        <v>54</v>
      </c>
      <c r="P248">
        <v>23</v>
      </c>
      <c r="Q248">
        <v>0</v>
      </c>
      <c r="R248">
        <v>255</v>
      </c>
    </row>
    <row r="249" spans="1:18" x14ac:dyDescent="0.15">
      <c r="A249" s="1">
        <v>62000</v>
      </c>
      <c r="B249" s="1">
        <v>62</v>
      </c>
      <c r="C249" s="1">
        <v>0</v>
      </c>
      <c r="D249" s="1">
        <v>1001</v>
      </c>
      <c r="E249" s="1">
        <v>1006</v>
      </c>
      <c r="F249" s="1">
        <v>1002</v>
      </c>
      <c r="G249" s="1">
        <v>1008</v>
      </c>
      <c r="H249" s="1">
        <v>1</v>
      </c>
      <c r="I249" s="1">
        <v>0</v>
      </c>
      <c r="J249" s="1">
        <v>3</v>
      </c>
      <c r="K249" s="1">
        <v>0</v>
      </c>
      <c r="L249" s="1">
        <v>4</v>
      </c>
      <c r="M249" s="1">
        <v>0</v>
      </c>
      <c r="N249" s="1">
        <v>7</v>
      </c>
      <c r="O249" s="1">
        <v>0</v>
      </c>
      <c r="P249">
        <v>23</v>
      </c>
      <c r="Q249">
        <v>0</v>
      </c>
      <c r="R249">
        <v>0</v>
      </c>
    </row>
    <row r="250" spans="1:18" x14ac:dyDescent="0.15">
      <c r="A250" s="1">
        <v>62001</v>
      </c>
      <c r="B250" s="1">
        <v>62</v>
      </c>
      <c r="C250" s="1">
        <v>1</v>
      </c>
      <c r="D250" s="1">
        <v>2001</v>
      </c>
      <c r="E250" s="1">
        <v>2006</v>
      </c>
      <c r="F250" s="1">
        <v>2003</v>
      </c>
      <c r="G250" s="1">
        <v>2008</v>
      </c>
      <c r="H250" s="1">
        <v>1</v>
      </c>
      <c r="I250" s="1">
        <v>170</v>
      </c>
      <c r="J250" s="1">
        <v>3</v>
      </c>
      <c r="K250" s="1">
        <v>6</v>
      </c>
      <c r="L250" s="1">
        <v>4</v>
      </c>
      <c r="M250" s="1">
        <v>8</v>
      </c>
      <c r="N250" s="1">
        <v>7</v>
      </c>
      <c r="O250" s="1">
        <v>7</v>
      </c>
      <c r="P250">
        <v>23</v>
      </c>
      <c r="Q250">
        <v>0</v>
      </c>
      <c r="R250">
        <v>26</v>
      </c>
    </row>
    <row r="251" spans="1:18" x14ac:dyDescent="0.15">
      <c r="A251" s="1">
        <v>62002</v>
      </c>
      <c r="B251" s="1">
        <v>62</v>
      </c>
      <c r="C251" s="1">
        <v>2</v>
      </c>
      <c r="D251" s="1">
        <v>3003</v>
      </c>
      <c r="E251" s="1">
        <v>3006</v>
      </c>
      <c r="F251" s="1">
        <v>3002</v>
      </c>
      <c r="G251" s="1">
        <v>3008</v>
      </c>
      <c r="H251" s="1">
        <v>1</v>
      </c>
      <c r="I251" s="1">
        <v>477</v>
      </c>
      <c r="J251" s="1">
        <v>3</v>
      </c>
      <c r="K251" s="1">
        <v>6</v>
      </c>
      <c r="L251" s="1">
        <v>4</v>
      </c>
      <c r="M251" s="1">
        <v>20</v>
      </c>
      <c r="N251" s="1">
        <v>7</v>
      </c>
      <c r="O251" s="1">
        <v>17</v>
      </c>
      <c r="P251">
        <v>23</v>
      </c>
      <c r="Q251">
        <v>0</v>
      </c>
      <c r="R251">
        <v>62</v>
      </c>
    </row>
    <row r="252" spans="1:18" x14ac:dyDescent="0.15">
      <c r="A252" s="1">
        <v>62003</v>
      </c>
      <c r="B252" s="1">
        <v>62</v>
      </c>
      <c r="C252" s="1">
        <v>3</v>
      </c>
      <c r="D252" s="1">
        <v>4001</v>
      </c>
      <c r="E252" s="1">
        <v>4006</v>
      </c>
      <c r="F252" s="1">
        <v>4003</v>
      </c>
      <c r="G252" s="1">
        <v>4008</v>
      </c>
      <c r="H252" s="1">
        <v>1</v>
      </c>
      <c r="I252" s="1">
        <v>863</v>
      </c>
      <c r="J252" s="1">
        <v>3</v>
      </c>
      <c r="K252" s="1">
        <v>19</v>
      </c>
      <c r="L252" s="1">
        <v>4</v>
      </c>
      <c r="M252" s="1">
        <v>28</v>
      </c>
      <c r="N252" s="1">
        <v>7</v>
      </c>
      <c r="O252" s="1">
        <v>30</v>
      </c>
      <c r="P252">
        <v>23</v>
      </c>
      <c r="Q252">
        <v>0</v>
      </c>
      <c r="R252">
        <v>107</v>
      </c>
    </row>
    <row r="253" spans="1:18" x14ac:dyDescent="0.15">
      <c r="A253" s="1">
        <v>62004</v>
      </c>
      <c r="B253" s="1">
        <v>62</v>
      </c>
      <c r="C253" s="1">
        <v>4</v>
      </c>
      <c r="D253" s="1">
        <v>5001</v>
      </c>
      <c r="E253" s="1">
        <v>5001</v>
      </c>
      <c r="F253" s="1">
        <v>5002</v>
      </c>
      <c r="G253" s="1">
        <v>5008</v>
      </c>
      <c r="H253" s="1">
        <v>1</v>
      </c>
      <c r="I253" s="1">
        <v>1396</v>
      </c>
      <c r="J253" s="1">
        <v>3</v>
      </c>
      <c r="K253" s="1">
        <v>19</v>
      </c>
      <c r="L253" s="1">
        <v>4</v>
      </c>
      <c r="M253" s="1">
        <v>48</v>
      </c>
      <c r="N253" s="1">
        <v>7</v>
      </c>
      <c r="O253" s="1">
        <v>48</v>
      </c>
      <c r="P253">
        <v>23</v>
      </c>
      <c r="Q253">
        <v>0</v>
      </c>
      <c r="R253">
        <v>170</v>
      </c>
    </row>
    <row r="254" spans="1:18" x14ac:dyDescent="0.15">
      <c r="A254" s="1">
        <v>62005</v>
      </c>
      <c r="B254" s="1">
        <v>62</v>
      </c>
      <c r="C254" s="1">
        <v>5</v>
      </c>
      <c r="D254" s="1">
        <v>6001</v>
      </c>
      <c r="E254" s="1">
        <v>6006</v>
      </c>
      <c r="F254" s="1">
        <v>6002</v>
      </c>
      <c r="G254" s="1">
        <v>6008</v>
      </c>
      <c r="H254" s="1">
        <v>1</v>
      </c>
      <c r="I254" s="1">
        <v>1913</v>
      </c>
      <c r="J254" s="1">
        <v>3</v>
      </c>
      <c r="K254" s="1">
        <v>45</v>
      </c>
      <c r="L254" s="1">
        <v>4</v>
      </c>
      <c r="M254" s="1">
        <v>88</v>
      </c>
      <c r="N254" s="1">
        <v>7</v>
      </c>
      <c r="O254" s="1">
        <v>54</v>
      </c>
      <c r="P254">
        <v>23</v>
      </c>
      <c r="Q254">
        <v>0</v>
      </c>
      <c r="R254">
        <v>255</v>
      </c>
    </row>
    <row r="255" spans="1:18" x14ac:dyDescent="0.15">
      <c r="A255">
        <v>63000</v>
      </c>
      <c r="B255">
        <v>63</v>
      </c>
      <c r="C255" s="1">
        <v>0</v>
      </c>
      <c r="D255" s="1">
        <v>1001</v>
      </c>
      <c r="E255" s="1">
        <v>1005</v>
      </c>
      <c r="F255" s="1">
        <v>1002</v>
      </c>
      <c r="G255" s="1">
        <v>1007</v>
      </c>
      <c r="H255" s="1">
        <v>1</v>
      </c>
      <c r="I255" s="1">
        <v>0</v>
      </c>
      <c r="J255" s="1">
        <v>3</v>
      </c>
      <c r="K255" s="1">
        <v>0</v>
      </c>
      <c r="L255" s="1">
        <v>4</v>
      </c>
      <c r="M255" s="1">
        <v>0</v>
      </c>
      <c r="N255" s="1">
        <v>5</v>
      </c>
      <c r="O255" s="1">
        <v>0</v>
      </c>
      <c r="P255">
        <v>23</v>
      </c>
      <c r="Q255">
        <v>0</v>
      </c>
      <c r="R255">
        <v>0</v>
      </c>
    </row>
    <row r="256" spans="1:18" x14ac:dyDescent="0.15">
      <c r="A256">
        <v>63001</v>
      </c>
      <c r="B256">
        <v>63</v>
      </c>
      <c r="C256" s="1">
        <v>1</v>
      </c>
      <c r="D256" s="1">
        <v>2001</v>
      </c>
      <c r="E256" s="1">
        <v>2005</v>
      </c>
      <c r="F256" s="1">
        <v>2003</v>
      </c>
      <c r="G256" s="1">
        <v>2008</v>
      </c>
      <c r="H256" s="1">
        <v>1</v>
      </c>
      <c r="I256" s="1">
        <v>99</v>
      </c>
      <c r="J256" s="1">
        <v>3</v>
      </c>
      <c r="K256" s="1">
        <v>6</v>
      </c>
      <c r="L256" s="1">
        <v>4</v>
      </c>
      <c r="M256" s="1">
        <v>8</v>
      </c>
      <c r="N256" s="1">
        <v>5</v>
      </c>
      <c r="O256" s="1">
        <v>8</v>
      </c>
      <c r="P256">
        <v>23</v>
      </c>
      <c r="Q256">
        <v>3</v>
      </c>
      <c r="R256">
        <v>27</v>
      </c>
    </row>
    <row r="257" spans="1:18" x14ac:dyDescent="0.15">
      <c r="A257">
        <v>63002</v>
      </c>
      <c r="B257">
        <v>63</v>
      </c>
      <c r="C257" s="1">
        <v>2</v>
      </c>
      <c r="D257" s="1">
        <v>3001</v>
      </c>
      <c r="E257" s="1">
        <v>3005</v>
      </c>
      <c r="F257" s="1">
        <v>3002</v>
      </c>
      <c r="G257" s="1">
        <v>3007</v>
      </c>
      <c r="H257" s="1">
        <v>1</v>
      </c>
      <c r="I257" s="1">
        <v>406</v>
      </c>
      <c r="J257" s="1">
        <v>3</v>
      </c>
      <c r="K257" s="1">
        <v>6</v>
      </c>
      <c r="L257" s="1">
        <v>4</v>
      </c>
      <c r="M257" s="1">
        <v>20</v>
      </c>
      <c r="N257" s="1">
        <v>5</v>
      </c>
      <c r="O257" s="1">
        <v>20</v>
      </c>
      <c r="P257">
        <v>23</v>
      </c>
      <c r="Q257">
        <v>3</v>
      </c>
      <c r="R257">
        <v>68</v>
      </c>
    </row>
    <row r="258" spans="1:18" x14ac:dyDescent="0.15">
      <c r="A258">
        <v>63003</v>
      </c>
      <c r="B258">
        <v>63</v>
      </c>
      <c r="C258" s="1">
        <v>3</v>
      </c>
      <c r="D258" s="1">
        <v>4001</v>
      </c>
      <c r="E258" s="1">
        <v>4005</v>
      </c>
      <c r="F258" s="1">
        <v>4003</v>
      </c>
      <c r="G258" s="1">
        <v>4008</v>
      </c>
      <c r="H258" s="1">
        <v>1</v>
      </c>
      <c r="I258" s="1">
        <v>555</v>
      </c>
      <c r="J258" s="1">
        <v>3</v>
      </c>
      <c r="K258" s="1">
        <v>19</v>
      </c>
      <c r="L258" s="1">
        <v>4</v>
      </c>
      <c r="M258" s="1">
        <v>35</v>
      </c>
      <c r="N258" s="1">
        <v>5</v>
      </c>
      <c r="O258" s="1">
        <v>35</v>
      </c>
      <c r="P258">
        <v>23</v>
      </c>
      <c r="Q258">
        <v>9</v>
      </c>
      <c r="R258">
        <v>118</v>
      </c>
    </row>
    <row r="259" spans="1:18" x14ac:dyDescent="0.15">
      <c r="A259">
        <v>63004</v>
      </c>
      <c r="B259">
        <v>63</v>
      </c>
      <c r="C259" s="1">
        <v>4</v>
      </c>
      <c r="D259" s="1">
        <v>5001</v>
      </c>
      <c r="E259" s="1">
        <v>5005</v>
      </c>
      <c r="F259" s="1">
        <v>5003</v>
      </c>
      <c r="G259" s="1">
        <v>5008</v>
      </c>
      <c r="H259" s="1">
        <v>1</v>
      </c>
      <c r="I259" s="1">
        <v>1088</v>
      </c>
      <c r="J259" s="1">
        <v>3</v>
      </c>
      <c r="K259" s="1">
        <v>19</v>
      </c>
      <c r="L259" s="1">
        <v>4</v>
      </c>
      <c r="M259" s="1">
        <v>55</v>
      </c>
      <c r="N259" s="1">
        <v>5</v>
      </c>
      <c r="O259" s="1">
        <v>55</v>
      </c>
      <c r="P259">
        <v>23</v>
      </c>
      <c r="Q259">
        <v>9</v>
      </c>
      <c r="R259">
        <v>187</v>
      </c>
    </row>
    <row r="260" spans="1:18" x14ac:dyDescent="0.15">
      <c r="A260">
        <v>63005</v>
      </c>
      <c r="B260">
        <v>63</v>
      </c>
      <c r="C260" s="1">
        <v>5</v>
      </c>
      <c r="D260" s="1">
        <v>6001</v>
      </c>
      <c r="E260" s="1">
        <v>6005</v>
      </c>
      <c r="F260" s="1">
        <v>6002</v>
      </c>
      <c r="G260" s="1">
        <v>6007</v>
      </c>
      <c r="H260" s="1">
        <v>1</v>
      </c>
      <c r="I260" s="1">
        <v>1804</v>
      </c>
      <c r="J260" s="1">
        <v>3</v>
      </c>
      <c r="K260" s="1">
        <v>19</v>
      </c>
      <c r="L260" s="1">
        <v>4</v>
      </c>
      <c r="M260" s="1">
        <v>81</v>
      </c>
      <c r="N260" s="1">
        <v>5</v>
      </c>
      <c r="O260" s="1">
        <v>81</v>
      </c>
      <c r="P260">
        <v>23</v>
      </c>
      <c r="Q260">
        <v>9</v>
      </c>
      <c r="R260">
        <v>278</v>
      </c>
    </row>
    <row r="261" spans="1:18" x14ac:dyDescent="0.15">
      <c r="A261">
        <v>64000</v>
      </c>
      <c r="B261">
        <v>64</v>
      </c>
      <c r="C261" s="1">
        <v>0</v>
      </c>
      <c r="D261" s="1">
        <v>1001</v>
      </c>
      <c r="E261" s="1">
        <v>1005</v>
      </c>
      <c r="F261" s="1">
        <v>1002</v>
      </c>
      <c r="G261" s="1">
        <v>1007</v>
      </c>
      <c r="H261" s="1">
        <v>1</v>
      </c>
      <c r="I261" s="1">
        <v>0</v>
      </c>
      <c r="J261" s="1">
        <v>3</v>
      </c>
      <c r="K261" s="1">
        <v>0</v>
      </c>
      <c r="L261" s="1">
        <v>4</v>
      </c>
      <c r="M261" s="1">
        <v>0</v>
      </c>
      <c r="N261" s="1">
        <v>5</v>
      </c>
      <c r="O261" s="1">
        <v>0</v>
      </c>
      <c r="P261">
        <v>23</v>
      </c>
      <c r="Q261">
        <v>0</v>
      </c>
      <c r="R261">
        <v>0</v>
      </c>
    </row>
    <row r="262" spans="1:18" x14ac:dyDescent="0.15">
      <c r="A262">
        <v>64001</v>
      </c>
      <c r="B262">
        <v>64</v>
      </c>
      <c r="C262" s="1">
        <v>1</v>
      </c>
      <c r="D262" s="1">
        <v>2001</v>
      </c>
      <c r="E262" s="1">
        <v>2005</v>
      </c>
      <c r="F262" s="1">
        <v>2003</v>
      </c>
      <c r="G262" s="1">
        <v>2008</v>
      </c>
      <c r="H262" s="1">
        <v>1</v>
      </c>
      <c r="I262" s="1">
        <v>99</v>
      </c>
      <c r="J262" s="1">
        <v>3</v>
      </c>
      <c r="K262" s="1">
        <v>6</v>
      </c>
      <c r="L262" s="1">
        <v>4</v>
      </c>
      <c r="M262" s="1">
        <v>8</v>
      </c>
      <c r="N262" s="1">
        <v>5</v>
      </c>
      <c r="O262" s="1">
        <v>8</v>
      </c>
      <c r="P262">
        <v>23</v>
      </c>
      <c r="Q262">
        <v>3</v>
      </c>
      <c r="R262">
        <v>27</v>
      </c>
    </row>
    <row r="263" spans="1:18" x14ac:dyDescent="0.15">
      <c r="A263">
        <v>64002</v>
      </c>
      <c r="B263">
        <v>64</v>
      </c>
      <c r="C263" s="1">
        <v>2</v>
      </c>
      <c r="D263" s="1">
        <v>3001</v>
      </c>
      <c r="E263" s="1">
        <v>3005</v>
      </c>
      <c r="F263" s="1">
        <v>3002</v>
      </c>
      <c r="G263" s="1">
        <v>3007</v>
      </c>
      <c r="H263" s="1">
        <v>1</v>
      </c>
      <c r="I263" s="1">
        <v>406</v>
      </c>
      <c r="J263" s="1">
        <v>3</v>
      </c>
      <c r="K263" s="1">
        <v>6</v>
      </c>
      <c r="L263" s="1">
        <v>4</v>
      </c>
      <c r="M263" s="1">
        <v>20</v>
      </c>
      <c r="N263" s="1">
        <v>5</v>
      </c>
      <c r="O263" s="1">
        <v>20</v>
      </c>
      <c r="P263">
        <v>23</v>
      </c>
      <c r="Q263">
        <v>3</v>
      </c>
      <c r="R263">
        <v>68</v>
      </c>
    </row>
    <row r="264" spans="1:18" x14ac:dyDescent="0.15">
      <c r="A264">
        <v>64003</v>
      </c>
      <c r="B264">
        <v>64</v>
      </c>
      <c r="C264" s="1">
        <v>3</v>
      </c>
      <c r="D264" s="1">
        <v>4001</v>
      </c>
      <c r="E264" s="1">
        <v>4005</v>
      </c>
      <c r="F264" s="1">
        <v>4003</v>
      </c>
      <c r="G264" s="1">
        <v>4008</v>
      </c>
      <c r="H264" s="1">
        <v>1</v>
      </c>
      <c r="I264" s="1">
        <v>555</v>
      </c>
      <c r="J264" s="1">
        <v>3</v>
      </c>
      <c r="K264" s="1">
        <v>19</v>
      </c>
      <c r="L264" s="1">
        <v>4</v>
      </c>
      <c r="M264" s="1">
        <v>35</v>
      </c>
      <c r="N264" s="1">
        <v>5</v>
      </c>
      <c r="O264" s="1">
        <v>35</v>
      </c>
      <c r="P264">
        <v>23</v>
      </c>
      <c r="Q264">
        <v>9</v>
      </c>
      <c r="R264">
        <v>118</v>
      </c>
    </row>
    <row r="265" spans="1:18" x14ac:dyDescent="0.15">
      <c r="A265">
        <v>64004</v>
      </c>
      <c r="B265">
        <v>64</v>
      </c>
      <c r="C265" s="1">
        <v>4</v>
      </c>
      <c r="D265" s="1">
        <v>5001</v>
      </c>
      <c r="E265" s="1">
        <v>5005</v>
      </c>
      <c r="F265" s="1">
        <v>5003</v>
      </c>
      <c r="G265" s="1">
        <v>5008</v>
      </c>
      <c r="H265" s="1">
        <v>1</v>
      </c>
      <c r="I265" s="1">
        <v>1088</v>
      </c>
      <c r="J265" s="1">
        <v>3</v>
      </c>
      <c r="K265" s="1">
        <v>19</v>
      </c>
      <c r="L265" s="1">
        <v>4</v>
      </c>
      <c r="M265" s="1">
        <v>55</v>
      </c>
      <c r="N265" s="1">
        <v>5</v>
      </c>
      <c r="O265" s="1">
        <v>55</v>
      </c>
      <c r="P265">
        <v>23</v>
      </c>
      <c r="Q265">
        <v>9</v>
      </c>
      <c r="R265">
        <v>187</v>
      </c>
    </row>
    <row r="266" spans="1:18" x14ac:dyDescent="0.15">
      <c r="A266">
        <v>64005</v>
      </c>
      <c r="B266">
        <v>64</v>
      </c>
      <c r="C266" s="1">
        <v>5</v>
      </c>
      <c r="D266" s="1">
        <v>6001</v>
      </c>
      <c r="E266" s="1">
        <v>6005</v>
      </c>
      <c r="F266" s="1">
        <v>6002</v>
      </c>
      <c r="G266" s="1">
        <v>6007</v>
      </c>
      <c r="H266" s="1">
        <v>1</v>
      </c>
      <c r="I266" s="1">
        <v>1804</v>
      </c>
      <c r="J266" s="1">
        <v>3</v>
      </c>
      <c r="K266" s="1">
        <v>19</v>
      </c>
      <c r="L266" s="1">
        <v>4</v>
      </c>
      <c r="M266" s="1">
        <v>81</v>
      </c>
      <c r="N266" s="1">
        <v>5</v>
      </c>
      <c r="O266" s="1">
        <v>81</v>
      </c>
      <c r="P266">
        <v>23</v>
      </c>
      <c r="Q266">
        <v>9</v>
      </c>
      <c r="R266">
        <v>278</v>
      </c>
    </row>
    <row r="267" spans="1:18" x14ac:dyDescent="0.15">
      <c r="A267">
        <v>66000</v>
      </c>
      <c r="B267">
        <v>66</v>
      </c>
      <c r="C267" s="1">
        <v>0</v>
      </c>
      <c r="D267" s="1">
        <v>1005</v>
      </c>
      <c r="E267" s="1">
        <v>1004</v>
      </c>
      <c r="F267" s="1">
        <v>1003</v>
      </c>
      <c r="G267" s="1">
        <v>1007</v>
      </c>
      <c r="H267" s="1">
        <v>1</v>
      </c>
      <c r="I267" s="1">
        <v>0</v>
      </c>
      <c r="J267" s="1">
        <v>3</v>
      </c>
      <c r="K267" s="1">
        <v>0</v>
      </c>
      <c r="L267" s="1">
        <v>5</v>
      </c>
      <c r="M267" s="1">
        <v>0</v>
      </c>
      <c r="N267" s="1">
        <v>6</v>
      </c>
      <c r="O267" s="1">
        <v>0</v>
      </c>
      <c r="P267">
        <v>23</v>
      </c>
      <c r="Q267">
        <v>0</v>
      </c>
      <c r="R267">
        <v>0</v>
      </c>
    </row>
    <row r="268" spans="1:18" x14ac:dyDescent="0.15">
      <c r="A268">
        <v>66001</v>
      </c>
      <c r="B268">
        <v>66</v>
      </c>
      <c r="C268" s="1">
        <v>1</v>
      </c>
      <c r="D268" s="1">
        <v>2005</v>
      </c>
      <c r="E268" s="1">
        <v>2004</v>
      </c>
      <c r="F268" s="1">
        <v>2003</v>
      </c>
      <c r="G268" s="1">
        <v>2008</v>
      </c>
      <c r="H268" s="1">
        <v>1</v>
      </c>
      <c r="I268" s="1">
        <v>146</v>
      </c>
      <c r="J268" s="1">
        <v>3</v>
      </c>
      <c r="K268" s="1">
        <v>0</v>
      </c>
      <c r="L268" s="1">
        <v>5</v>
      </c>
      <c r="M268" s="1">
        <v>8</v>
      </c>
      <c r="N268" s="1">
        <v>6</v>
      </c>
      <c r="O268" s="1">
        <v>7</v>
      </c>
      <c r="P268">
        <v>23</v>
      </c>
      <c r="Q268">
        <v>3</v>
      </c>
      <c r="R268">
        <v>24</v>
      </c>
    </row>
    <row r="269" spans="1:18" x14ac:dyDescent="0.15">
      <c r="A269">
        <v>66002</v>
      </c>
      <c r="B269">
        <v>66</v>
      </c>
      <c r="C269" s="1">
        <v>2</v>
      </c>
      <c r="D269" s="1">
        <v>3008</v>
      </c>
      <c r="E269" s="1">
        <v>3004</v>
      </c>
      <c r="F269" s="1">
        <v>3003</v>
      </c>
      <c r="G269" s="1">
        <v>3007</v>
      </c>
      <c r="H269" s="1">
        <v>1</v>
      </c>
      <c r="I269" s="1">
        <v>453</v>
      </c>
      <c r="J269" s="1">
        <v>3</v>
      </c>
      <c r="K269" s="1">
        <v>0</v>
      </c>
      <c r="L269" s="1">
        <v>5</v>
      </c>
      <c r="M269" s="1">
        <v>20</v>
      </c>
      <c r="N269" s="1">
        <v>6</v>
      </c>
      <c r="O269" s="1">
        <v>17</v>
      </c>
      <c r="P269">
        <v>23</v>
      </c>
      <c r="Q269">
        <v>3</v>
      </c>
      <c r="R269">
        <v>61</v>
      </c>
    </row>
    <row r="270" spans="1:18" x14ac:dyDescent="0.15">
      <c r="A270">
        <v>66003</v>
      </c>
      <c r="B270">
        <v>66</v>
      </c>
      <c r="C270" s="1">
        <v>3</v>
      </c>
      <c r="D270" s="1">
        <v>4005</v>
      </c>
      <c r="E270" s="1">
        <v>4004</v>
      </c>
      <c r="F270" s="1">
        <v>4003</v>
      </c>
      <c r="G270" s="1">
        <v>4008</v>
      </c>
      <c r="H270" s="1">
        <v>1</v>
      </c>
      <c r="I270" s="1">
        <v>839</v>
      </c>
      <c r="J270" s="1">
        <v>3</v>
      </c>
      <c r="K270" s="1">
        <v>0</v>
      </c>
      <c r="L270" s="1">
        <v>5</v>
      </c>
      <c r="M270" s="1">
        <v>28</v>
      </c>
      <c r="N270" s="1">
        <v>6</v>
      </c>
      <c r="O270" s="1">
        <v>30</v>
      </c>
      <c r="P270">
        <v>23</v>
      </c>
      <c r="Q270">
        <v>9</v>
      </c>
      <c r="R270">
        <v>105</v>
      </c>
    </row>
    <row r="271" spans="1:18" x14ac:dyDescent="0.15">
      <c r="A271">
        <v>66004</v>
      </c>
      <c r="B271">
        <v>66</v>
      </c>
      <c r="C271" s="1">
        <v>4</v>
      </c>
      <c r="D271" s="1">
        <v>5005</v>
      </c>
      <c r="E271" s="1">
        <v>5005</v>
      </c>
      <c r="F271" s="1">
        <v>5003</v>
      </c>
      <c r="G271" s="1">
        <v>5007</v>
      </c>
      <c r="H271" s="1">
        <v>1</v>
      </c>
      <c r="I271" s="1">
        <v>1372</v>
      </c>
      <c r="J271" s="1">
        <v>3</v>
      </c>
      <c r="K271" s="1">
        <v>0</v>
      </c>
      <c r="L271" s="1">
        <v>5</v>
      </c>
      <c r="M271" s="1">
        <v>48</v>
      </c>
      <c r="N271" s="1">
        <v>6</v>
      </c>
      <c r="O271" s="1">
        <v>48</v>
      </c>
      <c r="P271">
        <v>23</v>
      </c>
      <c r="Q271">
        <v>9</v>
      </c>
      <c r="R271">
        <v>168</v>
      </c>
    </row>
    <row r="272" spans="1:18" x14ac:dyDescent="0.15">
      <c r="A272">
        <v>66005</v>
      </c>
      <c r="B272">
        <v>66</v>
      </c>
      <c r="C272" s="1">
        <v>5</v>
      </c>
      <c r="D272" s="1">
        <v>6005</v>
      </c>
      <c r="E272" s="1">
        <v>6004</v>
      </c>
      <c r="F272" s="1">
        <v>6003</v>
      </c>
      <c r="G272" s="1">
        <v>6007</v>
      </c>
      <c r="H272" s="1">
        <v>1</v>
      </c>
      <c r="I272" s="1">
        <v>1789</v>
      </c>
      <c r="J272" s="1">
        <v>3</v>
      </c>
      <c r="K272" s="1">
        <v>0</v>
      </c>
      <c r="L272" s="1">
        <v>5</v>
      </c>
      <c r="M272" s="1">
        <v>88</v>
      </c>
      <c r="N272" s="1">
        <v>6</v>
      </c>
      <c r="O272" s="1">
        <v>54</v>
      </c>
      <c r="P272">
        <v>23</v>
      </c>
      <c r="Q272">
        <v>21</v>
      </c>
      <c r="R272">
        <v>247</v>
      </c>
    </row>
    <row r="273" spans="1:18" x14ac:dyDescent="0.15">
      <c r="A273">
        <v>74000</v>
      </c>
      <c r="B273">
        <v>74</v>
      </c>
      <c r="C273" s="1">
        <v>0</v>
      </c>
      <c r="D273" s="1">
        <v>1005</v>
      </c>
      <c r="E273" s="1">
        <v>1004</v>
      </c>
      <c r="F273" s="1">
        <v>1003</v>
      </c>
      <c r="G273" s="1">
        <v>1007</v>
      </c>
      <c r="H273" s="1">
        <v>1</v>
      </c>
      <c r="I273" s="1">
        <v>0</v>
      </c>
      <c r="J273" s="1">
        <v>3</v>
      </c>
      <c r="K273" s="1">
        <v>0</v>
      </c>
      <c r="L273" s="1">
        <v>5</v>
      </c>
      <c r="M273" s="1">
        <v>0</v>
      </c>
      <c r="N273" s="1">
        <v>6</v>
      </c>
      <c r="O273" s="1">
        <v>0</v>
      </c>
      <c r="P273">
        <v>23</v>
      </c>
      <c r="Q273">
        <v>0</v>
      </c>
      <c r="R273">
        <v>0</v>
      </c>
    </row>
    <row r="274" spans="1:18" x14ac:dyDescent="0.15">
      <c r="A274">
        <v>74001</v>
      </c>
      <c r="B274">
        <v>74</v>
      </c>
      <c r="C274" s="1">
        <v>1</v>
      </c>
      <c r="D274" s="1">
        <v>2005</v>
      </c>
      <c r="E274" s="1">
        <v>2004</v>
      </c>
      <c r="F274" s="1">
        <v>2003</v>
      </c>
      <c r="G274" s="1">
        <v>2008</v>
      </c>
      <c r="H274" s="1">
        <v>1</v>
      </c>
      <c r="I274" s="1">
        <v>146</v>
      </c>
      <c r="J274" s="1">
        <v>3</v>
      </c>
      <c r="K274" s="1">
        <v>0</v>
      </c>
      <c r="L274" s="1">
        <v>5</v>
      </c>
      <c r="M274" s="1">
        <v>8</v>
      </c>
      <c r="N274" s="1">
        <v>6</v>
      </c>
      <c r="O274" s="1">
        <v>7</v>
      </c>
      <c r="P274">
        <v>23</v>
      </c>
      <c r="Q274">
        <v>3</v>
      </c>
      <c r="R274">
        <v>24</v>
      </c>
    </row>
    <row r="275" spans="1:18" x14ac:dyDescent="0.15">
      <c r="A275">
        <v>74002</v>
      </c>
      <c r="B275">
        <v>74</v>
      </c>
      <c r="C275" s="1">
        <v>2</v>
      </c>
      <c r="D275" s="1">
        <v>3008</v>
      </c>
      <c r="E275" s="1">
        <v>3004</v>
      </c>
      <c r="F275" s="1">
        <v>3003</v>
      </c>
      <c r="G275" s="1">
        <v>3007</v>
      </c>
      <c r="H275" s="1">
        <v>1</v>
      </c>
      <c r="I275" s="1">
        <v>453</v>
      </c>
      <c r="J275" s="1">
        <v>3</v>
      </c>
      <c r="K275" s="1">
        <v>0</v>
      </c>
      <c r="L275" s="1">
        <v>5</v>
      </c>
      <c r="M275" s="1">
        <v>20</v>
      </c>
      <c r="N275" s="1">
        <v>6</v>
      </c>
      <c r="O275" s="1">
        <v>17</v>
      </c>
      <c r="P275">
        <v>23</v>
      </c>
      <c r="Q275">
        <v>3</v>
      </c>
      <c r="R275">
        <v>61</v>
      </c>
    </row>
    <row r="276" spans="1:18" x14ac:dyDescent="0.15">
      <c r="A276">
        <v>74003</v>
      </c>
      <c r="B276">
        <v>74</v>
      </c>
      <c r="C276" s="1">
        <v>3</v>
      </c>
      <c r="D276" s="1">
        <v>4005</v>
      </c>
      <c r="E276" s="1">
        <v>4004</v>
      </c>
      <c r="F276" s="1">
        <v>4003</v>
      </c>
      <c r="G276" s="1">
        <v>4008</v>
      </c>
      <c r="H276" s="1">
        <v>1</v>
      </c>
      <c r="I276" s="1">
        <v>839</v>
      </c>
      <c r="J276" s="1">
        <v>3</v>
      </c>
      <c r="K276" s="1">
        <v>0</v>
      </c>
      <c r="L276" s="1">
        <v>5</v>
      </c>
      <c r="M276" s="1">
        <v>28</v>
      </c>
      <c r="N276" s="1">
        <v>6</v>
      </c>
      <c r="O276" s="1">
        <v>30</v>
      </c>
      <c r="P276">
        <v>23</v>
      </c>
      <c r="Q276">
        <v>9</v>
      </c>
      <c r="R276">
        <v>105</v>
      </c>
    </row>
    <row r="277" spans="1:18" x14ac:dyDescent="0.15">
      <c r="A277">
        <v>74004</v>
      </c>
      <c r="B277">
        <v>74</v>
      </c>
      <c r="C277" s="1">
        <v>4</v>
      </c>
      <c r="D277" s="1">
        <v>5005</v>
      </c>
      <c r="E277" s="1">
        <v>5005</v>
      </c>
      <c r="F277" s="1">
        <v>5003</v>
      </c>
      <c r="G277" s="1">
        <v>5007</v>
      </c>
      <c r="H277" s="1">
        <v>1</v>
      </c>
      <c r="I277" s="1">
        <v>1372</v>
      </c>
      <c r="J277" s="1">
        <v>3</v>
      </c>
      <c r="K277" s="1">
        <v>0</v>
      </c>
      <c r="L277" s="1">
        <v>5</v>
      </c>
      <c r="M277" s="1">
        <v>48</v>
      </c>
      <c r="N277" s="1">
        <v>6</v>
      </c>
      <c r="O277" s="1">
        <v>48</v>
      </c>
      <c r="P277">
        <v>23</v>
      </c>
      <c r="Q277">
        <v>9</v>
      </c>
      <c r="R277">
        <v>168</v>
      </c>
    </row>
    <row r="278" spans="1:18" x14ac:dyDescent="0.15">
      <c r="A278">
        <v>74005</v>
      </c>
      <c r="B278">
        <v>74</v>
      </c>
      <c r="C278" s="1">
        <v>5</v>
      </c>
      <c r="D278" s="1">
        <v>6005</v>
      </c>
      <c r="E278" s="1">
        <v>6004</v>
      </c>
      <c r="F278" s="1">
        <v>6003</v>
      </c>
      <c r="G278" s="1">
        <v>6007</v>
      </c>
      <c r="H278" s="1">
        <v>1</v>
      </c>
      <c r="I278" s="1">
        <v>1789</v>
      </c>
      <c r="J278" s="1">
        <v>3</v>
      </c>
      <c r="K278" s="1">
        <v>0</v>
      </c>
      <c r="L278" s="1">
        <v>5</v>
      </c>
      <c r="M278" s="1">
        <v>88</v>
      </c>
      <c r="N278" s="1">
        <v>6</v>
      </c>
      <c r="O278" s="1">
        <v>54</v>
      </c>
      <c r="P278">
        <v>23</v>
      </c>
      <c r="Q278">
        <v>21</v>
      </c>
      <c r="R278">
        <v>247</v>
      </c>
    </row>
  </sheetData>
  <autoFilter ref="A2:R2">
    <sortState ref="A3:R242">
      <sortCondition ref="A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5"/>
  <sheetViews>
    <sheetView workbookViewId="0">
      <selection activeCell="R278" sqref="D3:R278"/>
    </sheetView>
  </sheetViews>
  <sheetFormatPr defaultRowHeight="13.5" x14ac:dyDescent="0.15"/>
  <cols>
    <col min="2" max="2" width="10.5" bestFit="1" customWidth="1"/>
  </cols>
  <sheetData>
    <row r="1" spans="1:29" x14ac:dyDescent="0.15">
      <c r="A1" s="1" t="s">
        <v>18</v>
      </c>
      <c r="B1" s="1" t="s">
        <v>38</v>
      </c>
      <c r="C1" s="1" t="s">
        <v>39</v>
      </c>
      <c r="D1" s="5" t="s">
        <v>40</v>
      </c>
      <c r="E1" s="1"/>
      <c r="F1" s="1"/>
      <c r="G1" s="5"/>
      <c r="H1" s="1" t="s">
        <v>42</v>
      </c>
      <c r="I1" s="1" t="s">
        <v>41</v>
      </c>
      <c r="J1" s="1"/>
      <c r="K1" s="1"/>
      <c r="L1" s="1"/>
      <c r="M1" s="1"/>
      <c r="N1" s="1"/>
      <c r="O1" s="1"/>
      <c r="P1" s="1"/>
      <c r="Q1" s="1"/>
      <c r="R1" s="1" t="s">
        <v>43</v>
      </c>
    </row>
    <row r="2" spans="1:29" x14ac:dyDescent="0.15">
      <c r="A2" s="1" t="s">
        <v>0</v>
      </c>
      <c r="B2" s="1" t="s">
        <v>1</v>
      </c>
      <c r="C2" s="1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T2" s="1" t="s">
        <v>44</v>
      </c>
    </row>
    <row r="3" spans="1:29" x14ac:dyDescent="0.15">
      <c r="A3" s="1">
        <f>B3*1000+C3</f>
        <v>1000</v>
      </c>
      <c r="B3" s="1">
        <v>1</v>
      </c>
      <c r="C3" s="1">
        <v>0</v>
      </c>
      <c r="D3" s="34">
        <v>1001</v>
      </c>
      <c r="E3" s="35">
        <v>1006</v>
      </c>
      <c r="F3" s="35">
        <v>1003</v>
      </c>
      <c r="G3" s="36">
        <v>1008</v>
      </c>
      <c r="H3" s="1">
        <v>1</v>
      </c>
      <c r="I3" s="4">
        <v>0</v>
      </c>
      <c r="J3" s="1">
        <v>3</v>
      </c>
      <c r="K3" s="4">
        <v>0</v>
      </c>
      <c r="L3" s="1">
        <f>IF(S3="hp",4,IF(S3="物攻",5,IF(S3="技防",5,4)))</f>
        <v>4</v>
      </c>
      <c r="M3" s="4">
        <v>0</v>
      </c>
      <c r="N3" s="1">
        <f>IF(S3="hp",5,IF(S3="物攻",6,IF(S3="技防",6,7)))</f>
        <v>7</v>
      </c>
      <c r="O3" s="4">
        <v>0</v>
      </c>
      <c r="P3" s="1">
        <v>23</v>
      </c>
      <c r="Q3" s="4">
        <v>0</v>
      </c>
      <c r="R3">
        <f>IF(C3=0,0,ROUND(I3*VLOOKUP(H3,[1]期望属性!$E$23:$F$38,2,0)+M3*VLOOKUP(L3,[1]期望属性!$E$23:$F$38,2,0)+O3*VLOOKUP(N3,[1]期望属性!$E$23:$F$38,2,0)+K3*VLOOKUP(J3,[1]期望属性!$E$23:$F$38,2,0)+Q3*VLOOKUP(P3,[1]期望属性!$E$23:$F$38,2,0),0))</f>
        <v>0</v>
      </c>
      <c r="S3" t="str">
        <f>VLOOKUP((10000+INT(A3/1000)),[1]佣兵!$A$102:$F$150,5,0)</f>
        <v>物防</v>
      </c>
      <c r="T3">
        <f>H3</f>
        <v>1</v>
      </c>
      <c r="U3">
        <f>[1]佣兵!$N$87</f>
        <v>0</v>
      </c>
      <c r="V3">
        <f>J3</f>
        <v>3</v>
      </c>
      <c r="W3">
        <v>0</v>
      </c>
      <c r="X3">
        <f>L3</f>
        <v>4</v>
      </c>
      <c r="Y3">
        <f>[1]佣兵!$J$87</f>
        <v>0</v>
      </c>
      <c r="Z3">
        <f>N3</f>
        <v>7</v>
      </c>
      <c r="AA3">
        <f>[1]佣兵!$L$87</f>
        <v>0</v>
      </c>
      <c r="AB3">
        <f>P3</f>
        <v>23</v>
      </c>
      <c r="AC3">
        <v>0</v>
      </c>
    </row>
    <row r="4" spans="1:29" x14ac:dyDescent="0.15">
      <c r="A4" s="1">
        <f>B4*1000+C4</f>
        <v>1001</v>
      </c>
      <c r="B4" s="1">
        <v>1</v>
      </c>
      <c r="C4" s="1">
        <v>1</v>
      </c>
      <c r="D4" s="37">
        <v>2001</v>
      </c>
      <c r="E4" s="38">
        <v>2006</v>
      </c>
      <c r="F4" s="38">
        <v>2002</v>
      </c>
      <c r="G4" s="39">
        <v>2007</v>
      </c>
      <c r="H4" s="1">
        <v>1</v>
      </c>
      <c r="I4" s="4">
        <f ca="1">IF(VLOOKUP($D3,[2]工作表1!$A:$G,6,0)=H4,VLOOKUP($D3,[2]工作表1!$A:$G,7,0),0)+IF(VLOOKUP($E3,[2]工作表1!$A:$G,6,0)=H4,VLOOKUP($E3,[2]工作表1!$A:$G,7,0),0)+IF(VLOOKUP($F3,[2]工作表1!$A:$G,6,0)=H4,VLOOKUP($F3,[2]工作表1!$A:$G,7,0),0)+IF(VLOOKUP($G3,[2]工作表1!$A:$G,6,0)=H4,VLOOKUP($G3,[2]工作表1!$A:$G,7,0),0)+I3+U4</f>
        <v>217</v>
      </c>
      <c r="J4" s="1">
        <v>3</v>
      </c>
      <c r="K4" s="4">
        <f>IF(VLOOKUP($D3,[2]工作表1!$A:$G,6,0)=J4,VLOOKUP($D3,[2]工作表1!$A:$G,7,0),0)+IF(VLOOKUP($E3,[2]工作表1!$A:$G,6,0)=J4,VLOOKUP($E3,[2]工作表1!$A:$G,7,0),0)+IF(VLOOKUP($F3,[2]工作表1!$A:$G,6,0)=J4,VLOOKUP($F3,[2]工作表1!$A:$G,7,0),0)+IF(VLOOKUP($G3,[2]工作表1!$A:$G,6,0)=J4,VLOOKUP($G3,[2]工作表1!$A:$G,7,0),0)+K3+W4</f>
        <v>0</v>
      </c>
      <c r="L4" s="1">
        <f>IF(S4="hp",4,IF(S4="物攻",5,IF(S4="技防",5,4)))</f>
        <v>4</v>
      </c>
      <c r="M4" s="4">
        <f ca="1">IF(VLOOKUP($D3,[2]工作表1!$A:$G,6,0)=L4,VLOOKUP($D3,[2]工作表1!$A:$G,7,0),0)+IF(VLOOKUP($E3,[2]工作表1!$A:$G,6,0)=L4,VLOOKUP($E3,[2]工作表1!$A:$G,7,0),0)+IF(VLOOKUP($F3,[2]工作表1!$A:$G,6,0)=L4,VLOOKUP($F3,[2]工作表1!$A:$G,7,0),0)+IF(VLOOKUP($G3,[2]工作表1!$A:$G,6,0)=L4,VLOOKUP($G3,[2]工作表1!$A:$G,7,0),0)+M3+Y4</f>
        <v>8</v>
      </c>
      <c r="N4" s="1">
        <f>IF(S4="hp",5,IF(S4="物攻",6,IF(S4="技防",6,7)))</f>
        <v>7</v>
      </c>
      <c r="O4" s="4">
        <f ca="1">IF(VLOOKUP($D3,[2]工作表1!$A:$G,6,0)=N4,VLOOKUP($D3,[2]工作表1!$A:$G,7,0),0)+IF(VLOOKUP($E3,[2]工作表1!$A:$G,6,0)=N4,VLOOKUP($E3,[2]工作表1!$A:$G,7,0),0)+IF(VLOOKUP($F3,[2]工作表1!$A:$G,6,0)=N4,VLOOKUP($F3,[2]工作表1!$A:$G,7,0),0)+IF(VLOOKUP($G3,[2]工作表1!$A:$G,6,0)=N4,VLOOKUP($G3,[2]工作表1!$A:$G,7,0),0)+O3+AA4</f>
        <v>7</v>
      </c>
      <c r="P4" s="1">
        <v>23</v>
      </c>
      <c r="Q4" s="4">
        <f>IF(VLOOKUP($D3,[2]工作表1!$A:$G,6,0)=P4,VLOOKUP($D3,[2]工作表1!$A:$G,7,0),0)+IF(VLOOKUP($E3,[2]工作表1!$A:$G,6,0)=P4,VLOOKUP($E3,[2]工作表1!$A:$G,7,0),0)+IF(VLOOKUP($F3,[2]工作表1!$A:$G,6,0)=P4,VLOOKUP($F3,[2]工作表1!$A:$G,7,0),0)+IF(VLOOKUP($G3,[2]工作表1!$A:$G,6,0)=P4,VLOOKUP($G3,[2]工作表1!$A:$G,7,0),0)+Q3+AC4</f>
        <v>0</v>
      </c>
      <c r="R4">
        <f ca="1">IF(C4=0,0,ROUND(I4*VLOOKUP(H4,[1]期望属性!$E$23:$F$38,2,0)+M4*VLOOKUP(L4,[1]期望属性!$E$23:$F$38,2,0)+O4*VLOOKUP(N4,[1]期望属性!$E$23:$F$38,2,0)+K4*VLOOKUP(J4,[1]期望属性!$E$23:$F$38,2,0)+Q4*VLOOKUP(P4,[1]期望属性!$E$23:$F$38,2,0),0))</f>
        <v>25</v>
      </c>
      <c r="S4" t="str">
        <f>VLOOKUP((10000+INT(A4/1000)),[1]佣兵!$A$102:$F$150,5,0)</f>
        <v>物防</v>
      </c>
      <c r="T4">
        <f>H4</f>
        <v>1</v>
      </c>
      <c r="U4">
        <f ca="1">[1]佣兵!$N$88</f>
        <v>99</v>
      </c>
      <c r="V4">
        <f>J4</f>
        <v>3</v>
      </c>
      <c r="W4">
        <v>0</v>
      </c>
      <c r="X4">
        <f>L4</f>
        <v>4</v>
      </c>
      <c r="Y4">
        <f ca="1">[1]佣兵!$J$88</f>
        <v>5</v>
      </c>
      <c r="Z4">
        <f>N4</f>
        <v>7</v>
      </c>
      <c r="AA4">
        <f ca="1">[1]佣兵!$L$88</f>
        <v>3</v>
      </c>
      <c r="AB4">
        <f>P4</f>
        <v>23</v>
      </c>
      <c r="AC4">
        <v>0</v>
      </c>
    </row>
    <row r="5" spans="1:29" x14ac:dyDescent="0.15">
      <c r="A5" s="1">
        <f>B5*1000+C5</f>
        <v>1002</v>
      </c>
      <c r="B5" s="1">
        <v>1</v>
      </c>
      <c r="C5" s="1">
        <v>2</v>
      </c>
      <c r="D5" s="37">
        <v>3001</v>
      </c>
      <c r="E5" s="38">
        <v>3002</v>
      </c>
      <c r="F5" s="38">
        <v>3003</v>
      </c>
      <c r="G5" s="39">
        <v>3008</v>
      </c>
      <c r="H5" s="1">
        <v>1</v>
      </c>
      <c r="I5" s="4">
        <f ca="1">IF(VLOOKUP($D4,[2]工作表1!$A:$G,6,0)=H5,VLOOKUP($D4,[2]工作表1!$A:$G,7,0),0)+IF(VLOOKUP($E4,[2]工作表1!$A:$G,6,0)=H5,VLOOKUP($E4,[2]工作表1!$A:$G,7,0),0)+IF(VLOOKUP($F4,[2]工作表1!$A:$G,6,0)=H5,VLOOKUP($F4,[2]工作表1!$A:$G,7,0),0)+IF(VLOOKUP($G4,[2]工作表1!$A:$G,6,0)=H5,VLOOKUP($G4,[2]工作表1!$A:$G,7,0),0)+I4+U5</f>
        <v>346</v>
      </c>
      <c r="J5" s="1">
        <v>3</v>
      </c>
      <c r="K5" s="4">
        <f>IF(VLOOKUP($D4,[2]工作表1!$A:$G,6,0)=J5,VLOOKUP($D4,[2]工作表1!$A:$G,7,0),0)+IF(VLOOKUP($E4,[2]工作表1!$A:$G,6,0)=J5,VLOOKUP($E4,[2]工作表1!$A:$G,7,0),0)+IF(VLOOKUP($F4,[2]工作表1!$A:$G,6,0)=J5,VLOOKUP($F4,[2]工作表1!$A:$G,7,0),0)+IF(VLOOKUP($G4,[2]工作表1!$A:$G,6,0)=J5,VLOOKUP($G4,[2]工作表1!$A:$G,7,0),0)+K4+W5</f>
        <v>9</v>
      </c>
      <c r="L5" s="1">
        <f>IF(S5="hp",4,IF(S5="物攻",5,IF(S5="技防",5,4)))</f>
        <v>4</v>
      </c>
      <c r="M5" s="4">
        <f ca="1">IF(VLOOKUP($D4,[2]工作表1!$A:$G,6,0)=L5,VLOOKUP($D4,[2]工作表1!$A:$G,7,0),0)+IF(VLOOKUP($E4,[2]工作表1!$A:$G,6,0)=L5,VLOOKUP($E4,[2]工作表1!$A:$G,7,0),0)+IF(VLOOKUP($F4,[2]工作表1!$A:$G,6,0)=L5,VLOOKUP($F4,[2]工作表1!$A:$G,7,0),0)+IF(VLOOKUP($G4,[2]工作表1!$A:$G,6,0)=L5,VLOOKUP($G4,[2]工作表1!$A:$G,7,0),0)+M4+Y5</f>
        <v>20</v>
      </c>
      <c r="N5" s="1">
        <f>IF(S5="hp",5,IF(S5="物攻",6,IF(S5="技防",6,7)))</f>
        <v>7</v>
      </c>
      <c r="O5" s="4">
        <f ca="1">IF(VLOOKUP($D4,[2]工作表1!$A:$G,6,0)=N5,VLOOKUP($D4,[2]工作表1!$A:$G,7,0),0)+IF(VLOOKUP($E4,[2]工作表1!$A:$G,6,0)=N5,VLOOKUP($E4,[2]工作表1!$A:$G,7,0),0)+IF(VLOOKUP($F4,[2]工作表1!$A:$G,6,0)=N5,VLOOKUP($F4,[2]工作表1!$A:$G,7,0),0)+IF(VLOOKUP($G4,[2]工作表1!$A:$G,6,0)=N5,VLOOKUP($G4,[2]工作表1!$A:$G,7,0),0)+O4+AA5</f>
        <v>17</v>
      </c>
      <c r="P5" s="1">
        <v>23</v>
      </c>
      <c r="Q5" s="4">
        <f>IF(VLOOKUP($D4,[2]工作表1!$A:$G,6,0)=P5,VLOOKUP($D4,[2]工作表1!$A:$G,7,0),0)+IF(VLOOKUP($E4,[2]工作表1!$A:$G,6,0)=P5,VLOOKUP($E4,[2]工作表1!$A:$G,7,0),0)+IF(VLOOKUP($F4,[2]工作表1!$A:$G,6,0)=P5,VLOOKUP($F4,[2]工作表1!$A:$G,7,0),0)+IF(VLOOKUP($G4,[2]工作表1!$A:$G,6,0)=P5,VLOOKUP($G4,[2]工作表1!$A:$G,7,0),0)+Q4+AC5</f>
        <v>4</v>
      </c>
      <c r="R5">
        <f ca="1">IF(C5=0,0,ROUND(I5*VLOOKUP(H5,[1]期望属性!$E$23:$F$38,2,0)+M5*VLOOKUP(L5,[1]期望属性!$E$23:$F$38,2,0)+O5*VLOOKUP(N5,[1]期望属性!$E$23:$F$38,2,0)+K5*VLOOKUP(J5,[1]期望属性!$E$23:$F$38,2,0)+Q5*VLOOKUP(P5,[1]期望属性!$E$23:$F$38,2,0),0))</f>
        <v>60</v>
      </c>
      <c r="S5" t="str">
        <f>VLOOKUP((10000+INT(A5/1000)),[1]佣兵!$A$102:$F$150,5,0)</f>
        <v>物防</v>
      </c>
      <c r="T5">
        <f>H5</f>
        <v>1</v>
      </c>
      <c r="U5">
        <f ca="1">[1]佣兵!$N$89</f>
        <v>129</v>
      </c>
      <c r="V5">
        <f>J5</f>
        <v>3</v>
      </c>
      <c r="W5">
        <v>0</v>
      </c>
      <c r="X5">
        <f>L5</f>
        <v>4</v>
      </c>
      <c r="Y5">
        <f ca="1">[1]佣兵!$J$89</f>
        <v>7</v>
      </c>
      <c r="Z5">
        <f>N5</f>
        <v>7</v>
      </c>
      <c r="AA5">
        <f ca="1">[1]佣兵!$L$89</f>
        <v>4</v>
      </c>
      <c r="AB5">
        <f>P5</f>
        <v>23</v>
      </c>
      <c r="AC5">
        <v>0</v>
      </c>
    </row>
    <row r="6" spans="1:29" x14ac:dyDescent="0.15">
      <c r="A6" s="1">
        <f>B6*1000+C6</f>
        <v>1003</v>
      </c>
      <c r="B6" s="1">
        <v>1</v>
      </c>
      <c r="C6" s="1">
        <v>3</v>
      </c>
      <c r="D6" s="37">
        <v>4001</v>
      </c>
      <c r="E6" s="38">
        <v>4001</v>
      </c>
      <c r="F6" s="38">
        <v>4002</v>
      </c>
      <c r="G6" s="39">
        <v>4007</v>
      </c>
      <c r="H6" s="1">
        <v>1</v>
      </c>
      <c r="I6" s="4">
        <f ca="1">IF(VLOOKUP($D5,[2]工作表1!$A:$G,6,0)=H6,VLOOKUP($D5,[2]工作表1!$A:$G,7,0),0)+IF(VLOOKUP($E5,[2]工作表1!$A:$G,6,0)=H6,VLOOKUP($E5,[2]工作表1!$A:$G,7,0),0)+IF(VLOOKUP($F5,[2]工作表1!$A:$G,6,0)=H6,VLOOKUP($F5,[2]工作表1!$A:$G,7,0),0)+IF(VLOOKUP($G5,[2]工作表1!$A:$G,6,0)=H6,VLOOKUP($G5,[2]工作表1!$A:$G,7,0),0)+I5+U6</f>
        <v>732</v>
      </c>
      <c r="J6" s="1">
        <v>3</v>
      </c>
      <c r="K6" s="4">
        <f>IF(VLOOKUP($D5,[2]工作表1!$A:$G,6,0)=J6,VLOOKUP($D5,[2]工作表1!$A:$G,7,0),0)+IF(VLOOKUP($E5,[2]工作表1!$A:$G,6,0)=J6,VLOOKUP($E5,[2]工作表1!$A:$G,7,0),0)+IF(VLOOKUP($F5,[2]工作表1!$A:$G,6,0)=J6,VLOOKUP($F5,[2]工作表1!$A:$G,7,0),0)+IF(VLOOKUP($G5,[2]工作表1!$A:$G,6,0)=J6,VLOOKUP($G5,[2]工作表1!$A:$G,7,0),0)+K5+W6</f>
        <v>22</v>
      </c>
      <c r="L6" s="1">
        <f>IF(S6="hp",4,IF(S6="物攻",5,IF(S6="技防",5,4)))</f>
        <v>4</v>
      </c>
      <c r="M6" s="4">
        <f ca="1">IF(VLOOKUP($D5,[2]工作表1!$A:$G,6,0)=L6,VLOOKUP($D5,[2]工作表1!$A:$G,7,0),0)+IF(VLOOKUP($E5,[2]工作表1!$A:$G,6,0)=L6,VLOOKUP($E5,[2]工作表1!$A:$G,7,0),0)+IF(VLOOKUP($F5,[2]工作表1!$A:$G,6,0)=L6,VLOOKUP($F5,[2]工作表1!$A:$G,7,0),0)+IF(VLOOKUP($G5,[2]工作表1!$A:$G,6,0)=L6,VLOOKUP($G5,[2]工作表1!$A:$G,7,0),0)+M5+Y6</f>
        <v>35</v>
      </c>
      <c r="N6" s="1">
        <f>IF(S6="hp",5,IF(S6="物攻",6,IF(S6="技防",6,7)))</f>
        <v>7</v>
      </c>
      <c r="O6" s="4">
        <f ca="1">IF(VLOOKUP($D5,[2]工作表1!$A:$G,6,0)=N6,VLOOKUP($D5,[2]工作表1!$A:$G,7,0),0)+IF(VLOOKUP($E5,[2]工作表1!$A:$G,6,0)=N6,VLOOKUP($E5,[2]工作表1!$A:$G,7,0),0)+IF(VLOOKUP($F5,[2]工作表1!$A:$G,6,0)=N6,VLOOKUP($F5,[2]工作表1!$A:$G,7,0),0)+IF(VLOOKUP($G5,[2]工作表1!$A:$G,6,0)=N6,VLOOKUP($G5,[2]工作表1!$A:$G,7,0),0)+O5+AA6</f>
        <v>21</v>
      </c>
      <c r="P6" s="1">
        <v>23</v>
      </c>
      <c r="Q6" s="4">
        <f>IF(VLOOKUP($D5,[2]工作表1!$A:$G,6,0)=P6,VLOOKUP($D5,[2]工作表1!$A:$G,7,0),0)+IF(VLOOKUP($E5,[2]工作表1!$A:$G,6,0)=P6,VLOOKUP($E5,[2]工作表1!$A:$G,7,0),0)+IF(VLOOKUP($F5,[2]工作表1!$A:$G,6,0)=P6,VLOOKUP($F5,[2]工作表1!$A:$G,7,0),0)+IF(VLOOKUP($G5,[2]工作表1!$A:$G,6,0)=P6,VLOOKUP($G5,[2]工作表1!$A:$G,7,0),0)+Q5+AC6</f>
        <v>4</v>
      </c>
      <c r="R6">
        <f ca="1">IF(C6=0,0,ROUND(I6*VLOOKUP(H6,[1]期望属性!$E$23:$F$38,2,0)+M6*VLOOKUP(L6,[1]期望属性!$E$23:$F$38,2,0)+O6*VLOOKUP(N6,[1]期望属性!$E$23:$F$38,2,0)+K6*VLOOKUP(J6,[1]期望属性!$E$23:$F$38,2,0)+Q6*VLOOKUP(P6,[1]期望属性!$E$23:$F$38,2,0),0))</f>
        <v>106</v>
      </c>
      <c r="S6" t="str">
        <f>VLOOKUP((10000+INT(A6/1000)),[1]佣兵!$A$102:$F$150,5,0)</f>
        <v>物防</v>
      </c>
      <c r="T6">
        <f>H6</f>
        <v>1</v>
      </c>
      <c r="U6">
        <f ca="1">[1]佣兵!$N$90</f>
        <v>149</v>
      </c>
      <c r="V6">
        <f>J6</f>
        <v>3</v>
      </c>
      <c r="W6">
        <v>0</v>
      </c>
      <c r="X6">
        <f>L6</f>
        <v>4</v>
      </c>
      <c r="Y6">
        <f ca="1">[1]佣兵!$J$90</f>
        <v>8</v>
      </c>
      <c r="Z6">
        <f>N6</f>
        <v>7</v>
      </c>
      <c r="AA6">
        <f ca="1">[1]佣兵!$L$90</f>
        <v>4</v>
      </c>
      <c r="AB6">
        <f>P6</f>
        <v>23</v>
      </c>
      <c r="AC6">
        <v>0</v>
      </c>
    </row>
    <row r="7" spans="1:29" x14ac:dyDescent="0.15">
      <c r="A7" s="1">
        <f>B7*1000+C7</f>
        <v>1004</v>
      </c>
      <c r="B7" s="1">
        <v>1</v>
      </c>
      <c r="C7" s="1">
        <v>4</v>
      </c>
      <c r="D7" s="37">
        <v>5006</v>
      </c>
      <c r="E7" s="38">
        <v>5006</v>
      </c>
      <c r="F7" s="38">
        <v>5003</v>
      </c>
      <c r="G7" s="39">
        <v>5008</v>
      </c>
      <c r="H7" s="1">
        <v>1</v>
      </c>
      <c r="I7" s="4">
        <f ca="1">IF(VLOOKUP($D6,[2]工作表1!$A:$G,6,0)=H7,VLOOKUP($D6,[2]工作表1!$A:$G,7,0),0)+IF(VLOOKUP($E6,[2]工作表1!$A:$G,6,0)=H7,VLOOKUP($E6,[2]工作表1!$A:$G,7,0),0)+IF(VLOOKUP($F6,[2]工作表1!$A:$G,6,0)=H7,VLOOKUP($F6,[2]工作表1!$A:$G,7,0),0)+IF(VLOOKUP($G6,[2]工作表1!$A:$G,6,0)=H7,VLOOKUP($G6,[2]工作表1!$A:$G,7,0),0)+I6+U7</f>
        <v>910</v>
      </c>
      <c r="J7" s="1">
        <v>3</v>
      </c>
      <c r="K7" s="4">
        <f>IF(VLOOKUP($D6,[2]工作表1!$A:$G,6,0)=J7,VLOOKUP($D6,[2]工作表1!$A:$G,7,0),0)+IF(VLOOKUP($E6,[2]工作表1!$A:$G,6,0)=J7,VLOOKUP($E6,[2]工作表1!$A:$G,7,0),0)+IF(VLOOKUP($F6,[2]工作表1!$A:$G,6,0)=J7,VLOOKUP($F6,[2]工作表1!$A:$G,7,0),0)+IF(VLOOKUP($G6,[2]工作表1!$A:$G,6,0)=J7,VLOOKUP($G6,[2]工作表1!$A:$G,7,0),0)+K6+W7</f>
        <v>41</v>
      </c>
      <c r="L7" s="1">
        <f>IF(S7="hp",4,IF(S7="物攻",5,IF(S7="技防",5,4)))</f>
        <v>4</v>
      </c>
      <c r="M7" s="4">
        <f ca="1">IF(VLOOKUP($D6,[2]工作表1!$A:$G,6,0)=L7,VLOOKUP($D6,[2]工作表1!$A:$G,7,0),0)+IF(VLOOKUP($E6,[2]工作表1!$A:$G,6,0)=L7,VLOOKUP($E6,[2]工作表1!$A:$G,7,0),0)+IF(VLOOKUP($F6,[2]工作表1!$A:$G,6,0)=L7,VLOOKUP($F6,[2]工作表1!$A:$G,7,0),0)+IF(VLOOKUP($G6,[2]工作表1!$A:$G,6,0)=L7,VLOOKUP($G6,[2]工作表1!$A:$G,7,0),0)+M6+Y7</f>
        <v>65</v>
      </c>
      <c r="N7" s="1">
        <f>IF(S7="hp",5,IF(S7="物攻",6,IF(S7="技防",6,7)))</f>
        <v>7</v>
      </c>
      <c r="O7" s="4">
        <f ca="1">IF(VLOOKUP($D6,[2]工作表1!$A:$G,6,0)=N7,VLOOKUP($D6,[2]工作表1!$A:$G,7,0),0)+IF(VLOOKUP($E6,[2]工作表1!$A:$G,6,0)=N7,VLOOKUP($E6,[2]工作表1!$A:$G,7,0),0)+IF(VLOOKUP($F6,[2]工作表1!$A:$G,6,0)=N7,VLOOKUP($F6,[2]工作表1!$A:$G,7,0),0)+IF(VLOOKUP($G6,[2]工作表1!$A:$G,6,0)=N7,VLOOKUP($G6,[2]工作表1!$A:$G,7,0),0)+O6+AA7</f>
        <v>26</v>
      </c>
      <c r="P7" s="1">
        <v>23</v>
      </c>
      <c r="Q7" s="4">
        <f>IF(VLOOKUP($D6,[2]工作表1!$A:$G,6,0)=P7,VLOOKUP($D6,[2]工作表1!$A:$G,7,0),0)+IF(VLOOKUP($E6,[2]工作表1!$A:$G,6,0)=P7,VLOOKUP($E6,[2]工作表1!$A:$G,7,0),0)+IF(VLOOKUP($F6,[2]工作表1!$A:$G,6,0)=P7,VLOOKUP($F6,[2]工作表1!$A:$G,7,0),0)+IF(VLOOKUP($G6,[2]工作表1!$A:$G,6,0)=P7,VLOOKUP($G6,[2]工作表1!$A:$G,7,0),0)+Q6+AC7</f>
        <v>13</v>
      </c>
      <c r="R7">
        <f ca="1">IF(C7=0,0,ROUND(I7*VLOOKUP(H7,[1]期望属性!$E$23:$F$38,2,0)+M7*VLOOKUP(L7,[1]期望属性!$E$23:$F$38,2,0)+O7*VLOOKUP(N7,[1]期望属性!$E$23:$F$38,2,0)+K7*VLOOKUP(J7,[1]期望属性!$E$23:$F$38,2,0)+Q7*VLOOKUP(P7,[1]期望属性!$E$23:$F$38,2,0),0))</f>
        <v>168</v>
      </c>
      <c r="S7" t="str">
        <f>VLOOKUP((10000+INT(A7/1000)),[1]佣兵!$A$102:$F$150,5,0)</f>
        <v>物防</v>
      </c>
      <c r="T7">
        <f>H7</f>
        <v>1</v>
      </c>
      <c r="U7">
        <f ca="1">[1]佣兵!$N$91</f>
        <v>178</v>
      </c>
      <c r="V7">
        <f>J7</f>
        <v>3</v>
      </c>
      <c r="W7">
        <v>0</v>
      </c>
      <c r="X7">
        <f>L7</f>
        <v>4</v>
      </c>
      <c r="Y7">
        <f ca="1">[1]佣兵!$J$91</f>
        <v>10</v>
      </c>
      <c r="Z7">
        <f>N7</f>
        <v>7</v>
      </c>
      <c r="AA7">
        <f ca="1">[1]佣兵!$L$91</f>
        <v>5</v>
      </c>
      <c r="AB7">
        <f>P7</f>
        <v>23</v>
      </c>
      <c r="AC7">
        <v>0</v>
      </c>
    </row>
    <row r="8" spans="1:29" ht="14.25" thickBot="1" x14ac:dyDescent="0.2">
      <c r="A8" s="1">
        <f>B8*1000+C8</f>
        <v>1005</v>
      </c>
      <c r="B8" s="1">
        <v>1</v>
      </c>
      <c r="C8" s="1">
        <v>5</v>
      </c>
      <c r="D8" s="40">
        <v>6001</v>
      </c>
      <c r="E8" s="40">
        <v>6002</v>
      </c>
      <c r="F8" s="40">
        <v>6003</v>
      </c>
      <c r="G8" s="40">
        <v>6008</v>
      </c>
      <c r="H8" s="1">
        <v>1</v>
      </c>
      <c r="I8" s="4">
        <f ca="1">IF(VLOOKUP($D7,[2]工作表1!$A:$G,6,0)=H8,VLOOKUP($D7,[2]工作表1!$A:$G,7,0),0)+IF(VLOOKUP($E7,[2]工作表1!$A:$G,6,0)=H8,VLOOKUP($E7,[2]工作表1!$A:$G,7,0),0)+IF(VLOOKUP($F7,[2]工作表1!$A:$G,6,0)=H8,VLOOKUP($F7,[2]工作表1!$A:$G,7,0),0)+IF(VLOOKUP($G7,[2]工作表1!$A:$G,6,0)=H8,VLOOKUP($G7,[2]工作表1!$A:$G,7,0),0)+I7+U8</f>
        <v>1626</v>
      </c>
      <c r="J8" s="1">
        <v>3</v>
      </c>
      <c r="K8" s="4">
        <f>IF(VLOOKUP($D7,[2]工作表1!$A:$G,6,0)=J8,VLOOKUP($D7,[2]工作表1!$A:$G,7,0),0)+IF(VLOOKUP($E7,[2]工作表1!$A:$G,6,0)=J8,VLOOKUP($E7,[2]工作表1!$A:$G,7,0),0)+IF(VLOOKUP($F7,[2]工作表1!$A:$G,6,0)=J8,VLOOKUP($F7,[2]工作表1!$A:$G,7,0),0)+IF(VLOOKUP($G7,[2]工作表1!$A:$G,6,0)=J8,VLOOKUP($G7,[2]工作表1!$A:$G,7,0),0)+K7+W8</f>
        <v>41</v>
      </c>
      <c r="L8" s="1">
        <f>IF(S8="hp",4,IF(S8="物攻",5,IF(S8="技防",5,4)))</f>
        <v>4</v>
      </c>
      <c r="M8" s="4">
        <f ca="1">IF(VLOOKUP($D7,[2]工作表1!$A:$G,6,0)=L8,VLOOKUP($D7,[2]工作表1!$A:$G,7,0),0)+IF(VLOOKUP($E7,[2]工作表1!$A:$G,6,0)=L8,VLOOKUP($E7,[2]工作表1!$A:$G,7,0),0)+IF(VLOOKUP($F7,[2]工作表1!$A:$G,6,0)=L8,VLOOKUP($F7,[2]工作表1!$A:$G,7,0),0)+IF(VLOOKUP($G7,[2]工作表1!$A:$G,6,0)=L8,VLOOKUP($G7,[2]工作表1!$A:$G,7,0),0)+M7+Y8</f>
        <v>77</v>
      </c>
      <c r="N8" s="1">
        <f>IF(S8="hp",5,IF(S8="物攻",6,IF(S8="技防",6,7)))</f>
        <v>7</v>
      </c>
      <c r="O8" s="4">
        <f ca="1">IF(VLOOKUP($D7,[2]工作表1!$A:$G,6,0)=N8,VLOOKUP($D7,[2]工作表1!$A:$G,7,0),0)+IF(VLOOKUP($E7,[2]工作表1!$A:$G,6,0)=N8,VLOOKUP($E7,[2]工作表1!$A:$G,7,0),0)+IF(VLOOKUP($F7,[2]工作表1!$A:$G,6,0)=N8,VLOOKUP($F7,[2]工作表1!$A:$G,7,0),0)+IF(VLOOKUP($G7,[2]工作表1!$A:$G,6,0)=N8,VLOOKUP($G7,[2]工作表1!$A:$G,7,0),0)+O7+AA8</f>
        <v>68</v>
      </c>
      <c r="P8" s="1">
        <v>23</v>
      </c>
      <c r="Q8" s="4">
        <f>IF(VLOOKUP($D7,[2]工作表1!$A:$G,6,0)=P8,VLOOKUP($D7,[2]工作表1!$A:$G,7,0),0)+IF(VLOOKUP($E7,[2]工作表1!$A:$G,6,0)=P8,VLOOKUP($E7,[2]工作表1!$A:$G,7,0),0)+IF(VLOOKUP($F7,[2]工作表1!$A:$G,6,0)=P8,VLOOKUP($F7,[2]工作表1!$A:$G,7,0),0)+IF(VLOOKUP($G7,[2]工作表1!$A:$G,6,0)=P8,VLOOKUP($G7,[2]工作表1!$A:$G,7,0),0)+Q7+AC8</f>
        <v>13</v>
      </c>
      <c r="R8">
        <f ca="1">IF(C8=0,0,ROUND(I8*VLOOKUP(H8,[1]期望属性!$E$23:$F$38,2,0)+M8*VLOOKUP(L8,[1]期望属性!$E$23:$F$38,2,0)+O8*VLOOKUP(N8,[1]期望属性!$E$23:$F$38,2,0)+K8*VLOOKUP(J8,[1]期望属性!$E$23:$F$38,2,0)+Q8*VLOOKUP(P8,[1]期望属性!$E$23:$F$38,2,0),0))</f>
        <v>251</v>
      </c>
      <c r="S8" t="str">
        <f>VLOOKUP((10000+INT(A8/1000)),[1]佣兵!$A$102:$F$150,5,0)</f>
        <v>物防</v>
      </c>
      <c r="T8">
        <f>H8</f>
        <v>1</v>
      </c>
      <c r="U8">
        <f ca="1">[1]佣兵!$N$92</f>
        <v>218</v>
      </c>
      <c r="V8">
        <f>J8</f>
        <v>3</v>
      </c>
      <c r="W8">
        <v>0</v>
      </c>
      <c r="X8">
        <f>L8</f>
        <v>4</v>
      </c>
      <c r="Y8">
        <f ca="1">[1]佣兵!$J$92</f>
        <v>12</v>
      </c>
      <c r="Z8">
        <f>N8</f>
        <v>7</v>
      </c>
      <c r="AA8">
        <f ca="1">[1]佣兵!$L$92</f>
        <v>6</v>
      </c>
      <c r="AB8">
        <f>P8</f>
        <v>23</v>
      </c>
      <c r="AC8">
        <v>0</v>
      </c>
    </row>
    <row r="9" spans="1:29" x14ac:dyDescent="0.15">
      <c r="A9" s="1">
        <f>B9*1000+C9</f>
        <v>5000</v>
      </c>
      <c r="B9" s="1">
        <v>5</v>
      </c>
      <c r="C9" s="1">
        <f>C3</f>
        <v>0</v>
      </c>
      <c r="D9" s="17">
        <v>1001</v>
      </c>
      <c r="E9" s="18">
        <v>1005</v>
      </c>
      <c r="F9" s="18">
        <v>1002</v>
      </c>
      <c r="G9" s="19">
        <v>1007</v>
      </c>
      <c r="H9" s="1">
        <v>1</v>
      </c>
      <c r="I9" s="4">
        <v>0</v>
      </c>
      <c r="J9" s="1">
        <v>3</v>
      </c>
      <c r="K9" s="4">
        <v>0</v>
      </c>
      <c r="L9" s="1">
        <f>IF(S9="hp",4,IF(S9="物攻",5,IF(S9="技防",5,4)))</f>
        <v>4</v>
      </c>
      <c r="M9" s="4">
        <v>0</v>
      </c>
      <c r="N9" s="1">
        <f>IF(S9="hp",5,IF(S9="物攻",6,IF(S9="技防",6,7)))</f>
        <v>5</v>
      </c>
      <c r="O9" s="4">
        <v>0</v>
      </c>
      <c r="P9" s="1">
        <v>23</v>
      </c>
      <c r="Q9" s="4">
        <v>0</v>
      </c>
      <c r="R9">
        <f>IF(C9=0,0,ROUND(I9*VLOOKUP(H9,[1]期望属性!$E$23:$F$38,2,0)+M9*VLOOKUP(L9,[1]期望属性!$E$23:$F$38,2,0)+O9*VLOOKUP(N9,[1]期望属性!$E$23:$F$38,2,0)+K9*VLOOKUP(J9,[1]期望属性!$E$23:$F$38,2,0)+Q9*VLOOKUP(P9,[1]期望属性!$E$23:$F$38,2,0),0))</f>
        <v>0</v>
      </c>
      <c r="S9" t="str">
        <f>VLOOKUP((10000+INT(A9/1000)),[1]佣兵!$A$102:$F$150,5,0)</f>
        <v>hp</v>
      </c>
      <c r="T9">
        <f>H9</f>
        <v>1</v>
      </c>
      <c r="U9">
        <f>[1]佣兵!$N$87</f>
        <v>0</v>
      </c>
      <c r="V9">
        <f>J9</f>
        <v>3</v>
      </c>
      <c r="W9">
        <v>0</v>
      </c>
      <c r="X9">
        <f>L9</f>
        <v>4</v>
      </c>
      <c r="Y9">
        <f>[1]佣兵!$J$87</f>
        <v>0</v>
      </c>
      <c r="Z9">
        <f>N9</f>
        <v>5</v>
      </c>
      <c r="AA9">
        <f>[1]佣兵!$J$87</f>
        <v>0</v>
      </c>
      <c r="AB9">
        <f>P9</f>
        <v>23</v>
      </c>
      <c r="AC9">
        <v>0</v>
      </c>
    </row>
    <row r="10" spans="1:29" x14ac:dyDescent="0.15">
      <c r="A10" s="1">
        <f>B10*1000+C10</f>
        <v>5001</v>
      </c>
      <c r="B10" s="1">
        <v>5</v>
      </c>
      <c r="C10" s="1">
        <f>C4</f>
        <v>1</v>
      </c>
      <c r="D10" s="20">
        <v>2001</v>
      </c>
      <c r="E10" s="6">
        <v>2005</v>
      </c>
      <c r="F10" s="6">
        <v>2003</v>
      </c>
      <c r="G10" s="21">
        <v>2008</v>
      </c>
      <c r="H10" s="1">
        <v>1</v>
      </c>
      <c r="I10" s="4">
        <f ca="1">IF(VLOOKUP($D9,[2]工作表1!$A:$G,6,0)=H10,VLOOKUP($D9,[2]工作表1!$A:$G,7,0),0)+IF(VLOOKUP($E9,[2]工作表1!$A:$G,6,0)=H10,VLOOKUP($E9,[2]工作表1!$A:$G,7,0),0)+IF(VLOOKUP($F9,[2]工作表1!$A:$G,6,0)=H10,VLOOKUP($F9,[2]工作表1!$A:$G,7,0),0)+IF(VLOOKUP($G9,[2]工作表1!$A:$G,6,0)=H10,VLOOKUP($G9,[2]工作表1!$A:$G,7,0),0)+I9+U10</f>
        <v>99</v>
      </c>
      <c r="J10" s="1">
        <v>3</v>
      </c>
      <c r="K10" s="4">
        <f>IF(VLOOKUP($D9,[2]工作表1!$A:$G,6,0)=J10,VLOOKUP($D9,[2]工作表1!$A:$G,7,0),0)+IF(VLOOKUP($E9,[2]工作表1!$A:$G,6,0)=J10,VLOOKUP($E9,[2]工作表1!$A:$G,7,0),0)+IF(VLOOKUP($F9,[2]工作表1!$A:$G,6,0)=J10,VLOOKUP($F9,[2]工作表1!$A:$G,7,0),0)+IF(VLOOKUP($G9,[2]工作表1!$A:$G,6,0)=J10,VLOOKUP($G9,[2]工作表1!$A:$G,7,0),0)+K9+W10</f>
        <v>6</v>
      </c>
      <c r="L10" s="1">
        <f>IF(S10="hp",4,IF(S10="物攻",5,IF(S10="技防",5,4)))</f>
        <v>4</v>
      </c>
      <c r="M10" s="4">
        <f ca="1">IF(VLOOKUP($D9,[2]工作表1!$A:$G,6,0)=L10,VLOOKUP($D9,[2]工作表1!$A:$G,7,0),0)+IF(VLOOKUP($E9,[2]工作表1!$A:$G,6,0)=L10,VLOOKUP($E9,[2]工作表1!$A:$G,7,0),0)+IF(VLOOKUP($F9,[2]工作表1!$A:$G,6,0)=L10,VLOOKUP($F9,[2]工作表1!$A:$G,7,0),0)+IF(VLOOKUP($G9,[2]工作表1!$A:$G,6,0)=L10,VLOOKUP($G9,[2]工作表1!$A:$G,7,0),0)+M9+Y10</f>
        <v>8</v>
      </c>
      <c r="N10" s="1">
        <f>IF(S10="hp",5,IF(S10="物攻",6,IF(S10="技防",6,7)))</f>
        <v>5</v>
      </c>
      <c r="O10" s="4">
        <f ca="1">IF(VLOOKUP($D9,[2]工作表1!$A:$G,6,0)=N10,VLOOKUP($D9,[2]工作表1!$A:$G,7,0),0)+IF(VLOOKUP($E9,[2]工作表1!$A:$G,6,0)=N10,VLOOKUP($E9,[2]工作表1!$A:$G,7,0),0)+IF(VLOOKUP($F9,[2]工作表1!$A:$G,6,0)=N10,VLOOKUP($F9,[2]工作表1!$A:$G,7,0),0)+IF(VLOOKUP($G9,[2]工作表1!$A:$G,6,0)=N10,VLOOKUP($G9,[2]工作表1!$A:$G,7,0),0)+O9+AA10</f>
        <v>8</v>
      </c>
      <c r="P10" s="1">
        <v>23</v>
      </c>
      <c r="Q10" s="4">
        <f>IF(VLOOKUP($D9,[2]工作表1!$A:$G,6,0)=P10,VLOOKUP($D9,[2]工作表1!$A:$G,7,0),0)+IF(VLOOKUP($E9,[2]工作表1!$A:$G,6,0)=P10,VLOOKUP($E9,[2]工作表1!$A:$G,7,0),0)+IF(VLOOKUP($F9,[2]工作表1!$A:$G,6,0)=P10,VLOOKUP($F9,[2]工作表1!$A:$G,7,0),0)+IF(VLOOKUP($G9,[2]工作表1!$A:$G,6,0)=P10,VLOOKUP($G9,[2]工作表1!$A:$G,7,0),0)+Q9+AC10</f>
        <v>3</v>
      </c>
      <c r="R10">
        <f ca="1">IF(C10=0,0,ROUND(I10*VLOOKUP(H10,[1]期望属性!$E$23:$F$38,2,0)+M10*VLOOKUP(L10,[1]期望属性!$E$23:$F$38,2,0)+O10*VLOOKUP(N10,[1]期望属性!$E$23:$F$38,2,0)+K10*VLOOKUP(J10,[1]期望属性!$E$23:$F$38,2,0)+Q10*VLOOKUP(P10,[1]期望属性!$E$23:$F$38,2,0),0))</f>
        <v>27</v>
      </c>
      <c r="S10" t="str">
        <f>VLOOKUP((10000+INT(A10/1000)),[1]佣兵!$A$102:$F$150,5,0)</f>
        <v>hp</v>
      </c>
      <c r="T10">
        <f>H10</f>
        <v>1</v>
      </c>
      <c r="U10">
        <f ca="1">[1]佣兵!$N$88</f>
        <v>99</v>
      </c>
      <c r="V10">
        <f>J10</f>
        <v>3</v>
      </c>
      <c r="W10">
        <v>0</v>
      </c>
      <c r="X10">
        <f>L10</f>
        <v>4</v>
      </c>
      <c r="Y10">
        <f ca="1">[1]佣兵!$J$88</f>
        <v>5</v>
      </c>
      <c r="Z10">
        <f>N10</f>
        <v>5</v>
      </c>
      <c r="AA10">
        <f ca="1">[1]佣兵!$J$88</f>
        <v>5</v>
      </c>
      <c r="AB10">
        <f>P10</f>
        <v>23</v>
      </c>
      <c r="AC10">
        <v>0</v>
      </c>
    </row>
    <row r="11" spans="1:29" x14ac:dyDescent="0.15">
      <c r="A11" s="1">
        <f>B11*1000+C11</f>
        <v>5002</v>
      </c>
      <c r="B11" s="1">
        <v>5</v>
      </c>
      <c r="C11" s="1">
        <f>C5</f>
        <v>2</v>
      </c>
      <c r="D11" s="20">
        <v>3001</v>
      </c>
      <c r="E11" s="6">
        <v>3005</v>
      </c>
      <c r="F11" s="6">
        <v>3002</v>
      </c>
      <c r="G11" s="21">
        <v>3007</v>
      </c>
      <c r="H11" s="1">
        <v>1</v>
      </c>
      <c r="I11" s="4">
        <f ca="1">IF(VLOOKUP($D10,[2]工作表1!$A:$G,6,0)=H11,VLOOKUP($D10,[2]工作表1!$A:$G,7,0),0)+IF(VLOOKUP($E10,[2]工作表1!$A:$G,6,0)=H11,VLOOKUP($E10,[2]工作表1!$A:$G,7,0),0)+IF(VLOOKUP($F10,[2]工作表1!$A:$G,6,0)=H11,VLOOKUP($F10,[2]工作表1!$A:$G,7,0),0)+IF(VLOOKUP($G10,[2]工作表1!$A:$G,6,0)=H11,VLOOKUP($G10,[2]工作表1!$A:$G,7,0),0)+I10+U11</f>
        <v>406</v>
      </c>
      <c r="J11" s="1">
        <v>3</v>
      </c>
      <c r="K11" s="4">
        <f>IF(VLOOKUP($D10,[2]工作表1!$A:$G,6,0)=J11,VLOOKUP($D10,[2]工作表1!$A:$G,7,0),0)+IF(VLOOKUP($E10,[2]工作表1!$A:$G,6,0)=J11,VLOOKUP($E10,[2]工作表1!$A:$G,7,0),0)+IF(VLOOKUP($F10,[2]工作表1!$A:$G,6,0)=J11,VLOOKUP($F10,[2]工作表1!$A:$G,7,0),0)+IF(VLOOKUP($G10,[2]工作表1!$A:$G,6,0)=J11,VLOOKUP($G10,[2]工作表1!$A:$G,7,0),0)+K10+W11</f>
        <v>6</v>
      </c>
      <c r="L11" s="1">
        <f>IF(S11="hp",4,IF(S11="物攻",5,IF(S11="技防",5,4)))</f>
        <v>4</v>
      </c>
      <c r="M11" s="4">
        <f ca="1">IF(VLOOKUP($D10,[2]工作表1!$A:$G,6,0)=L11,VLOOKUP($D10,[2]工作表1!$A:$G,7,0),0)+IF(VLOOKUP($E10,[2]工作表1!$A:$G,6,0)=L11,VLOOKUP($E10,[2]工作表1!$A:$G,7,0),0)+IF(VLOOKUP($F10,[2]工作表1!$A:$G,6,0)=L11,VLOOKUP($F10,[2]工作表1!$A:$G,7,0),0)+IF(VLOOKUP($G10,[2]工作表1!$A:$G,6,0)=L11,VLOOKUP($G10,[2]工作表1!$A:$G,7,0),0)+M10+Y11</f>
        <v>20</v>
      </c>
      <c r="N11" s="1">
        <f>IF(S11="hp",5,IF(S11="物攻",6,IF(S11="技防",6,7)))</f>
        <v>5</v>
      </c>
      <c r="O11" s="4">
        <f ca="1">IF(VLOOKUP($D10,[2]工作表1!$A:$G,6,0)=N11,VLOOKUP($D10,[2]工作表1!$A:$G,7,0),0)+IF(VLOOKUP($E10,[2]工作表1!$A:$G,6,0)=N11,VLOOKUP($E10,[2]工作表1!$A:$G,7,0),0)+IF(VLOOKUP($F10,[2]工作表1!$A:$G,6,0)=N11,VLOOKUP($F10,[2]工作表1!$A:$G,7,0),0)+IF(VLOOKUP($G10,[2]工作表1!$A:$G,6,0)=N11,VLOOKUP($G10,[2]工作表1!$A:$G,7,0),0)+O10+AA11</f>
        <v>20</v>
      </c>
      <c r="P11" s="1">
        <v>23</v>
      </c>
      <c r="Q11" s="4">
        <f>IF(VLOOKUP($D10,[2]工作表1!$A:$G,6,0)=P11,VLOOKUP($D10,[2]工作表1!$A:$G,7,0),0)+IF(VLOOKUP($E10,[2]工作表1!$A:$G,6,0)=P11,VLOOKUP($E10,[2]工作表1!$A:$G,7,0),0)+IF(VLOOKUP($F10,[2]工作表1!$A:$G,6,0)=P11,VLOOKUP($F10,[2]工作表1!$A:$G,7,0),0)+IF(VLOOKUP($G10,[2]工作表1!$A:$G,6,0)=P11,VLOOKUP($G10,[2]工作表1!$A:$G,7,0),0)+Q10+AC11</f>
        <v>3</v>
      </c>
      <c r="R11">
        <f ca="1">IF(C11=0,0,ROUND(I11*VLOOKUP(H11,[1]期望属性!$E$23:$F$38,2,0)+M11*VLOOKUP(L11,[1]期望属性!$E$23:$F$38,2,0)+O11*VLOOKUP(N11,[1]期望属性!$E$23:$F$38,2,0)+K11*VLOOKUP(J11,[1]期望属性!$E$23:$F$38,2,0)+Q11*VLOOKUP(P11,[1]期望属性!$E$23:$F$38,2,0),0))</f>
        <v>68</v>
      </c>
      <c r="S11" t="str">
        <f>VLOOKUP((10000+INT(A11/1000)),[1]佣兵!$A$102:$F$150,5,0)</f>
        <v>hp</v>
      </c>
      <c r="T11">
        <f>H11</f>
        <v>1</v>
      </c>
      <c r="U11">
        <f ca="1">[1]佣兵!$N$89</f>
        <v>129</v>
      </c>
      <c r="V11">
        <f>J11</f>
        <v>3</v>
      </c>
      <c r="W11">
        <v>0</v>
      </c>
      <c r="X11">
        <f>L11</f>
        <v>4</v>
      </c>
      <c r="Y11">
        <f ca="1">[1]佣兵!$J$89</f>
        <v>7</v>
      </c>
      <c r="Z11">
        <f>N11</f>
        <v>5</v>
      </c>
      <c r="AA11">
        <f ca="1">[1]佣兵!$J$89</f>
        <v>7</v>
      </c>
      <c r="AB11">
        <f>P11</f>
        <v>23</v>
      </c>
      <c r="AC11">
        <v>0</v>
      </c>
    </row>
    <row r="12" spans="1:29" x14ac:dyDescent="0.15">
      <c r="A12" s="1">
        <f>B12*1000+C12</f>
        <v>5003</v>
      </c>
      <c r="B12" s="1">
        <v>5</v>
      </c>
      <c r="C12" s="1">
        <f>C6</f>
        <v>3</v>
      </c>
      <c r="D12" s="20">
        <v>4001</v>
      </c>
      <c r="E12" s="6">
        <v>4005</v>
      </c>
      <c r="F12" s="6">
        <v>4003</v>
      </c>
      <c r="G12" s="21">
        <v>4008</v>
      </c>
      <c r="H12" s="1">
        <v>1</v>
      </c>
      <c r="I12" s="4">
        <f ca="1">IF(VLOOKUP($D11,[2]工作表1!$A:$G,6,0)=H12,VLOOKUP($D11,[2]工作表1!$A:$G,7,0),0)+IF(VLOOKUP($E11,[2]工作表1!$A:$G,6,0)=H12,VLOOKUP($E11,[2]工作表1!$A:$G,7,0),0)+IF(VLOOKUP($F11,[2]工作表1!$A:$G,6,0)=H12,VLOOKUP($F11,[2]工作表1!$A:$G,7,0),0)+IF(VLOOKUP($G11,[2]工作表1!$A:$G,6,0)=H12,VLOOKUP($G11,[2]工作表1!$A:$G,7,0),0)+I11+U12</f>
        <v>555</v>
      </c>
      <c r="J12" s="1">
        <v>3</v>
      </c>
      <c r="K12" s="4">
        <f>IF(VLOOKUP($D11,[2]工作表1!$A:$G,6,0)=J12,VLOOKUP($D11,[2]工作表1!$A:$G,7,0),0)+IF(VLOOKUP($E11,[2]工作表1!$A:$G,6,0)=J12,VLOOKUP($E11,[2]工作表1!$A:$G,7,0),0)+IF(VLOOKUP($F11,[2]工作表1!$A:$G,6,0)=J12,VLOOKUP($F11,[2]工作表1!$A:$G,7,0),0)+IF(VLOOKUP($G11,[2]工作表1!$A:$G,6,0)=J12,VLOOKUP($G11,[2]工作表1!$A:$G,7,0),0)+K11+W12</f>
        <v>19</v>
      </c>
      <c r="L12" s="1">
        <f>IF(S12="hp",4,IF(S12="物攻",5,IF(S12="技防",5,4)))</f>
        <v>4</v>
      </c>
      <c r="M12" s="4">
        <f ca="1">IF(VLOOKUP($D11,[2]工作表1!$A:$G,6,0)=L12,VLOOKUP($D11,[2]工作表1!$A:$G,7,0),0)+IF(VLOOKUP($E11,[2]工作表1!$A:$G,6,0)=L12,VLOOKUP($E11,[2]工作表1!$A:$G,7,0),0)+IF(VLOOKUP($F11,[2]工作表1!$A:$G,6,0)=L12,VLOOKUP($F11,[2]工作表1!$A:$G,7,0),0)+IF(VLOOKUP($G11,[2]工作表1!$A:$G,6,0)=L12,VLOOKUP($G11,[2]工作表1!$A:$G,7,0),0)+M11+Y12</f>
        <v>35</v>
      </c>
      <c r="N12" s="1">
        <f>IF(S12="hp",5,IF(S12="物攻",6,IF(S12="技防",6,7)))</f>
        <v>5</v>
      </c>
      <c r="O12" s="4">
        <f ca="1">IF(VLOOKUP($D11,[2]工作表1!$A:$G,6,0)=N12,VLOOKUP($D11,[2]工作表1!$A:$G,7,0),0)+IF(VLOOKUP($E11,[2]工作表1!$A:$G,6,0)=N12,VLOOKUP($E11,[2]工作表1!$A:$G,7,0),0)+IF(VLOOKUP($F11,[2]工作表1!$A:$G,6,0)=N12,VLOOKUP($F11,[2]工作表1!$A:$G,7,0),0)+IF(VLOOKUP($G11,[2]工作表1!$A:$G,6,0)=N12,VLOOKUP($G11,[2]工作表1!$A:$G,7,0),0)+O11+AA12</f>
        <v>35</v>
      </c>
      <c r="P12" s="1">
        <v>23</v>
      </c>
      <c r="Q12" s="4">
        <f>IF(VLOOKUP($D11,[2]工作表1!$A:$G,6,0)=P12,VLOOKUP($D11,[2]工作表1!$A:$G,7,0),0)+IF(VLOOKUP($E11,[2]工作表1!$A:$G,6,0)=P12,VLOOKUP($E11,[2]工作表1!$A:$G,7,0),0)+IF(VLOOKUP($F11,[2]工作表1!$A:$G,6,0)=P12,VLOOKUP($F11,[2]工作表1!$A:$G,7,0),0)+IF(VLOOKUP($G11,[2]工作表1!$A:$G,6,0)=P12,VLOOKUP($G11,[2]工作表1!$A:$G,7,0),0)+Q11+AC12</f>
        <v>9</v>
      </c>
      <c r="R12">
        <f ca="1">IF(C12=0,0,ROUND(I12*VLOOKUP(H12,[1]期望属性!$E$23:$F$38,2,0)+M12*VLOOKUP(L12,[1]期望属性!$E$23:$F$38,2,0)+O12*VLOOKUP(N12,[1]期望属性!$E$23:$F$38,2,0)+K12*VLOOKUP(J12,[1]期望属性!$E$23:$F$38,2,0)+Q12*VLOOKUP(P12,[1]期望属性!$E$23:$F$38,2,0),0))</f>
        <v>118</v>
      </c>
      <c r="S12" t="str">
        <f>VLOOKUP((10000+INT(A12/1000)),[1]佣兵!$A$102:$F$150,5,0)</f>
        <v>hp</v>
      </c>
      <c r="T12">
        <f>H12</f>
        <v>1</v>
      </c>
      <c r="U12">
        <f ca="1">[1]佣兵!$N$90</f>
        <v>149</v>
      </c>
      <c r="V12">
        <f>J12</f>
        <v>3</v>
      </c>
      <c r="W12">
        <v>0</v>
      </c>
      <c r="X12">
        <f>L12</f>
        <v>4</v>
      </c>
      <c r="Y12">
        <f ca="1">[1]佣兵!$J$90</f>
        <v>8</v>
      </c>
      <c r="Z12">
        <f>N12</f>
        <v>5</v>
      </c>
      <c r="AA12">
        <f ca="1">[1]佣兵!$J$90</f>
        <v>8</v>
      </c>
      <c r="AB12">
        <f>P12</f>
        <v>23</v>
      </c>
      <c r="AC12">
        <v>0</v>
      </c>
    </row>
    <row r="13" spans="1:29" x14ac:dyDescent="0.15">
      <c r="A13" s="1">
        <f>B13*1000+C13</f>
        <v>5004</v>
      </c>
      <c r="B13" s="1">
        <v>5</v>
      </c>
      <c r="C13" s="1">
        <f>C7</f>
        <v>4</v>
      </c>
      <c r="D13" s="22">
        <v>5001</v>
      </c>
      <c r="E13" s="5">
        <v>5005</v>
      </c>
      <c r="F13" s="5">
        <v>5003</v>
      </c>
      <c r="G13" s="23">
        <v>5008</v>
      </c>
      <c r="H13" s="1">
        <v>1</v>
      </c>
      <c r="I13" s="4">
        <f ca="1">IF(VLOOKUP($D12,[2]工作表1!$A:$G,6,0)=H13,VLOOKUP($D12,[2]工作表1!$A:$G,7,0),0)+IF(VLOOKUP($E12,[2]工作表1!$A:$G,6,0)=H13,VLOOKUP($E12,[2]工作表1!$A:$G,7,0),0)+IF(VLOOKUP($F12,[2]工作表1!$A:$G,6,0)=H13,VLOOKUP($F12,[2]工作表1!$A:$G,7,0),0)+IF(VLOOKUP($G12,[2]工作表1!$A:$G,6,0)=H13,VLOOKUP($G12,[2]工作表1!$A:$G,7,0),0)+I12+U13</f>
        <v>1088</v>
      </c>
      <c r="J13" s="1">
        <v>3</v>
      </c>
      <c r="K13" s="4">
        <f>IF(VLOOKUP($D12,[2]工作表1!$A:$G,6,0)=J13,VLOOKUP($D12,[2]工作表1!$A:$G,7,0),0)+IF(VLOOKUP($E12,[2]工作表1!$A:$G,6,0)=J13,VLOOKUP($E12,[2]工作表1!$A:$G,7,0),0)+IF(VLOOKUP($F12,[2]工作表1!$A:$G,6,0)=J13,VLOOKUP($F12,[2]工作表1!$A:$G,7,0),0)+IF(VLOOKUP($G12,[2]工作表1!$A:$G,6,0)=J13,VLOOKUP($G12,[2]工作表1!$A:$G,7,0),0)+K12+W13</f>
        <v>19</v>
      </c>
      <c r="L13" s="1">
        <f>IF(S13="hp",4,IF(S13="物攻",5,IF(S13="技防",5,4)))</f>
        <v>4</v>
      </c>
      <c r="M13" s="4">
        <f ca="1">IF(VLOOKUP($D12,[2]工作表1!$A:$G,6,0)=L13,VLOOKUP($D12,[2]工作表1!$A:$G,7,0),0)+IF(VLOOKUP($E12,[2]工作表1!$A:$G,6,0)=L13,VLOOKUP($E12,[2]工作表1!$A:$G,7,0),0)+IF(VLOOKUP($F12,[2]工作表1!$A:$G,6,0)=L13,VLOOKUP($F12,[2]工作表1!$A:$G,7,0),0)+IF(VLOOKUP($G12,[2]工作表1!$A:$G,6,0)=L13,VLOOKUP($G12,[2]工作表1!$A:$G,7,0),0)+M12+Y13</f>
        <v>55</v>
      </c>
      <c r="N13" s="1">
        <f>IF(S13="hp",5,IF(S13="物攻",6,IF(S13="技防",6,7)))</f>
        <v>5</v>
      </c>
      <c r="O13" s="4">
        <f ca="1">IF(VLOOKUP($D12,[2]工作表1!$A:$G,6,0)=N13,VLOOKUP($D12,[2]工作表1!$A:$G,7,0),0)+IF(VLOOKUP($E12,[2]工作表1!$A:$G,6,0)=N13,VLOOKUP($E12,[2]工作表1!$A:$G,7,0),0)+IF(VLOOKUP($F12,[2]工作表1!$A:$G,6,0)=N13,VLOOKUP($F12,[2]工作表1!$A:$G,7,0),0)+IF(VLOOKUP($G12,[2]工作表1!$A:$G,6,0)=N13,VLOOKUP($G12,[2]工作表1!$A:$G,7,0),0)+O12+AA13</f>
        <v>55</v>
      </c>
      <c r="P13" s="1">
        <v>23</v>
      </c>
      <c r="Q13" s="4">
        <f>IF(VLOOKUP($D12,[2]工作表1!$A:$G,6,0)=P13,VLOOKUP($D12,[2]工作表1!$A:$G,7,0),0)+IF(VLOOKUP($E12,[2]工作表1!$A:$G,6,0)=P13,VLOOKUP($E12,[2]工作表1!$A:$G,7,0),0)+IF(VLOOKUP($F12,[2]工作表1!$A:$G,6,0)=P13,VLOOKUP($F12,[2]工作表1!$A:$G,7,0),0)+IF(VLOOKUP($G12,[2]工作表1!$A:$G,6,0)=P13,VLOOKUP($G12,[2]工作表1!$A:$G,7,0),0)+Q12+AC13</f>
        <v>9</v>
      </c>
      <c r="R13">
        <f ca="1">IF(C13=0,0,ROUND(I13*VLOOKUP(H13,[1]期望属性!$E$23:$F$38,2,0)+M13*VLOOKUP(L13,[1]期望属性!$E$23:$F$38,2,0)+O13*VLOOKUP(N13,[1]期望属性!$E$23:$F$38,2,0)+K13*VLOOKUP(J13,[1]期望属性!$E$23:$F$38,2,0)+Q13*VLOOKUP(P13,[1]期望属性!$E$23:$F$38,2,0),0))</f>
        <v>187</v>
      </c>
      <c r="S13" t="str">
        <f>VLOOKUP((10000+INT(A13/1000)),[1]佣兵!$A$102:$F$150,5,0)</f>
        <v>hp</v>
      </c>
      <c r="T13">
        <f>H13</f>
        <v>1</v>
      </c>
      <c r="U13">
        <f ca="1">[1]佣兵!$N$91</f>
        <v>178</v>
      </c>
      <c r="V13">
        <f>J13</f>
        <v>3</v>
      </c>
      <c r="W13">
        <v>0</v>
      </c>
      <c r="X13">
        <f>L13</f>
        <v>4</v>
      </c>
      <c r="Y13">
        <f ca="1">[1]佣兵!$J$91</f>
        <v>10</v>
      </c>
      <c r="Z13">
        <f>N13</f>
        <v>5</v>
      </c>
      <c r="AA13">
        <f ca="1">[1]佣兵!$J$91</f>
        <v>10</v>
      </c>
      <c r="AB13">
        <f>P13</f>
        <v>23</v>
      </c>
      <c r="AC13">
        <v>0</v>
      </c>
    </row>
    <row r="14" spans="1:29" ht="14.25" thickBot="1" x14ac:dyDescent="0.2">
      <c r="A14" s="1">
        <f>B14*1000+C14</f>
        <v>5005</v>
      </c>
      <c r="B14" s="1">
        <v>5</v>
      </c>
      <c r="C14" s="1">
        <f>C8</f>
        <v>5</v>
      </c>
      <c r="D14" s="24">
        <v>6001</v>
      </c>
      <c r="E14" s="25">
        <v>6005</v>
      </c>
      <c r="F14" s="25">
        <v>6002</v>
      </c>
      <c r="G14" s="26">
        <v>6007</v>
      </c>
      <c r="H14" s="1">
        <v>1</v>
      </c>
      <c r="I14" s="4">
        <f ca="1">IF(VLOOKUP($D13,[2]工作表1!$A:$G,6,0)=H14,VLOOKUP($D13,[2]工作表1!$A:$G,7,0),0)+IF(VLOOKUP($E13,[2]工作表1!$A:$G,6,0)=H14,VLOOKUP($E13,[2]工作表1!$A:$G,7,0),0)+IF(VLOOKUP($F13,[2]工作表1!$A:$G,6,0)=H14,VLOOKUP($F13,[2]工作表1!$A:$G,7,0),0)+IF(VLOOKUP($G13,[2]工作表1!$A:$G,6,0)=H14,VLOOKUP($G13,[2]工作表1!$A:$G,7,0),0)+I13+U14</f>
        <v>1804</v>
      </c>
      <c r="J14" s="1">
        <v>3</v>
      </c>
      <c r="K14" s="4">
        <f>IF(VLOOKUP($D13,[2]工作表1!$A:$G,6,0)=J14,VLOOKUP($D13,[2]工作表1!$A:$G,7,0),0)+IF(VLOOKUP($E13,[2]工作表1!$A:$G,6,0)=J14,VLOOKUP($E13,[2]工作表1!$A:$G,7,0),0)+IF(VLOOKUP($F13,[2]工作表1!$A:$G,6,0)=J14,VLOOKUP($F13,[2]工作表1!$A:$G,7,0),0)+IF(VLOOKUP($G13,[2]工作表1!$A:$G,6,0)=J14,VLOOKUP($G13,[2]工作表1!$A:$G,7,0),0)+K13+W14</f>
        <v>19</v>
      </c>
      <c r="L14" s="1">
        <f>IF(S14="hp",4,IF(S14="物攻",5,IF(S14="技防",5,4)))</f>
        <v>4</v>
      </c>
      <c r="M14" s="4">
        <f ca="1">IF(VLOOKUP($D13,[2]工作表1!$A:$G,6,0)=L14,VLOOKUP($D13,[2]工作表1!$A:$G,7,0),0)+IF(VLOOKUP($E13,[2]工作表1!$A:$G,6,0)=L14,VLOOKUP($E13,[2]工作表1!$A:$G,7,0),0)+IF(VLOOKUP($F13,[2]工作表1!$A:$G,6,0)=L14,VLOOKUP($F13,[2]工作表1!$A:$G,7,0),0)+IF(VLOOKUP($G13,[2]工作表1!$A:$G,6,0)=L14,VLOOKUP($G13,[2]工作表1!$A:$G,7,0),0)+M13+Y14</f>
        <v>81</v>
      </c>
      <c r="N14" s="1">
        <f>IF(S14="hp",5,IF(S14="物攻",6,IF(S14="技防",6,7)))</f>
        <v>5</v>
      </c>
      <c r="O14" s="4">
        <f ca="1">IF(VLOOKUP($D13,[2]工作表1!$A:$G,6,0)=N14,VLOOKUP($D13,[2]工作表1!$A:$G,7,0),0)+IF(VLOOKUP($E13,[2]工作表1!$A:$G,6,0)=N14,VLOOKUP($E13,[2]工作表1!$A:$G,7,0),0)+IF(VLOOKUP($F13,[2]工作表1!$A:$G,6,0)=N14,VLOOKUP($F13,[2]工作表1!$A:$G,7,0),0)+IF(VLOOKUP($G13,[2]工作表1!$A:$G,6,0)=N14,VLOOKUP($G13,[2]工作表1!$A:$G,7,0),0)+O13+AA14</f>
        <v>81</v>
      </c>
      <c r="P14" s="1">
        <v>23</v>
      </c>
      <c r="Q14" s="4">
        <f>IF(VLOOKUP($D13,[2]工作表1!$A:$G,6,0)=P14,VLOOKUP($D13,[2]工作表1!$A:$G,7,0),0)+IF(VLOOKUP($E13,[2]工作表1!$A:$G,6,0)=P14,VLOOKUP($E13,[2]工作表1!$A:$G,7,0),0)+IF(VLOOKUP($F13,[2]工作表1!$A:$G,6,0)=P14,VLOOKUP($F13,[2]工作表1!$A:$G,7,0),0)+IF(VLOOKUP($G13,[2]工作表1!$A:$G,6,0)=P14,VLOOKUP($G13,[2]工作表1!$A:$G,7,0),0)+Q13+AC14</f>
        <v>9</v>
      </c>
      <c r="R14">
        <f ca="1">IF(C14=0,0,ROUND(I14*VLOOKUP(H14,[1]期望属性!$E$23:$F$38,2,0)+M14*VLOOKUP(L14,[1]期望属性!$E$23:$F$38,2,0)+O14*VLOOKUP(N14,[1]期望属性!$E$23:$F$38,2,0)+K14*VLOOKUP(J14,[1]期望属性!$E$23:$F$38,2,0)+Q14*VLOOKUP(P14,[1]期望属性!$E$23:$F$38,2,0),0))</f>
        <v>278</v>
      </c>
      <c r="S14" t="str">
        <f>VLOOKUP((10000+INT(A14/1000)),[1]佣兵!$A$102:$F$150,5,0)</f>
        <v>hp</v>
      </c>
      <c r="T14">
        <f>H14</f>
        <v>1</v>
      </c>
      <c r="U14">
        <f ca="1">[1]佣兵!$N$92</f>
        <v>218</v>
      </c>
      <c r="V14">
        <f>J14</f>
        <v>3</v>
      </c>
      <c r="W14">
        <v>0</v>
      </c>
      <c r="X14">
        <f>L14</f>
        <v>4</v>
      </c>
      <c r="Y14">
        <f ca="1">[1]佣兵!$J$92</f>
        <v>12</v>
      </c>
      <c r="Z14">
        <f>N14</f>
        <v>5</v>
      </c>
      <c r="AA14">
        <f ca="1">[1]佣兵!$J$92</f>
        <v>12</v>
      </c>
      <c r="AB14">
        <f>P14</f>
        <v>23</v>
      </c>
      <c r="AC14">
        <v>0</v>
      </c>
    </row>
    <row r="15" spans="1:29" x14ac:dyDescent="0.15">
      <c r="A15" s="1">
        <f>B15*1000+C15</f>
        <v>6000</v>
      </c>
      <c r="B15" s="1">
        <v>6</v>
      </c>
      <c r="C15" s="1">
        <f>C9</f>
        <v>0</v>
      </c>
      <c r="D15" s="7">
        <v>1005</v>
      </c>
      <c r="E15" s="8">
        <v>1004</v>
      </c>
      <c r="F15" s="8">
        <v>1003</v>
      </c>
      <c r="G15" s="9">
        <v>1007</v>
      </c>
      <c r="H15" s="1">
        <v>1</v>
      </c>
      <c r="I15" s="4">
        <v>0</v>
      </c>
      <c r="J15" s="1">
        <v>3</v>
      </c>
      <c r="K15" s="4">
        <v>0</v>
      </c>
      <c r="L15" s="1">
        <f>IF(S15="hp",4,IF(S15="物攻",5,IF(S15="技防",5,4)))</f>
        <v>5</v>
      </c>
      <c r="M15" s="4">
        <v>0</v>
      </c>
      <c r="N15" s="1">
        <f>IF(S15="hp",5,IF(S15="物攻",6,IF(S15="技防",6,7)))</f>
        <v>6</v>
      </c>
      <c r="O15" s="4">
        <v>0</v>
      </c>
      <c r="P15" s="1">
        <v>23</v>
      </c>
      <c r="Q15" s="4">
        <v>0</v>
      </c>
      <c r="R15">
        <f>IF(C15=0,0,ROUND(I15*VLOOKUP(H15,[1]期望属性!$E$23:$F$38,2,0)+M15*VLOOKUP(L15,[1]期望属性!$E$23:$F$38,2,0)+O15*VLOOKUP(N15,[1]期望属性!$E$23:$F$38,2,0)+K15*VLOOKUP(J15,[1]期望属性!$E$23:$F$38,2,0)+Q15*VLOOKUP(P15,[1]期望属性!$E$23:$F$38,2,0),0))</f>
        <v>0</v>
      </c>
      <c r="S15" t="str">
        <f>VLOOKUP((10000+INT(A15/1000)),[1]佣兵!$A$102:$F$150,5,0)</f>
        <v>物攻</v>
      </c>
      <c r="T15">
        <f>H15</f>
        <v>1</v>
      </c>
      <c r="U15">
        <f>[1]佣兵!$N$87</f>
        <v>0</v>
      </c>
      <c r="V15">
        <f>J15</f>
        <v>3</v>
      </c>
      <c r="W15">
        <v>0</v>
      </c>
      <c r="X15">
        <f>L15</f>
        <v>5</v>
      </c>
      <c r="Y15">
        <f>[1]佣兵!$J$87</f>
        <v>0</v>
      </c>
      <c r="Z15">
        <f>N15</f>
        <v>6</v>
      </c>
      <c r="AA15">
        <f>[1]佣兵!$L$87</f>
        <v>0</v>
      </c>
      <c r="AB15">
        <f>P15</f>
        <v>23</v>
      </c>
      <c r="AC15">
        <v>0</v>
      </c>
    </row>
    <row r="16" spans="1:29" x14ac:dyDescent="0.15">
      <c r="A16" s="1">
        <f>B16*1000+C16</f>
        <v>6001</v>
      </c>
      <c r="B16" s="1">
        <v>6</v>
      </c>
      <c r="C16" s="1">
        <f>C10</f>
        <v>1</v>
      </c>
      <c r="D16" s="10">
        <v>2005</v>
      </c>
      <c r="E16" s="6">
        <v>2004</v>
      </c>
      <c r="F16" s="6">
        <v>2003</v>
      </c>
      <c r="G16" s="11">
        <v>2008</v>
      </c>
      <c r="H16" s="1">
        <v>1</v>
      </c>
      <c r="I16" s="4">
        <f ca="1">IF(VLOOKUP($D15,[2]工作表1!$A:$G,6,0)=H16,VLOOKUP($D15,[2]工作表1!$A:$G,7,0),0)+IF(VLOOKUP($E15,[2]工作表1!$A:$G,6,0)=H16,VLOOKUP($E15,[2]工作表1!$A:$G,7,0),0)+IF(VLOOKUP($F15,[2]工作表1!$A:$G,6,0)=H16,VLOOKUP($F15,[2]工作表1!$A:$G,7,0),0)+IF(VLOOKUP($G15,[2]工作表1!$A:$G,6,0)=H16,VLOOKUP($G15,[2]工作表1!$A:$G,7,0),0)+I15+U16</f>
        <v>146</v>
      </c>
      <c r="J16" s="1">
        <v>3</v>
      </c>
      <c r="K16" s="4">
        <f>IF(VLOOKUP($D15,[2]工作表1!$A:$G,6,0)=J16,VLOOKUP($D15,[2]工作表1!$A:$G,7,0),0)+IF(VLOOKUP($E15,[2]工作表1!$A:$G,6,0)=J16,VLOOKUP($E15,[2]工作表1!$A:$G,7,0),0)+IF(VLOOKUP($F15,[2]工作表1!$A:$G,6,0)=J16,VLOOKUP($F15,[2]工作表1!$A:$G,7,0),0)+IF(VLOOKUP($G15,[2]工作表1!$A:$G,6,0)=J16,VLOOKUP($G15,[2]工作表1!$A:$G,7,0),0)+K15+W16</f>
        <v>0</v>
      </c>
      <c r="L16" s="1">
        <f>IF(S16="hp",4,IF(S16="物攻",5,IF(S16="技防",5,4)))</f>
        <v>5</v>
      </c>
      <c r="M16" s="4">
        <f ca="1">IF(VLOOKUP($D15,[2]工作表1!$A:$G,6,0)=L16,VLOOKUP($D15,[2]工作表1!$A:$G,7,0),0)+IF(VLOOKUP($E15,[2]工作表1!$A:$G,6,0)=L16,VLOOKUP($E15,[2]工作表1!$A:$G,7,0),0)+IF(VLOOKUP($F15,[2]工作表1!$A:$G,6,0)=L16,VLOOKUP($F15,[2]工作表1!$A:$G,7,0),0)+IF(VLOOKUP($G15,[2]工作表1!$A:$G,6,0)=L16,VLOOKUP($G15,[2]工作表1!$A:$G,7,0),0)+M15+Y16</f>
        <v>8</v>
      </c>
      <c r="N16" s="1">
        <f>IF(S16="hp",5,IF(S16="物攻",6,IF(S16="技防",6,7)))</f>
        <v>6</v>
      </c>
      <c r="O16" s="4">
        <f ca="1">IF(VLOOKUP($D15,[2]工作表1!$A:$G,6,0)=N16,VLOOKUP($D15,[2]工作表1!$A:$G,7,0),0)+IF(VLOOKUP($E15,[2]工作表1!$A:$G,6,0)=N16,VLOOKUP($E15,[2]工作表1!$A:$G,7,0),0)+IF(VLOOKUP($F15,[2]工作表1!$A:$G,6,0)=N16,VLOOKUP($F15,[2]工作表1!$A:$G,7,0),0)+IF(VLOOKUP($G15,[2]工作表1!$A:$G,6,0)=N16,VLOOKUP($G15,[2]工作表1!$A:$G,7,0),0)+O15+AA16</f>
        <v>7</v>
      </c>
      <c r="P16" s="1">
        <v>23</v>
      </c>
      <c r="Q16" s="4">
        <f>IF(VLOOKUP($D15,[2]工作表1!$A:$G,6,0)=P16,VLOOKUP($D15,[2]工作表1!$A:$G,7,0),0)+IF(VLOOKUP($E15,[2]工作表1!$A:$G,6,0)=P16,VLOOKUP($E15,[2]工作表1!$A:$G,7,0),0)+IF(VLOOKUP($F15,[2]工作表1!$A:$G,6,0)=P16,VLOOKUP($F15,[2]工作表1!$A:$G,7,0),0)+IF(VLOOKUP($G15,[2]工作表1!$A:$G,6,0)=P16,VLOOKUP($G15,[2]工作表1!$A:$G,7,0),0)+Q15+AC16</f>
        <v>3</v>
      </c>
      <c r="R16">
        <f ca="1">IF(C16=0,0,ROUND(I16*VLOOKUP(H16,[1]期望属性!$E$23:$F$38,2,0)+M16*VLOOKUP(L16,[1]期望属性!$E$23:$F$38,2,0)+O16*VLOOKUP(N16,[1]期望属性!$E$23:$F$38,2,0)+K16*VLOOKUP(J16,[1]期望属性!$E$23:$F$38,2,0)+Q16*VLOOKUP(P16,[1]期望属性!$E$23:$F$38,2,0),0))</f>
        <v>24</v>
      </c>
      <c r="S16" t="str">
        <f>VLOOKUP((10000+INT(A16/1000)),[1]佣兵!$A$102:$F$150,5,0)</f>
        <v>物攻</v>
      </c>
      <c r="T16">
        <f>H16</f>
        <v>1</v>
      </c>
      <c r="U16">
        <f ca="1">[1]佣兵!$N$88</f>
        <v>99</v>
      </c>
      <c r="V16">
        <f>J16</f>
        <v>3</v>
      </c>
      <c r="W16">
        <v>0</v>
      </c>
      <c r="X16">
        <f>L16</f>
        <v>5</v>
      </c>
      <c r="Y16">
        <f ca="1">[1]佣兵!$J$88</f>
        <v>5</v>
      </c>
      <c r="Z16">
        <f>N16</f>
        <v>6</v>
      </c>
      <c r="AA16">
        <f ca="1">[1]佣兵!$L$88</f>
        <v>3</v>
      </c>
      <c r="AB16">
        <f>P16</f>
        <v>23</v>
      </c>
      <c r="AC16">
        <v>0</v>
      </c>
    </row>
    <row r="17" spans="1:29" x14ac:dyDescent="0.15">
      <c r="A17" s="1">
        <f>B17*1000+C17</f>
        <v>6002</v>
      </c>
      <c r="B17" s="1">
        <v>6</v>
      </c>
      <c r="C17" s="1">
        <f>C11</f>
        <v>2</v>
      </c>
      <c r="D17" s="10">
        <v>3008</v>
      </c>
      <c r="E17" s="6">
        <v>3004</v>
      </c>
      <c r="F17" s="6">
        <v>3003</v>
      </c>
      <c r="G17" s="11">
        <v>3007</v>
      </c>
      <c r="H17" s="1">
        <v>1</v>
      </c>
      <c r="I17" s="4">
        <f ca="1">IF(VLOOKUP($D16,[2]工作表1!$A:$G,6,0)=H17,VLOOKUP($D16,[2]工作表1!$A:$G,7,0),0)+IF(VLOOKUP($E16,[2]工作表1!$A:$G,6,0)=H17,VLOOKUP($E16,[2]工作表1!$A:$G,7,0),0)+IF(VLOOKUP($F16,[2]工作表1!$A:$G,6,0)=H17,VLOOKUP($F16,[2]工作表1!$A:$G,7,0),0)+IF(VLOOKUP($G16,[2]工作表1!$A:$G,6,0)=H17,VLOOKUP($G16,[2]工作表1!$A:$G,7,0),0)+I16+U17</f>
        <v>453</v>
      </c>
      <c r="J17" s="1">
        <v>3</v>
      </c>
      <c r="K17" s="4">
        <f>IF(VLOOKUP($D16,[2]工作表1!$A:$G,6,0)=J17,VLOOKUP($D16,[2]工作表1!$A:$G,7,0),0)+IF(VLOOKUP($E16,[2]工作表1!$A:$G,6,0)=J17,VLOOKUP($E16,[2]工作表1!$A:$G,7,0),0)+IF(VLOOKUP($F16,[2]工作表1!$A:$G,6,0)=J17,VLOOKUP($F16,[2]工作表1!$A:$G,7,0),0)+IF(VLOOKUP($G16,[2]工作表1!$A:$G,6,0)=J17,VLOOKUP($G16,[2]工作表1!$A:$G,7,0),0)+K16+W17</f>
        <v>0</v>
      </c>
      <c r="L17" s="1">
        <f>IF(S17="hp",4,IF(S17="物攻",5,IF(S17="技防",5,4)))</f>
        <v>5</v>
      </c>
      <c r="M17" s="4">
        <f ca="1">IF(VLOOKUP($D16,[2]工作表1!$A:$G,6,0)=L17,VLOOKUP($D16,[2]工作表1!$A:$G,7,0),0)+IF(VLOOKUP($E16,[2]工作表1!$A:$G,6,0)=L17,VLOOKUP($E16,[2]工作表1!$A:$G,7,0),0)+IF(VLOOKUP($F16,[2]工作表1!$A:$G,6,0)=L17,VLOOKUP($F16,[2]工作表1!$A:$G,7,0),0)+IF(VLOOKUP($G16,[2]工作表1!$A:$G,6,0)=L17,VLOOKUP($G16,[2]工作表1!$A:$G,7,0),0)+M16+Y17</f>
        <v>20</v>
      </c>
      <c r="N17" s="1">
        <f>IF(S17="hp",5,IF(S17="物攻",6,IF(S17="技防",6,7)))</f>
        <v>6</v>
      </c>
      <c r="O17" s="4">
        <f ca="1">IF(VLOOKUP($D16,[2]工作表1!$A:$G,6,0)=N17,VLOOKUP($D16,[2]工作表1!$A:$G,7,0),0)+IF(VLOOKUP($E16,[2]工作表1!$A:$G,6,0)=N17,VLOOKUP($E16,[2]工作表1!$A:$G,7,0),0)+IF(VLOOKUP($F16,[2]工作表1!$A:$G,6,0)=N17,VLOOKUP($F16,[2]工作表1!$A:$G,7,0),0)+IF(VLOOKUP($G16,[2]工作表1!$A:$G,6,0)=N17,VLOOKUP($G16,[2]工作表1!$A:$G,7,0),0)+O16+AA17</f>
        <v>17</v>
      </c>
      <c r="P17" s="1">
        <v>23</v>
      </c>
      <c r="Q17" s="4">
        <f>IF(VLOOKUP($D16,[2]工作表1!$A:$G,6,0)=P17,VLOOKUP($D16,[2]工作表1!$A:$G,7,0),0)+IF(VLOOKUP($E16,[2]工作表1!$A:$G,6,0)=P17,VLOOKUP($E16,[2]工作表1!$A:$G,7,0),0)+IF(VLOOKUP($F16,[2]工作表1!$A:$G,6,0)=P17,VLOOKUP($F16,[2]工作表1!$A:$G,7,0),0)+IF(VLOOKUP($G16,[2]工作表1!$A:$G,6,0)=P17,VLOOKUP($G16,[2]工作表1!$A:$G,7,0),0)+Q16+AC17</f>
        <v>3</v>
      </c>
      <c r="R17">
        <f ca="1">IF(C17=0,0,ROUND(I17*VLOOKUP(H17,[1]期望属性!$E$23:$F$38,2,0)+M17*VLOOKUP(L17,[1]期望属性!$E$23:$F$38,2,0)+O17*VLOOKUP(N17,[1]期望属性!$E$23:$F$38,2,0)+K17*VLOOKUP(J17,[1]期望属性!$E$23:$F$38,2,0)+Q17*VLOOKUP(P17,[1]期望属性!$E$23:$F$38,2,0),0))</f>
        <v>61</v>
      </c>
      <c r="S17" t="str">
        <f>VLOOKUP((10000+INT(A17/1000)),[1]佣兵!$A$102:$F$150,5,0)</f>
        <v>物攻</v>
      </c>
      <c r="T17">
        <f>H17</f>
        <v>1</v>
      </c>
      <c r="U17">
        <f ca="1">[1]佣兵!$N$89</f>
        <v>129</v>
      </c>
      <c r="V17">
        <f>J17</f>
        <v>3</v>
      </c>
      <c r="W17">
        <v>0</v>
      </c>
      <c r="X17">
        <f>L17</f>
        <v>5</v>
      </c>
      <c r="Y17">
        <f ca="1">[1]佣兵!$J$89</f>
        <v>7</v>
      </c>
      <c r="Z17">
        <f>N17</f>
        <v>6</v>
      </c>
      <c r="AA17">
        <f ca="1">[1]佣兵!$L$89</f>
        <v>4</v>
      </c>
      <c r="AB17">
        <f>P17</f>
        <v>23</v>
      </c>
      <c r="AC17">
        <v>0</v>
      </c>
    </row>
    <row r="18" spans="1:29" x14ac:dyDescent="0.15">
      <c r="A18" s="1">
        <f>B18*1000+C18</f>
        <v>6003</v>
      </c>
      <c r="B18" s="1">
        <v>6</v>
      </c>
      <c r="C18" s="1">
        <f>C12</f>
        <v>3</v>
      </c>
      <c r="D18" s="10">
        <v>4005</v>
      </c>
      <c r="E18" s="6">
        <v>4004</v>
      </c>
      <c r="F18" s="6">
        <v>4003</v>
      </c>
      <c r="G18" s="11">
        <v>4008</v>
      </c>
      <c r="H18" s="1">
        <v>1</v>
      </c>
      <c r="I18" s="4">
        <f ca="1">IF(VLOOKUP($D17,[2]工作表1!$A:$G,6,0)=H18,VLOOKUP($D17,[2]工作表1!$A:$G,7,0),0)+IF(VLOOKUP($E17,[2]工作表1!$A:$G,6,0)=H18,VLOOKUP($E17,[2]工作表1!$A:$G,7,0),0)+IF(VLOOKUP($F17,[2]工作表1!$A:$G,6,0)=H18,VLOOKUP($F17,[2]工作表1!$A:$G,7,0),0)+IF(VLOOKUP($G17,[2]工作表1!$A:$G,6,0)=H18,VLOOKUP($G17,[2]工作表1!$A:$G,7,0),0)+I17+U18</f>
        <v>839</v>
      </c>
      <c r="J18" s="1">
        <v>3</v>
      </c>
      <c r="K18" s="4">
        <f>IF(VLOOKUP($D17,[2]工作表1!$A:$G,6,0)=J18,VLOOKUP($D17,[2]工作表1!$A:$G,7,0),0)+IF(VLOOKUP($E17,[2]工作表1!$A:$G,6,0)=J18,VLOOKUP($E17,[2]工作表1!$A:$G,7,0),0)+IF(VLOOKUP($F17,[2]工作表1!$A:$G,6,0)=J18,VLOOKUP($F17,[2]工作表1!$A:$G,7,0),0)+IF(VLOOKUP($G17,[2]工作表1!$A:$G,6,0)=J18,VLOOKUP($G17,[2]工作表1!$A:$G,7,0),0)+K17+W18</f>
        <v>0</v>
      </c>
      <c r="L18" s="1">
        <f>IF(S18="hp",4,IF(S18="物攻",5,IF(S18="技防",5,4)))</f>
        <v>5</v>
      </c>
      <c r="M18" s="4">
        <f ca="1">IF(VLOOKUP($D17,[2]工作表1!$A:$G,6,0)=L18,VLOOKUP($D17,[2]工作表1!$A:$G,7,0),0)+IF(VLOOKUP($E17,[2]工作表1!$A:$G,6,0)=L18,VLOOKUP($E17,[2]工作表1!$A:$G,7,0),0)+IF(VLOOKUP($F17,[2]工作表1!$A:$G,6,0)=L18,VLOOKUP($F17,[2]工作表1!$A:$G,7,0),0)+IF(VLOOKUP($G17,[2]工作表1!$A:$G,6,0)=L18,VLOOKUP($G17,[2]工作表1!$A:$G,7,0),0)+M17+Y18</f>
        <v>28</v>
      </c>
      <c r="N18" s="1">
        <f>IF(S18="hp",5,IF(S18="物攻",6,IF(S18="技防",6,7)))</f>
        <v>6</v>
      </c>
      <c r="O18" s="4">
        <f ca="1">IF(VLOOKUP($D17,[2]工作表1!$A:$G,6,0)=N18,VLOOKUP($D17,[2]工作表1!$A:$G,7,0),0)+IF(VLOOKUP($E17,[2]工作表1!$A:$G,6,0)=N18,VLOOKUP($E17,[2]工作表1!$A:$G,7,0),0)+IF(VLOOKUP($F17,[2]工作表1!$A:$G,6,0)=N18,VLOOKUP($F17,[2]工作表1!$A:$G,7,0),0)+IF(VLOOKUP($G17,[2]工作表1!$A:$G,6,0)=N18,VLOOKUP($G17,[2]工作表1!$A:$G,7,0),0)+O17+AA18</f>
        <v>30</v>
      </c>
      <c r="P18" s="1">
        <v>23</v>
      </c>
      <c r="Q18" s="4">
        <f>IF(VLOOKUP($D17,[2]工作表1!$A:$G,6,0)=P18,VLOOKUP($D17,[2]工作表1!$A:$G,7,0),0)+IF(VLOOKUP($E17,[2]工作表1!$A:$G,6,0)=P18,VLOOKUP($E17,[2]工作表1!$A:$G,7,0),0)+IF(VLOOKUP($F17,[2]工作表1!$A:$G,6,0)=P18,VLOOKUP($F17,[2]工作表1!$A:$G,7,0),0)+IF(VLOOKUP($G17,[2]工作表1!$A:$G,6,0)=P18,VLOOKUP($G17,[2]工作表1!$A:$G,7,0),0)+Q17+AC18</f>
        <v>9</v>
      </c>
      <c r="R18">
        <f ca="1">IF(C18=0,0,ROUND(I18*VLOOKUP(H18,[1]期望属性!$E$23:$F$38,2,0)+M18*VLOOKUP(L18,[1]期望属性!$E$23:$F$38,2,0)+O18*VLOOKUP(N18,[1]期望属性!$E$23:$F$38,2,0)+K18*VLOOKUP(J18,[1]期望属性!$E$23:$F$38,2,0)+Q18*VLOOKUP(P18,[1]期望属性!$E$23:$F$38,2,0),0))</f>
        <v>105</v>
      </c>
      <c r="S18" t="str">
        <f>VLOOKUP((10000+INT(A18/1000)),[1]佣兵!$A$102:$F$150,5,0)</f>
        <v>物攻</v>
      </c>
      <c r="T18">
        <f>H18</f>
        <v>1</v>
      </c>
      <c r="U18">
        <f ca="1">[1]佣兵!$N$90</f>
        <v>149</v>
      </c>
      <c r="V18">
        <f>J18</f>
        <v>3</v>
      </c>
      <c r="W18">
        <v>0</v>
      </c>
      <c r="X18">
        <f>L18</f>
        <v>5</v>
      </c>
      <c r="Y18">
        <f ca="1">[1]佣兵!$J$90</f>
        <v>8</v>
      </c>
      <c r="Z18">
        <f>N18</f>
        <v>6</v>
      </c>
      <c r="AA18">
        <f ca="1">[1]佣兵!$L$90</f>
        <v>4</v>
      </c>
      <c r="AB18">
        <f>P18</f>
        <v>23</v>
      </c>
      <c r="AC18">
        <v>0</v>
      </c>
    </row>
    <row r="19" spans="1:29" x14ac:dyDescent="0.15">
      <c r="A19" s="1">
        <f>B19*1000+C19</f>
        <v>6004</v>
      </c>
      <c r="B19" s="1">
        <v>6</v>
      </c>
      <c r="C19" s="1">
        <f>C13</f>
        <v>4</v>
      </c>
      <c r="D19" s="12">
        <v>5005</v>
      </c>
      <c r="E19" s="5">
        <v>5005</v>
      </c>
      <c r="F19" s="5">
        <v>5003</v>
      </c>
      <c r="G19" s="13">
        <v>5007</v>
      </c>
      <c r="H19" s="1">
        <v>1</v>
      </c>
      <c r="I19" s="4">
        <f ca="1">IF(VLOOKUP($D18,[2]工作表1!$A:$G,6,0)=H19,VLOOKUP($D18,[2]工作表1!$A:$G,7,0),0)+IF(VLOOKUP($E18,[2]工作表1!$A:$G,6,0)=H19,VLOOKUP($E18,[2]工作表1!$A:$G,7,0),0)+IF(VLOOKUP($F18,[2]工作表1!$A:$G,6,0)=H19,VLOOKUP($F18,[2]工作表1!$A:$G,7,0),0)+IF(VLOOKUP($G18,[2]工作表1!$A:$G,6,0)=H19,VLOOKUP($G18,[2]工作表1!$A:$G,7,0),0)+I18+U19</f>
        <v>1372</v>
      </c>
      <c r="J19" s="1">
        <v>3</v>
      </c>
      <c r="K19" s="4">
        <f>IF(VLOOKUP($D18,[2]工作表1!$A:$G,6,0)=J19,VLOOKUP($D18,[2]工作表1!$A:$G,7,0),0)+IF(VLOOKUP($E18,[2]工作表1!$A:$G,6,0)=J19,VLOOKUP($E18,[2]工作表1!$A:$G,7,0),0)+IF(VLOOKUP($F18,[2]工作表1!$A:$G,6,0)=J19,VLOOKUP($F18,[2]工作表1!$A:$G,7,0),0)+IF(VLOOKUP($G18,[2]工作表1!$A:$G,6,0)=J19,VLOOKUP($G18,[2]工作表1!$A:$G,7,0),0)+K18+W19</f>
        <v>0</v>
      </c>
      <c r="L19" s="1">
        <f>IF(S19="hp",4,IF(S19="物攻",5,IF(S19="技防",5,4)))</f>
        <v>5</v>
      </c>
      <c r="M19" s="4">
        <f ca="1">IF(VLOOKUP($D18,[2]工作表1!$A:$G,6,0)=L19,VLOOKUP($D18,[2]工作表1!$A:$G,7,0),0)+IF(VLOOKUP($E18,[2]工作表1!$A:$G,6,0)=L19,VLOOKUP($E18,[2]工作表1!$A:$G,7,0),0)+IF(VLOOKUP($F18,[2]工作表1!$A:$G,6,0)=L19,VLOOKUP($F18,[2]工作表1!$A:$G,7,0),0)+IF(VLOOKUP($G18,[2]工作表1!$A:$G,6,0)=L19,VLOOKUP($G18,[2]工作表1!$A:$G,7,0),0)+M18+Y19</f>
        <v>48</v>
      </c>
      <c r="N19" s="1">
        <f>IF(S19="hp",5,IF(S19="物攻",6,IF(S19="技防",6,7)))</f>
        <v>6</v>
      </c>
      <c r="O19" s="4">
        <f ca="1">IF(VLOOKUP($D18,[2]工作表1!$A:$G,6,0)=N19,VLOOKUP($D18,[2]工作表1!$A:$G,7,0),0)+IF(VLOOKUP($E18,[2]工作表1!$A:$G,6,0)=N19,VLOOKUP($E18,[2]工作表1!$A:$G,7,0),0)+IF(VLOOKUP($F18,[2]工作表1!$A:$G,6,0)=N19,VLOOKUP($F18,[2]工作表1!$A:$G,7,0),0)+IF(VLOOKUP($G18,[2]工作表1!$A:$G,6,0)=N19,VLOOKUP($G18,[2]工作表1!$A:$G,7,0),0)+O18+AA19</f>
        <v>48</v>
      </c>
      <c r="P19" s="1">
        <v>23</v>
      </c>
      <c r="Q19" s="4">
        <f>IF(VLOOKUP($D18,[2]工作表1!$A:$G,6,0)=P19,VLOOKUP($D18,[2]工作表1!$A:$G,7,0),0)+IF(VLOOKUP($E18,[2]工作表1!$A:$G,6,0)=P19,VLOOKUP($E18,[2]工作表1!$A:$G,7,0),0)+IF(VLOOKUP($F18,[2]工作表1!$A:$G,6,0)=P19,VLOOKUP($F18,[2]工作表1!$A:$G,7,0),0)+IF(VLOOKUP($G18,[2]工作表1!$A:$G,6,0)=P19,VLOOKUP($G18,[2]工作表1!$A:$G,7,0),0)+Q18+AC19</f>
        <v>9</v>
      </c>
      <c r="R19">
        <f ca="1">IF(C19=0,0,ROUND(I19*VLOOKUP(H19,[1]期望属性!$E$23:$F$38,2,0)+M19*VLOOKUP(L19,[1]期望属性!$E$23:$F$38,2,0)+O19*VLOOKUP(N19,[1]期望属性!$E$23:$F$38,2,0)+K19*VLOOKUP(J19,[1]期望属性!$E$23:$F$38,2,0)+Q19*VLOOKUP(P19,[1]期望属性!$E$23:$F$38,2,0),0))</f>
        <v>168</v>
      </c>
      <c r="S19" t="str">
        <f>VLOOKUP((10000+INT(A19/1000)),[1]佣兵!$A$102:$F$150,5,0)</f>
        <v>物攻</v>
      </c>
      <c r="T19">
        <f>H19</f>
        <v>1</v>
      </c>
      <c r="U19">
        <f ca="1">[1]佣兵!$N$91</f>
        <v>178</v>
      </c>
      <c r="V19">
        <f>J19</f>
        <v>3</v>
      </c>
      <c r="W19">
        <v>0</v>
      </c>
      <c r="X19">
        <f>L19</f>
        <v>5</v>
      </c>
      <c r="Y19">
        <f ca="1">[1]佣兵!$J$91</f>
        <v>10</v>
      </c>
      <c r="Z19">
        <f>N19</f>
        <v>6</v>
      </c>
      <c r="AA19">
        <f ca="1">[1]佣兵!$L$91</f>
        <v>5</v>
      </c>
      <c r="AB19">
        <f>P19</f>
        <v>23</v>
      </c>
      <c r="AC19">
        <v>0</v>
      </c>
    </row>
    <row r="20" spans="1:29" ht="14.25" thickBot="1" x14ac:dyDescent="0.2">
      <c r="A20" s="1">
        <f>B20*1000+C20</f>
        <v>6005</v>
      </c>
      <c r="B20" s="1">
        <v>6</v>
      </c>
      <c r="C20" s="1">
        <f>C14</f>
        <v>5</v>
      </c>
      <c r="D20" s="14">
        <v>6005</v>
      </c>
      <c r="E20" s="15">
        <v>6004</v>
      </c>
      <c r="F20" s="15">
        <v>6003</v>
      </c>
      <c r="G20" s="16">
        <v>6007</v>
      </c>
      <c r="H20" s="1">
        <v>1</v>
      </c>
      <c r="I20" s="4">
        <f ca="1">IF(VLOOKUP($D19,[2]工作表1!$A:$G,6,0)=H20,VLOOKUP($D19,[2]工作表1!$A:$G,7,0),0)+IF(VLOOKUP($E19,[2]工作表1!$A:$G,6,0)=H20,VLOOKUP($E19,[2]工作表1!$A:$G,7,0),0)+IF(VLOOKUP($F19,[2]工作表1!$A:$G,6,0)=H20,VLOOKUP($F19,[2]工作表1!$A:$G,7,0),0)+IF(VLOOKUP($G19,[2]工作表1!$A:$G,6,0)=H20,VLOOKUP($G19,[2]工作表1!$A:$G,7,0),0)+I19+U20</f>
        <v>1789</v>
      </c>
      <c r="J20" s="1">
        <v>3</v>
      </c>
      <c r="K20" s="4">
        <f>IF(VLOOKUP($D19,[2]工作表1!$A:$G,6,0)=J20,VLOOKUP($D19,[2]工作表1!$A:$G,7,0),0)+IF(VLOOKUP($E19,[2]工作表1!$A:$G,6,0)=J20,VLOOKUP($E19,[2]工作表1!$A:$G,7,0),0)+IF(VLOOKUP($F19,[2]工作表1!$A:$G,6,0)=J20,VLOOKUP($F19,[2]工作表1!$A:$G,7,0),0)+IF(VLOOKUP($G19,[2]工作表1!$A:$G,6,0)=J20,VLOOKUP($G19,[2]工作表1!$A:$G,7,0),0)+K19+W20</f>
        <v>0</v>
      </c>
      <c r="L20" s="1">
        <f>IF(S20="hp",4,IF(S20="物攻",5,IF(S20="技防",5,4)))</f>
        <v>5</v>
      </c>
      <c r="M20" s="4">
        <f ca="1">IF(VLOOKUP($D19,[2]工作表1!$A:$G,6,0)=L20,VLOOKUP($D19,[2]工作表1!$A:$G,7,0),0)+IF(VLOOKUP($E19,[2]工作表1!$A:$G,6,0)=L20,VLOOKUP($E19,[2]工作表1!$A:$G,7,0),0)+IF(VLOOKUP($F19,[2]工作表1!$A:$G,6,0)=L20,VLOOKUP($F19,[2]工作表1!$A:$G,7,0),0)+IF(VLOOKUP($G19,[2]工作表1!$A:$G,6,0)=L20,VLOOKUP($G19,[2]工作表1!$A:$G,7,0),0)+M19+Y20</f>
        <v>88</v>
      </c>
      <c r="N20" s="1">
        <f>IF(S20="hp",5,IF(S20="物攻",6,IF(S20="技防",6,7)))</f>
        <v>6</v>
      </c>
      <c r="O20" s="4">
        <f ca="1">IF(VLOOKUP($D19,[2]工作表1!$A:$G,6,0)=N20,VLOOKUP($D19,[2]工作表1!$A:$G,7,0),0)+IF(VLOOKUP($E19,[2]工作表1!$A:$G,6,0)=N20,VLOOKUP($E19,[2]工作表1!$A:$G,7,0),0)+IF(VLOOKUP($F19,[2]工作表1!$A:$G,6,0)=N20,VLOOKUP($F19,[2]工作表1!$A:$G,7,0),0)+IF(VLOOKUP($G19,[2]工作表1!$A:$G,6,0)=N20,VLOOKUP($G19,[2]工作表1!$A:$G,7,0),0)+O19+AA20</f>
        <v>54</v>
      </c>
      <c r="P20" s="1">
        <v>23</v>
      </c>
      <c r="Q20" s="4">
        <f>IF(VLOOKUP($D19,[2]工作表1!$A:$G,6,0)=P20,VLOOKUP($D19,[2]工作表1!$A:$G,7,0),0)+IF(VLOOKUP($E19,[2]工作表1!$A:$G,6,0)=P20,VLOOKUP($E19,[2]工作表1!$A:$G,7,0),0)+IF(VLOOKUP($F19,[2]工作表1!$A:$G,6,0)=P20,VLOOKUP($F19,[2]工作表1!$A:$G,7,0),0)+IF(VLOOKUP($G19,[2]工作表1!$A:$G,6,0)=P20,VLOOKUP($G19,[2]工作表1!$A:$G,7,0),0)+Q19+AC20</f>
        <v>21</v>
      </c>
      <c r="R20">
        <f ca="1">IF(C20=0,0,ROUND(I20*VLOOKUP(H20,[1]期望属性!$E$23:$F$38,2,0)+M20*VLOOKUP(L20,[1]期望属性!$E$23:$F$38,2,0)+O20*VLOOKUP(N20,[1]期望属性!$E$23:$F$38,2,0)+K20*VLOOKUP(J20,[1]期望属性!$E$23:$F$38,2,0)+Q20*VLOOKUP(P20,[1]期望属性!$E$23:$F$38,2,0),0))</f>
        <v>247</v>
      </c>
      <c r="S20" t="str">
        <f>VLOOKUP((10000+INT(A20/1000)),[1]佣兵!$A$102:$F$150,5,0)</f>
        <v>物攻</v>
      </c>
      <c r="T20">
        <f>H20</f>
        <v>1</v>
      </c>
      <c r="U20">
        <f ca="1">[1]佣兵!$N$92</f>
        <v>218</v>
      </c>
      <c r="V20">
        <f>J20</f>
        <v>3</v>
      </c>
      <c r="W20">
        <v>0</v>
      </c>
      <c r="X20">
        <f>L20</f>
        <v>5</v>
      </c>
      <c r="Y20">
        <f ca="1">[1]佣兵!$J$92</f>
        <v>12</v>
      </c>
      <c r="Z20">
        <f>N20</f>
        <v>6</v>
      </c>
      <c r="AA20">
        <f ca="1">[1]佣兵!$L$92</f>
        <v>6</v>
      </c>
      <c r="AB20">
        <f>P20</f>
        <v>23</v>
      </c>
      <c r="AC20">
        <v>0</v>
      </c>
    </row>
    <row r="21" spans="1:29" x14ac:dyDescent="0.15">
      <c r="A21" s="1">
        <f>B21*1000+C21</f>
        <v>8000</v>
      </c>
      <c r="B21" s="1">
        <v>8</v>
      </c>
      <c r="C21" s="1">
        <f>C15</f>
        <v>0</v>
      </c>
      <c r="D21" s="17">
        <v>1001</v>
      </c>
      <c r="E21" s="18">
        <v>1005</v>
      </c>
      <c r="F21" s="18">
        <v>1002</v>
      </c>
      <c r="G21" s="19">
        <v>1007</v>
      </c>
      <c r="H21" s="1">
        <v>1</v>
      </c>
      <c r="I21" s="4">
        <v>0</v>
      </c>
      <c r="J21" s="1">
        <v>3</v>
      </c>
      <c r="K21" s="4">
        <v>0</v>
      </c>
      <c r="L21" s="1">
        <f>IF(S21="hp",4,IF(S21="物攻",5,IF(S21="技防",5,4)))</f>
        <v>4</v>
      </c>
      <c r="M21" s="4">
        <v>0</v>
      </c>
      <c r="N21" s="1">
        <f>IF(S21="hp",5,IF(S21="物攻",6,IF(S21="技防",6,7)))</f>
        <v>5</v>
      </c>
      <c r="O21" s="4">
        <v>0</v>
      </c>
      <c r="P21" s="1">
        <v>23</v>
      </c>
      <c r="Q21" s="4">
        <v>0</v>
      </c>
      <c r="R21">
        <f>IF(C21=0,0,ROUND(I21*VLOOKUP(H21,[1]期望属性!$E$23:$F$38,2,0)+M21*VLOOKUP(L21,[1]期望属性!$E$23:$F$38,2,0)+O21*VLOOKUP(N21,[1]期望属性!$E$23:$F$38,2,0)+K21*VLOOKUP(J21,[1]期望属性!$E$23:$F$38,2,0)+Q21*VLOOKUP(P21,[1]期望属性!$E$23:$F$38,2,0),0))</f>
        <v>0</v>
      </c>
      <c r="S21" t="str">
        <f>VLOOKUP((10000+INT(A21/1000)),[1]佣兵!$A$102:$F$150,5,0)</f>
        <v>hp</v>
      </c>
      <c r="T21">
        <f>H21</f>
        <v>1</v>
      </c>
      <c r="U21">
        <f>[1]佣兵!$N$87</f>
        <v>0</v>
      </c>
      <c r="V21">
        <f>J21</f>
        <v>3</v>
      </c>
      <c r="W21">
        <v>0</v>
      </c>
      <c r="X21">
        <f>L21</f>
        <v>4</v>
      </c>
      <c r="Y21">
        <f>[1]佣兵!$J$87</f>
        <v>0</v>
      </c>
      <c r="Z21">
        <f>N21</f>
        <v>5</v>
      </c>
      <c r="AA21">
        <f>[1]佣兵!$J$87</f>
        <v>0</v>
      </c>
      <c r="AB21">
        <f>P21</f>
        <v>23</v>
      </c>
      <c r="AC21">
        <v>0</v>
      </c>
    </row>
    <row r="22" spans="1:29" x14ac:dyDescent="0.15">
      <c r="A22" s="1">
        <f>B22*1000+C22</f>
        <v>8001</v>
      </c>
      <c r="B22" s="1">
        <v>8</v>
      </c>
      <c r="C22" s="1">
        <f>C16</f>
        <v>1</v>
      </c>
      <c r="D22" s="20">
        <v>2001</v>
      </c>
      <c r="E22" s="6">
        <v>2005</v>
      </c>
      <c r="F22" s="6">
        <v>2003</v>
      </c>
      <c r="G22" s="21">
        <v>2008</v>
      </c>
      <c r="H22" s="1">
        <v>1</v>
      </c>
      <c r="I22" s="4">
        <f ca="1">IF(VLOOKUP($D21,[2]工作表1!$A:$G,6,0)=H22,VLOOKUP($D21,[2]工作表1!$A:$G,7,0),0)+IF(VLOOKUP($E21,[2]工作表1!$A:$G,6,0)=H22,VLOOKUP($E21,[2]工作表1!$A:$G,7,0),0)+IF(VLOOKUP($F21,[2]工作表1!$A:$G,6,0)=H22,VLOOKUP($F21,[2]工作表1!$A:$G,7,0),0)+IF(VLOOKUP($G21,[2]工作表1!$A:$G,6,0)=H22,VLOOKUP($G21,[2]工作表1!$A:$G,7,0),0)+I21+U22</f>
        <v>99</v>
      </c>
      <c r="J22" s="1">
        <v>3</v>
      </c>
      <c r="K22" s="4">
        <f>IF(VLOOKUP($D21,[2]工作表1!$A:$G,6,0)=J22,VLOOKUP($D21,[2]工作表1!$A:$G,7,0),0)+IF(VLOOKUP($E21,[2]工作表1!$A:$G,6,0)=J22,VLOOKUP($E21,[2]工作表1!$A:$G,7,0),0)+IF(VLOOKUP($F21,[2]工作表1!$A:$G,6,0)=J22,VLOOKUP($F21,[2]工作表1!$A:$G,7,0),0)+IF(VLOOKUP($G21,[2]工作表1!$A:$G,6,0)=J22,VLOOKUP($G21,[2]工作表1!$A:$G,7,0),0)+K21+W22</f>
        <v>6</v>
      </c>
      <c r="L22" s="1">
        <f>IF(S22="hp",4,IF(S22="物攻",5,IF(S22="技防",5,4)))</f>
        <v>4</v>
      </c>
      <c r="M22" s="4">
        <f ca="1">IF(VLOOKUP($D21,[2]工作表1!$A:$G,6,0)=L22,VLOOKUP($D21,[2]工作表1!$A:$G,7,0),0)+IF(VLOOKUP($E21,[2]工作表1!$A:$G,6,0)=L22,VLOOKUP($E21,[2]工作表1!$A:$G,7,0),0)+IF(VLOOKUP($F21,[2]工作表1!$A:$G,6,0)=L22,VLOOKUP($F21,[2]工作表1!$A:$G,7,0),0)+IF(VLOOKUP($G21,[2]工作表1!$A:$G,6,0)=L22,VLOOKUP($G21,[2]工作表1!$A:$G,7,0),0)+M21+Y22</f>
        <v>8</v>
      </c>
      <c r="N22" s="1">
        <f>IF(S22="hp",5,IF(S22="物攻",6,IF(S22="技防",6,7)))</f>
        <v>5</v>
      </c>
      <c r="O22" s="4">
        <f ca="1">IF(VLOOKUP($D21,[2]工作表1!$A:$G,6,0)=N22,VLOOKUP($D21,[2]工作表1!$A:$G,7,0),0)+IF(VLOOKUP($E21,[2]工作表1!$A:$G,6,0)=N22,VLOOKUP($E21,[2]工作表1!$A:$G,7,0),0)+IF(VLOOKUP($F21,[2]工作表1!$A:$G,6,0)=N22,VLOOKUP($F21,[2]工作表1!$A:$G,7,0),0)+IF(VLOOKUP($G21,[2]工作表1!$A:$G,6,0)=N22,VLOOKUP($G21,[2]工作表1!$A:$G,7,0),0)+O21+AA22</f>
        <v>8</v>
      </c>
      <c r="P22" s="1">
        <v>23</v>
      </c>
      <c r="Q22" s="4">
        <f>IF(VLOOKUP($D21,[2]工作表1!$A:$G,6,0)=P22,VLOOKUP($D21,[2]工作表1!$A:$G,7,0),0)+IF(VLOOKUP($E21,[2]工作表1!$A:$G,6,0)=P22,VLOOKUP($E21,[2]工作表1!$A:$G,7,0),0)+IF(VLOOKUP($F21,[2]工作表1!$A:$G,6,0)=P22,VLOOKUP($F21,[2]工作表1!$A:$G,7,0),0)+IF(VLOOKUP($G21,[2]工作表1!$A:$G,6,0)=P22,VLOOKUP($G21,[2]工作表1!$A:$G,7,0),0)+Q21+AC22</f>
        <v>3</v>
      </c>
      <c r="R22">
        <f ca="1">IF(C22=0,0,ROUND(I22*VLOOKUP(H22,[1]期望属性!$E$23:$F$38,2,0)+M22*VLOOKUP(L22,[1]期望属性!$E$23:$F$38,2,0)+O22*VLOOKUP(N22,[1]期望属性!$E$23:$F$38,2,0)+K22*VLOOKUP(J22,[1]期望属性!$E$23:$F$38,2,0)+Q22*VLOOKUP(P22,[1]期望属性!$E$23:$F$38,2,0),0))</f>
        <v>27</v>
      </c>
      <c r="S22" t="str">
        <f>VLOOKUP((10000+INT(A22/1000)),[1]佣兵!$A$102:$F$150,5,0)</f>
        <v>hp</v>
      </c>
      <c r="T22">
        <f>H22</f>
        <v>1</v>
      </c>
      <c r="U22">
        <f ca="1">[1]佣兵!$N$88</f>
        <v>99</v>
      </c>
      <c r="V22">
        <f>J22</f>
        <v>3</v>
      </c>
      <c r="W22">
        <v>0</v>
      </c>
      <c r="X22">
        <f>L22</f>
        <v>4</v>
      </c>
      <c r="Y22">
        <f ca="1">[1]佣兵!$J$88</f>
        <v>5</v>
      </c>
      <c r="Z22">
        <f>N22</f>
        <v>5</v>
      </c>
      <c r="AA22">
        <f ca="1">[1]佣兵!$J$88</f>
        <v>5</v>
      </c>
      <c r="AB22">
        <f>P22</f>
        <v>23</v>
      </c>
      <c r="AC22">
        <v>0</v>
      </c>
    </row>
    <row r="23" spans="1:29" x14ac:dyDescent="0.15">
      <c r="A23" s="1">
        <f>B23*1000+C23</f>
        <v>8002</v>
      </c>
      <c r="B23" s="1">
        <v>8</v>
      </c>
      <c r="C23" s="1">
        <f>C17</f>
        <v>2</v>
      </c>
      <c r="D23" s="20">
        <v>3001</v>
      </c>
      <c r="E23" s="6">
        <v>3005</v>
      </c>
      <c r="F23" s="6">
        <v>3002</v>
      </c>
      <c r="G23" s="21">
        <v>3007</v>
      </c>
      <c r="H23" s="1">
        <v>1</v>
      </c>
      <c r="I23" s="4">
        <f ca="1">IF(VLOOKUP($D22,[2]工作表1!$A:$G,6,0)=H23,VLOOKUP($D22,[2]工作表1!$A:$G,7,0),0)+IF(VLOOKUP($E22,[2]工作表1!$A:$G,6,0)=H23,VLOOKUP($E22,[2]工作表1!$A:$G,7,0),0)+IF(VLOOKUP($F22,[2]工作表1!$A:$G,6,0)=H23,VLOOKUP($F22,[2]工作表1!$A:$G,7,0),0)+IF(VLOOKUP($G22,[2]工作表1!$A:$G,6,0)=H23,VLOOKUP($G22,[2]工作表1!$A:$G,7,0),0)+I22+U23</f>
        <v>406</v>
      </c>
      <c r="J23" s="1">
        <v>3</v>
      </c>
      <c r="K23" s="4">
        <f>IF(VLOOKUP($D22,[2]工作表1!$A:$G,6,0)=J23,VLOOKUP($D22,[2]工作表1!$A:$G,7,0),0)+IF(VLOOKUP($E22,[2]工作表1!$A:$G,6,0)=J23,VLOOKUP($E22,[2]工作表1!$A:$G,7,0),0)+IF(VLOOKUP($F22,[2]工作表1!$A:$G,6,0)=J23,VLOOKUP($F22,[2]工作表1!$A:$G,7,0),0)+IF(VLOOKUP($G22,[2]工作表1!$A:$G,6,0)=J23,VLOOKUP($G22,[2]工作表1!$A:$G,7,0),0)+K22+W23</f>
        <v>6</v>
      </c>
      <c r="L23" s="1">
        <f>IF(S23="hp",4,IF(S23="物攻",5,IF(S23="技防",5,4)))</f>
        <v>4</v>
      </c>
      <c r="M23" s="4">
        <f ca="1">IF(VLOOKUP($D22,[2]工作表1!$A:$G,6,0)=L23,VLOOKUP($D22,[2]工作表1!$A:$G,7,0),0)+IF(VLOOKUP($E22,[2]工作表1!$A:$G,6,0)=L23,VLOOKUP($E22,[2]工作表1!$A:$G,7,0),0)+IF(VLOOKUP($F22,[2]工作表1!$A:$G,6,0)=L23,VLOOKUP($F22,[2]工作表1!$A:$G,7,0),0)+IF(VLOOKUP($G22,[2]工作表1!$A:$G,6,0)=L23,VLOOKUP($G22,[2]工作表1!$A:$G,7,0),0)+M22+Y23</f>
        <v>20</v>
      </c>
      <c r="N23" s="1">
        <f>IF(S23="hp",5,IF(S23="物攻",6,IF(S23="技防",6,7)))</f>
        <v>5</v>
      </c>
      <c r="O23" s="4">
        <f ca="1">IF(VLOOKUP($D22,[2]工作表1!$A:$G,6,0)=N23,VLOOKUP($D22,[2]工作表1!$A:$G,7,0),0)+IF(VLOOKUP($E22,[2]工作表1!$A:$G,6,0)=N23,VLOOKUP($E22,[2]工作表1!$A:$G,7,0),0)+IF(VLOOKUP($F22,[2]工作表1!$A:$G,6,0)=N23,VLOOKUP($F22,[2]工作表1!$A:$G,7,0),0)+IF(VLOOKUP($G22,[2]工作表1!$A:$G,6,0)=N23,VLOOKUP($G22,[2]工作表1!$A:$G,7,0),0)+O22+AA23</f>
        <v>20</v>
      </c>
      <c r="P23" s="1">
        <v>23</v>
      </c>
      <c r="Q23" s="4">
        <f>IF(VLOOKUP($D22,[2]工作表1!$A:$G,6,0)=P23,VLOOKUP($D22,[2]工作表1!$A:$G,7,0),0)+IF(VLOOKUP($E22,[2]工作表1!$A:$G,6,0)=P23,VLOOKUP($E22,[2]工作表1!$A:$G,7,0),0)+IF(VLOOKUP($F22,[2]工作表1!$A:$G,6,0)=P23,VLOOKUP($F22,[2]工作表1!$A:$G,7,0),0)+IF(VLOOKUP($G22,[2]工作表1!$A:$G,6,0)=P23,VLOOKUP($G22,[2]工作表1!$A:$G,7,0),0)+Q22+AC23</f>
        <v>3</v>
      </c>
      <c r="R23">
        <f ca="1">IF(C23=0,0,ROUND(I23*VLOOKUP(H23,[1]期望属性!$E$23:$F$38,2,0)+M23*VLOOKUP(L23,[1]期望属性!$E$23:$F$38,2,0)+O23*VLOOKUP(N23,[1]期望属性!$E$23:$F$38,2,0)+K23*VLOOKUP(J23,[1]期望属性!$E$23:$F$38,2,0)+Q23*VLOOKUP(P23,[1]期望属性!$E$23:$F$38,2,0),0))</f>
        <v>68</v>
      </c>
      <c r="S23" t="str">
        <f>VLOOKUP((10000+INT(A23/1000)),[1]佣兵!$A$102:$F$150,5,0)</f>
        <v>hp</v>
      </c>
      <c r="T23">
        <f>H23</f>
        <v>1</v>
      </c>
      <c r="U23">
        <f ca="1">[1]佣兵!$N$89</f>
        <v>129</v>
      </c>
      <c r="V23">
        <f>J23</f>
        <v>3</v>
      </c>
      <c r="W23">
        <v>0</v>
      </c>
      <c r="X23">
        <f>L23</f>
        <v>4</v>
      </c>
      <c r="Y23">
        <f ca="1">[1]佣兵!$J$89</f>
        <v>7</v>
      </c>
      <c r="Z23">
        <f>N23</f>
        <v>5</v>
      </c>
      <c r="AA23">
        <f ca="1">[1]佣兵!$J$89</f>
        <v>7</v>
      </c>
      <c r="AB23">
        <f>P23</f>
        <v>23</v>
      </c>
      <c r="AC23">
        <v>0</v>
      </c>
    </row>
    <row r="24" spans="1:29" x14ac:dyDescent="0.15">
      <c r="A24" s="1">
        <f>B24*1000+C24</f>
        <v>8003</v>
      </c>
      <c r="B24" s="1">
        <v>8</v>
      </c>
      <c r="C24" s="1">
        <f>C18</f>
        <v>3</v>
      </c>
      <c r="D24" s="20">
        <v>4001</v>
      </c>
      <c r="E24" s="6">
        <v>4005</v>
      </c>
      <c r="F24" s="6">
        <v>4003</v>
      </c>
      <c r="G24" s="21">
        <v>4008</v>
      </c>
      <c r="H24" s="1">
        <v>1</v>
      </c>
      <c r="I24" s="4">
        <f ca="1">IF(VLOOKUP($D23,[2]工作表1!$A:$G,6,0)=H24,VLOOKUP($D23,[2]工作表1!$A:$G,7,0),0)+IF(VLOOKUP($E23,[2]工作表1!$A:$G,6,0)=H24,VLOOKUP($E23,[2]工作表1!$A:$G,7,0),0)+IF(VLOOKUP($F23,[2]工作表1!$A:$G,6,0)=H24,VLOOKUP($F23,[2]工作表1!$A:$G,7,0),0)+IF(VLOOKUP($G23,[2]工作表1!$A:$G,6,0)=H24,VLOOKUP($G23,[2]工作表1!$A:$G,7,0),0)+I23+U24</f>
        <v>555</v>
      </c>
      <c r="J24" s="1">
        <v>3</v>
      </c>
      <c r="K24" s="4">
        <f>IF(VLOOKUP($D23,[2]工作表1!$A:$G,6,0)=J24,VLOOKUP($D23,[2]工作表1!$A:$G,7,0),0)+IF(VLOOKUP($E23,[2]工作表1!$A:$G,6,0)=J24,VLOOKUP($E23,[2]工作表1!$A:$G,7,0),0)+IF(VLOOKUP($F23,[2]工作表1!$A:$G,6,0)=J24,VLOOKUP($F23,[2]工作表1!$A:$G,7,0),0)+IF(VLOOKUP($G23,[2]工作表1!$A:$G,6,0)=J24,VLOOKUP($G23,[2]工作表1!$A:$G,7,0),0)+K23+W24</f>
        <v>19</v>
      </c>
      <c r="L24" s="1">
        <f>IF(S24="hp",4,IF(S24="物攻",5,IF(S24="技防",5,4)))</f>
        <v>4</v>
      </c>
      <c r="M24" s="4">
        <f ca="1">IF(VLOOKUP($D23,[2]工作表1!$A:$G,6,0)=L24,VLOOKUP($D23,[2]工作表1!$A:$G,7,0),0)+IF(VLOOKUP($E23,[2]工作表1!$A:$G,6,0)=L24,VLOOKUP($E23,[2]工作表1!$A:$G,7,0),0)+IF(VLOOKUP($F23,[2]工作表1!$A:$G,6,0)=L24,VLOOKUP($F23,[2]工作表1!$A:$G,7,0),0)+IF(VLOOKUP($G23,[2]工作表1!$A:$G,6,0)=L24,VLOOKUP($G23,[2]工作表1!$A:$G,7,0),0)+M23+Y24</f>
        <v>35</v>
      </c>
      <c r="N24" s="1">
        <f>IF(S24="hp",5,IF(S24="物攻",6,IF(S24="技防",6,7)))</f>
        <v>5</v>
      </c>
      <c r="O24" s="4">
        <f ca="1">IF(VLOOKUP($D23,[2]工作表1!$A:$G,6,0)=N24,VLOOKUP($D23,[2]工作表1!$A:$G,7,0),0)+IF(VLOOKUP($E23,[2]工作表1!$A:$G,6,0)=N24,VLOOKUP($E23,[2]工作表1!$A:$G,7,0),0)+IF(VLOOKUP($F23,[2]工作表1!$A:$G,6,0)=N24,VLOOKUP($F23,[2]工作表1!$A:$G,7,0),0)+IF(VLOOKUP($G23,[2]工作表1!$A:$G,6,0)=N24,VLOOKUP($G23,[2]工作表1!$A:$G,7,0),0)+O23+AA24</f>
        <v>35</v>
      </c>
      <c r="P24" s="1">
        <v>23</v>
      </c>
      <c r="Q24" s="4">
        <f>IF(VLOOKUP($D23,[2]工作表1!$A:$G,6,0)=P24,VLOOKUP($D23,[2]工作表1!$A:$G,7,0),0)+IF(VLOOKUP($E23,[2]工作表1!$A:$G,6,0)=P24,VLOOKUP($E23,[2]工作表1!$A:$G,7,0),0)+IF(VLOOKUP($F23,[2]工作表1!$A:$G,6,0)=P24,VLOOKUP($F23,[2]工作表1!$A:$G,7,0),0)+IF(VLOOKUP($G23,[2]工作表1!$A:$G,6,0)=P24,VLOOKUP($G23,[2]工作表1!$A:$G,7,0),0)+Q23+AC24</f>
        <v>9</v>
      </c>
      <c r="R24">
        <f ca="1">IF(C24=0,0,ROUND(I24*VLOOKUP(H24,[1]期望属性!$E$23:$F$38,2,0)+M24*VLOOKUP(L24,[1]期望属性!$E$23:$F$38,2,0)+O24*VLOOKUP(N24,[1]期望属性!$E$23:$F$38,2,0)+K24*VLOOKUP(J24,[1]期望属性!$E$23:$F$38,2,0)+Q24*VLOOKUP(P24,[1]期望属性!$E$23:$F$38,2,0),0))</f>
        <v>118</v>
      </c>
      <c r="S24" t="str">
        <f>VLOOKUP((10000+INT(A24/1000)),[1]佣兵!$A$102:$F$150,5,0)</f>
        <v>hp</v>
      </c>
      <c r="T24">
        <f>H24</f>
        <v>1</v>
      </c>
      <c r="U24">
        <f ca="1">[1]佣兵!$N$90</f>
        <v>149</v>
      </c>
      <c r="V24">
        <f>J24</f>
        <v>3</v>
      </c>
      <c r="W24">
        <v>0</v>
      </c>
      <c r="X24">
        <f>L24</f>
        <v>4</v>
      </c>
      <c r="Y24">
        <f ca="1">[1]佣兵!$J$90</f>
        <v>8</v>
      </c>
      <c r="Z24">
        <f>N24</f>
        <v>5</v>
      </c>
      <c r="AA24">
        <f ca="1">[1]佣兵!$J$90</f>
        <v>8</v>
      </c>
      <c r="AB24">
        <f>P24</f>
        <v>23</v>
      </c>
      <c r="AC24">
        <v>0</v>
      </c>
    </row>
    <row r="25" spans="1:29" x14ac:dyDescent="0.15">
      <c r="A25" s="1">
        <f>B25*1000+C25</f>
        <v>8004</v>
      </c>
      <c r="B25" s="1">
        <v>8</v>
      </c>
      <c r="C25" s="1">
        <f>C19</f>
        <v>4</v>
      </c>
      <c r="D25" s="22">
        <v>5001</v>
      </c>
      <c r="E25" s="5">
        <v>5005</v>
      </c>
      <c r="F25" s="5">
        <v>5003</v>
      </c>
      <c r="G25" s="23">
        <v>5008</v>
      </c>
      <c r="H25" s="1">
        <v>1</v>
      </c>
      <c r="I25" s="4">
        <f ca="1">IF(VLOOKUP($D24,[2]工作表1!$A:$G,6,0)=H25,VLOOKUP($D24,[2]工作表1!$A:$G,7,0),0)+IF(VLOOKUP($E24,[2]工作表1!$A:$G,6,0)=H25,VLOOKUP($E24,[2]工作表1!$A:$G,7,0),0)+IF(VLOOKUP($F24,[2]工作表1!$A:$G,6,0)=H25,VLOOKUP($F24,[2]工作表1!$A:$G,7,0),0)+IF(VLOOKUP($G24,[2]工作表1!$A:$G,6,0)=H25,VLOOKUP($G24,[2]工作表1!$A:$G,7,0),0)+I24+U25</f>
        <v>1088</v>
      </c>
      <c r="J25" s="1">
        <v>3</v>
      </c>
      <c r="K25" s="4">
        <f>IF(VLOOKUP($D24,[2]工作表1!$A:$G,6,0)=J25,VLOOKUP($D24,[2]工作表1!$A:$G,7,0),0)+IF(VLOOKUP($E24,[2]工作表1!$A:$G,6,0)=J25,VLOOKUP($E24,[2]工作表1!$A:$G,7,0),0)+IF(VLOOKUP($F24,[2]工作表1!$A:$G,6,0)=J25,VLOOKUP($F24,[2]工作表1!$A:$G,7,0),0)+IF(VLOOKUP($G24,[2]工作表1!$A:$G,6,0)=J25,VLOOKUP($G24,[2]工作表1!$A:$G,7,0),0)+K24+W25</f>
        <v>19</v>
      </c>
      <c r="L25" s="1">
        <f>IF(S25="hp",4,IF(S25="物攻",5,IF(S25="技防",5,4)))</f>
        <v>4</v>
      </c>
      <c r="M25" s="4">
        <f ca="1">IF(VLOOKUP($D24,[2]工作表1!$A:$G,6,0)=L25,VLOOKUP($D24,[2]工作表1!$A:$G,7,0),0)+IF(VLOOKUP($E24,[2]工作表1!$A:$G,6,0)=L25,VLOOKUP($E24,[2]工作表1!$A:$G,7,0),0)+IF(VLOOKUP($F24,[2]工作表1!$A:$G,6,0)=L25,VLOOKUP($F24,[2]工作表1!$A:$G,7,0),0)+IF(VLOOKUP($G24,[2]工作表1!$A:$G,6,0)=L25,VLOOKUP($G24,[2]工作表1!$A:$G,7,0),0)+M24+Y25</f>
        <v>55</v>
      </c>
      <c r="N25" s="1">
        <f>IF(S25="hp",5,IF(S25="物攻",6,IF(S25="技防",6,7)))</f>
        <v>5</v>
      </c>
      <c r="O25" s="4">
        <f ca="1">IF(VLOOKUP($D24,[2]工作表1!$A:$G,6,0)=N25,VLOOKUP($D24,[2]工作表1!$A:$G,7,0),0)+IF(VLOOKUP($E24,[2]工作表1!$A:$G,6,0)=N25,VLOOKUP($E24,[2]工作表1!$A:$G,7,0),0)+IF(VLOOKUP($F24,[2]工作表1!$A:$G,6,0)=N25,VLOOKUP($F24,[2]工作表1!$A:$G,7,0),0)+IF(VLOOKUP($G24,[2]工作表1!$A:$G,6,0)=N25,VLOOKUP($G24,[2]工作表1!$A:$G,7,0),0)+O24+AA25</f>
        <v>55</v>
      </c>
      <c r="P25" s="1">
        <v>23</v>
      </c>
      <c r="Q25" s="4">
        <f>IF(VLOOKUP($D24,[2]工作表1!$A:$G,6,0)=P25,VLOOKUP($D24,[2]工作表1!$A:$G,7,0),0)+IF(VLOOKUP($E24,[2]工作表1!$A:$G,6,0)=P25,VLOOKUP($E24,[2]工作表1!$A:$G,7,0),0)+IF(VLOOKUP($F24,[2]工作表1!$A:$G,6,0)=P25,VLOOKUP($F24,[2]工作表1!$A:$G,7,0),0)+IF(VLOOKUP($G24,[2]工作表1!$A:$G,6,0)=P25,VLOOKUP($G24,[2]工作表1!$A:$G,7,0),0)+Q24+AC25</f>
        <v>9</v>
      </c>
      <c r="R25">
        <f ca="1">IF(C25=0,0,ROUND(I25*VLOOKUP(H25,[1]期望属性!$E$23:$F$38,2,0)+M25*VLOOKUP(L25,[1]期望属性!$E$23:$F$38,2,0)+O25*VLOOKUP(N25,[1]期望属性!$E$23:$F$38,2,0)+K25*VLOOKUP(J25,[1]期望属性!$E$23:$F$38,2,0)+Q25*VLOOKUP(P25,[1]期望属性!$E$23:$F$38,2,0),0))</f>
        <v>187</v>
      </c>
      <c r="S25" t="str">
        <f>VLOOKUP((10000+INT(A25/1000)),[1]佣兵!$A$102:$F$150,5,0)</f>
        <v>hp</v>
      </c>
      <c r="T25">
        <f>H25</f>
        <v>1</v>
      </c>
      <c r="U25">
        <f ca="1">[1]佣兵!$N$91</f>
        <v>178</v>
      </c>
      <c r="V25">
        <f>J25</f>
        <v>3</v>
      </c>
      <c r="W25">
        <v>0</v>
      </c>
      <c r="X25">
        <f>L25</f>
        <v>4</v>
      </c>
      <c r="Y25">
        <f ca="1">[1]佣兵!$J$91</f>
        <v>10</v>
      </c>
      <c r="Z25">
        <f>N25</f>
        <v>5</v>
      </c>
      <c r="AA25">
        <f ca="1">[1]佣兵!$J$91</f>
        <v>10</v>
      </c>
      <c r="AB25">
        <f>P25</f>
        <v>23</v>
      </c>
      <c r="AC25">
        <v>0</v>
      </c>
    </row>
    <row r="26" spans="1:29" ht="14.25" thickBot="1" x14ac:dyDescent="0.2">
      <c r="A26" s="1">
        <f>B26*1000+C26</f>
        <v>8005</v>
      </c>
      <c r="B26" s="1">
        <v>8</v>
      </c>
      <c r="C26" s="1">
        <f>C20</f>
        <v>5</v>
      </c>
      <c r="D26" s="24">
        <v>6001</v>
      </c>
      <c r="E26" s="25">
        <v>6005</v>
      </c>
      <c r="F26" s="25">
        <v>6002</v>
      </c>
      <c r="G26" s="26">
        <v>6007</v>
      </c>
      <c r="H26" s="1">
        <v>1</v>
      </c>
      <c r="I26" s="4">
        <f ca="1">IF(VLOOKUP($D25,[2]工作表1!$A:$G,6,0)=H26,VLOOKUP($D25,[2]工作表1!$A:$G,7,0),0)+IF(VLOOKUP($E25,[2]工作表1!$A:$G,6,0)=H26,VLOOKUP($E25,[2]工作表1!$A:$G,7,0),0)+IF(VLOOKUP($F25,[2]工作表1!$A:$G,6,0)=H26,VLOOKUP($F25,[2]工作表1!$A:$G,7,0),0)+IF(VLOOKUP($G25,[2]工作表1!$A:$G,6,0)=H26,VLOOKUP($G25,[2]工作表1!$A:$G,7,0),0)+I25+U26</f>
        <v>1804</v>
      </c>
      <c r="J26" s="1">
        <v>3</v>
      </c>
      <c r="K26" s="4">
        <f>IF(VLOOKUP($D25,[2]工作表1!$A:$G,6,0)=J26,VLOOKUP($D25,[2]工作表1!$A:$G,7,0),0)+IF(VLOOKUP($E25,[2]工作表1!$A:$G,6,0)=J26,VLOOKUP($E25,[2]工作表1!$A:$G,7,0),0)+IF(VLOOKUP($F25,[2]工作表1!$A:$G,6,0)=J26,VLOOKUP($F25,[2]工作表1!$A:$G,7,0),0)+IF(VLOOKUP($G25,[2]工作表1!$A:$G,6,0)=J26,VLOOKUP($G25,[2]工作表1!$A:$G,7,0),0)+K25+W26</f>
        <v>19</v>
      </c>
      <c r="L26" s="1">
        <f>IF(S26="hp",4,IF(S26="物攻",5,IF(S26="技防",5,4)))</f>
        <v>4</v>
      </c>
      <c r="M26" s="4">
        <f ca="1">IF(VLOOKUP($D25,[2]工作表1!$A:$G,6,0)=L26,VLOOKUP($D25,[2]工作表1!$A:$G,7,0),0)+IF(VLOOKUP($E25,[2]工作表1!$A:$G,6,0)=L26,VLOOKUP($E25,[2]工作表1!$A:$G,7,0),0)+IF(VLOOKUP($F25,[2]工作表1!$A:$G,6,0)=L26,VLOOKUP($F25,[2]工作表1!$A:$G,7,0),0)+IF(VLOOKUP($G25,[2]工作表1!$A:$G,6,0)=L26,VLOOKUP($G25,[2]工作表1!$A:$G,7,0),0)+M25+Y26</f>
        <v>81</v>
      </c>
      <c r="N26" s="1">
        <f>IF(S26="hp",5,IF(S26="物攻",6,IF(S26="技防",6,7)))</f>
        <v>5</v>
      </c>
      <c r="O26" s="4">
        <f ca="1">IF(VLOOKUP($D25,[2]工作表1!$A:$G,6,0)=N26,VLOOKUP($D25,[2]工作表1!$A:$G,7,0),0)+IF(VLOOKUP($E25,[2]工作表1!$A:$G,6,0)=N26,VLOOKUP($E25,[2]工作表1!$A:$G,7,0),0)+IF(VLOOKUP($F25,[2]工作表1!$A:$G,6,0)=N26,VLOOKUP($F25,[2]工作表1!$A:$G,7,0),0)+IF(VLOOKUP($G25,[2]工作表1!$A:$G,6,0)=N26,VLOOKUP($G25,[2]工作表1!$A:$G,7,0),0)+O25+AA26</f>
        <v>81</v>
      </c>
      <c r="P26" s="1">
        <v>23</v>
      </c>
      <c r="Q26" s="4">
        <f>IF(VLOOKUP($D25,[2]工作表1!$A:$G,6,0)=P26,VLOOKUP($D25,[2]工作表1!$A:$G,7,0),0)+IF(VLOOKUP($E25,[2]工作表1!$A:$G,6,0)=P26,VLOOKUP($E25,[2]工作表1!$A:$G,7,0),0)+IF(VLOOKUP($F25,[2]工作表1!$A:$G,6,0)=P26,VLOOKUP($F25,[2]工作表1!$A:$G,7,0),0)+IF(VLOOKUP($G25,[2]工作表1!$A:$G,6,0)=P26,VLOOKUP($G25,[2]工作表1!$A:$G,7,0),0)+Q25+AC26</f>
        <v>9</v>
      </c>
      <c r="R26">
        <f ca="1">IF(C26=0,0,ROUND(I26*VLOOKUP(H26,[1]期望属性!$E$23:$F$38,2,0)+M26*VLOOKUP(L26,[1]期望属性!$E$23:$F$38,2,0)+O26*VLOOKUP(N26,[1]期望属性!$E$23:$F$38,2,0)+K26*VLOOKUP(J26,[1]期望属性!$E$23:$F$38,2,0)+Q26*VLOOKUP(P26,[1]期望属性!$E$23:$F$38,2,0),0))</f>
        <v>278</v>
      </c>
      <c r="S26" t="str">
        <f>VLOOKUP((10000+INT(A26/1000)),[1]佣兵!$A$102:$F$150,5,0)</f>
        <v>hp</v>
      </c>
      <c r="T26">
        <f>H26</f>
        <v>1</v>
      </c>
      <c r="U26">
        <f ca="1">[1]佣兵!$N$92</f>
        <v>218</v>
      </c>
      <c r="V26">
        <f>J26</f>
        <v>3</v>
      </c>
      <c r="W26">
        <v>0</v>
      </c>
      <c r="X26">
        <f>L26</f>
        <v>4</v>
      </c>
      <c r="Y26">
        <f ca="1">[1]佣兵!$J$92</f>
        <v>12</v>
      </c>
      <c r="Z26">
        <f>N26</f>
        <v>5</v>
      </c>
      <c r="AA26">
        <f ca="1">[1]佣兵!$J$92</f>
        <v>12</v>
      </c>
      <c r="AB26">
        <f>P26</f>
        <v>23</v>
      </c>
      <c r="AC26">
        <v>0</v>
      </c>
    </row>
    <row r="27" spans="1:29" x14ac:dyDescent="0.15">
      <c r="A27" s="1">
        <f>B27*1000+C27</f>
        <v>9000</v>
      </c>
      <c r="B27" s="1">
        <v>9</v>
      </c>
      <c r="C27" s="1">
        <f>C9</f>
        <v>0</v>
      </c>
      <c r="D27" s="27">
        <v>1001</v>
      </c>
      <c r="E27" s="28">
        <v>1006</v>
      </c>
      <c r="F27" s="28">
        <v>1002</v>
      </c>
      <c r="G27" s="29">
        <v>1008</v>
      </c>
      <c r="H27" s="1">
        <v>1</v>
      </c>
      <c r="I27" s="4">
        <v>0</v>
      </c>
      <c r="J27" s="1">
        <v>3</v>
      </c>
      <c r="K27" s="4">
        <v>0</v>
      </c>
      <c r="L27" s="1">
        <f>IF(S27="hp",4,IF(S27="物攻",5,IF(S27="技防",5,4)))</f>
        <v>4</v>
      </c>
      <c r="M27" s="4">
        <v>0</v>
      </c>
      <c r="N27" s="1">
        <f>IF(S27="hp",5,IF(S27="物攻",6,IF(S27="技防",6,7)))</f>
        <v>7</v>
      </c>
      <c r="O27" s="4">
        <v>0</v>
      </c>
      <c r="P27" s="1">
        <v>23</v>
      </c>
      <c r="Q27" s="4">
        <v>0</v>
      </c>
      <c r="R27">
        <f>IF(C27=0,0,ROUND(I27*VLOOKUP(H27,[1]期望属性!$E$23:$F$38,2,0)+M27*VLOOKUP(L27,[1]期望属性!$E$23:$F$38,2,0)+O27*VLOOKUP(N27,[1]期望属性!$E$23:$F$38,2,0)+K27*VLOOKUP(J27,[1]期望属性!$E$23:$F$38,2,0)+Q27*VLOOKUP(P27,[1]期望属性!$E$23:$F$38,2,0),0))</f>
        <v>0</v>
      </c>
      <c r="S27" t="str">
        <f>VLOOKUP((10000+INT(A27/1000)),[1]佣兵!$A$102:$F$150,5,0)</f>
        <v>技攻</v>
      </c>
      <c r="T27">
        <f>H27</f>
        <v>1</v>
      </c>
      <c r="U27">
        <f>[1]佣兵!$N$87</f>
        <v>0</v>
      </c>
      <c r="V27">
        <f>J27</f>
        <v>3</v>
      </c>
      <c r="W27">
        <v>0</v>
      </c>
      <c r="X27">
        <f>L27</f>
        <v>4</v>
      </c>
      <c r="Y27">
        <f>[1]佣兵!$J$87</f>
        <v>0</v>
      </c>
      <c r="Z27">
        <f>N27</f>
        <v>7</v>
      </c>
      <c r="AA27">
        <f>[1]佣兵!$L$87</f>
        <v>0</v>
      </c>
      <c r="AB27">
        <f>P27</f>
        <v>23</v>
      </c>
      <c r="AC27">
        <v>0</v>
      </c>
    </row>
    <row r="28" spans="1:29" x14ac:dyDescent="0.15">
      <c r="A28" s="1">
        <f>B28*1000+C28</f>
        <v>9001</v>
      </c>
      <c r="B28" s="1">
        <v>9</v>
      </c>
      <c r="C28" s="1">
        <f>C10</f>
        <v>1</v>
      </c>
      <c r="D28" s="30">
        <v>2001</v>
      </c>
      <c r="E28" s="31">
        <v>2006</v>
      </c>
      <c r="F28" s="31">
        <v>2003</v>
      </c>
      <c r="G28" s="32">
        <v>2008</v>
      </c>
      <c r="H28" s="1">
        <v>1</v>
      </c>
      <c r="I28" s="4">
        <f ca="1">IF(VLOOKUP($D27,[2]工作表1!$A:$G,6,0)=H28,VLOOKUP($D27,[2]工作表1!$A:$G,7,0),0)+IF(VLOOKUP($E27,[2]工作表1!$A:$G,6,0)=H28,VLOOKUP($E27,[2]工作表1!$A:$G,7,0),0)+IF(VLOOKUP($F27,[2]工作表1!$A:$G,6,0)=H28,VLOOKUP($F27,[2]工作表1!$A:$G,7,0),0)+IF(VLOOKUP($G27,[2]工作表1!$A:$G,6,0)=H28,VLOOKUP($G27,[2]工作表1!$A:$G,7,0),0)+I27+U28</f>
        <v>170</v>
      </c>
      <c r="J28" s="1">
        <v>3</v>
      </c>
      <c r="K28" s="4">
        <f>IF(VLOOKUP($D27,[2]工作表1!$A:$G,6,0)=J28,VLOOKUP($D27,[2]工作表1!$A:$G,7,0),0)+IF(VLOOKUP($E27,[2]工作表1!$A:$G,6,0)=J28,VLOOKUP($E27,[2]工作表1!$A:$G,7,0),0)+IF(VLOOKUP($F27,[2]工作表1!$A:$G,6,0)=J28,VLOOKUP($F27,[2]工作表1!$A:$G,7,0),0)+IF(VLOOKUP($G27,[2]工作表1!$A:$G,6,0)=J28,VLOOKUP($G27,[2]工作表1!$A:$G,7,0),0)+K27+W28</f>
        <v>6</v>
      </c>
      <c r="L28" s="1">
        <f>IF(S28="hp",4,IF(S28="物攻",5,IF(S28="技防",5,4)))</f>
        <v>4</v>
      </c>
      <c r="M28" s="4">
        <f ca="1">IF(VLOOKUP($D27,[2]工作表1!$A:$G,6,0)=L28,VLOOKUP($D27,[2]工作表1!$A:$G,7,0),0)+IF(VLOOKUP($E27,[2]工作表1!$A:$G,6,0)=L28,VLOOKUP($E27,[2]工作表1!$A:$G,7,0),0)+IF(VLOOKUP($F27,[2]工作表1!$A:$G,6,0)=L28,VLOOKUP($F27,[2]工作表1!$A:$G,7,0),0)+IF(VLOOKUP($G27,[2]工作表1!$A:$G,6,0)=L28,VLOOKUP($G27,[2]工作表1!$A:$G,7,0),0)+M27+Y28</f>
        <v>8</v>
      </c>
      <c r="N28" s="1">
        <f>IF(S28="hp",5,IF(S28="物攻",6,IF(S28="技防",6,7)))</f>
        <v>7</v>
      </c>
      <c r="O28" s="4">
        <f ca="1">IF(VLOOKUP($D27,[2]工作表1!$A:$G,6,0)=N28,VLOOKUP($D27,[2]工作表1!$A:$G,7,0),0)+IF(VLOOKUP($E27,[2]工作表1!$A:$G,6,0)=N28,VLOOKUP($E27,[2]工作表1!$A:$G,7,0),0)+IF(VLOOKUP($F27,[2]工作表1!$A:$G,6,0)=N28,VLOOKUP($F27,[2]工作表1!$A:$G,7,0),0)+IF(VLOOKUP($G27,[2]工作表1!$A:$G,6,0)=N28,VLOOKUP($G27,[2]工作表1!$A:$G,7,0),0)+O27+AA28</f>
        <v>7</v>
      </c>
      <c r="P28" s="1">
        <v>23</v>
      </c>
      <c r="Q28" s="4">
        <f>IF(VLOOKUP($D27,[2]工作表1!$A:$G,6,0)=P28,VLOOKUP($D27,[2]工作表1!$A:$G,7,0),0)+IF(VLOOKUP($E27,[2]工作表1!$A:$G,6,0)=P28,VLOOKUP($E27,[2]工作表1!$A:$G,7,0),0)+IF(VLOOKUP($F27,[2]工作表1!$A:$G,6,0)=P28,VLOOKUP($F27,[2]工作表1!$A:$G,7,0),0)+IF(VLOOKUP($G27,[2]工作表1!$A:$G,6,0)=P28,VLOOKUP($G27,[2]工作表1!$A:$G,7,0),0)+Q27+AC28</f>
        <v>0</v>
      </c>
      <c r="R28">
        <f ca="1">IF(C28=0,0,ROUND(I28*VLOOKUP(H28,[1]期望属性!$E$23:$F$38,2,0)+M28*VLOOKUP(L28,[1]期望属性!$E$23:$F$38,2,0)+O28*VLOOKUP(N28,[1]期望属性!$E$23:$F$38,2,0)+K28*VLOOKUP(J28,[1]期望属性!$E$23:$F$38,2,0)+Q28*VLOOKUP(P28,[1]期望属性!$E$23:$F$38,2,0),0))</f>
        <v>26</v>
      </c>
      <c r="S28" t="str">
        <f>VLOOKUP((10000+INT(A28/1000)),[1]佣兵!$A$102:$F$150,5,0)</f>
        <v>技攻</v>
      </c>
      <c r="T28">
        <f>H28</f>
        <v>1</v>
      </c>
      <c r="U28">
        <f ca="1">[1]佣兵!$N$88</f>
        <v>99</v>
      </c>
      <c r="V28">
        <f>J28</f>
        <v>3</v>
      </c>
      <c r="W28">
        <v>0</v>
      </c>
      <c r="X28">
        <f>L28</f>
        <v>4</v>
      </c>
      <c r="Y28">
        <f ca="1">[1]佣兵!$J$88</f>
        <v>5</v>
      </c>
      <c r="Z28">
        <f>N28</f>
        <v>7</v>
      </c>
      <c r="AA28">
        <f ca="1">[1]佣兵!$L$88</f>
        <v>3</v>
      </c>
      <c r="AB28">
        <f>P28</f>
        <v>23</v>
      </c>
      <c r="AC28">
        <v>0</v>
      </c>
    </row>
    <row r="29" spans="1:29" x14ac:dyDescent="0.15">
      <c r="A29" s="1">
        <f>B29*1000+C29</f>
        <v>9002</v>
      </c>
      <c r="B29" s="1">
        <v>9</v>
      </c>
      <c r="C29" s="1">
        <f>C11</f>
        <v>2</v>
      </c>
      <c r="D29" s="30">
        <v>3003</v>
      </c>
      <c r="E29" s="31">
        <v>3006</v>
      </c>
      <c r="F29" s="31">
        <v>3002</v>
      </c>
      <c r="G29" s="32">
        <v>3008</v>
      </c>
      <c r="H29" s="1">
        <v>1</v>
      </c>
      <c r="I29" s="4">
        <f ca="1">IF(VLOOKUP($D28,[2]工作表1!$A:$G,6,0)=H29,VLOOKUP($D28,[2]工作表1!$A:$G,7,0),0)+IF(VLOOKUP($E28,[2]工作表1!$A:$G,6,0)=H29,VLOOKUP($E28,[2]工作表1!$A:$G,7,0),0)+IF(VLOOKUP($F28,[2]工作表1!$A:$G,6,0)=H29,VLOOKUP($F28,[2]工作表1!$A:$G,7,0),0)+IF(VLOOKUP($G28,[2]工作表1!$A:$G,6,0)=H29,VLOOKUP($G28,[2]工作表1!$A:$G,7,0),0)+I28+U29</f>
        <v>477</v>
      </c>
      <c r="J29" s="1">
        <v>3</v>
      </c>
      <c r="K29" s="4">
        <f>IF(VLOOKUP($D28,[2]工作表1!$A:$G,6,0)=J29,VLOOKUP($D28,[2]工作表1!$A:$G,7,0),0)+IF(VLOOKUP($E28,[2]工作表1!$A:$G,6,0)=J29,VLOOKUP($E28,[2]工作表1!$A:$G,7,0),0)+IF(VLOOKUP($F28,[2]工作表1!$A:$G,6,0)=J29,VLOOKUP($F28,[2]工作表1!$A:$G,7,0),0)+IF(VLOOKUP($G28,[2]工作表1!$A:$G,6,0)=J29,VLOOKUP($G28,[2]工作表1!$A:$G,7,0),0)+K28+W29</f>
        <v>6</v>
      </c>
      <c r="L29" s="1">
        <f>IF(S29="hp",4,IF(S29="物攻",5,IF(S29="技防",5,4)))</f>
        <v>4</v>
      </c>
      <c r="M29" s="4">
        <f ca="1">IF(VLOOKUP($D28,[2]工作表1!$A:$G,6,0)=L29,VLOOKUP($D28,[2]工作表1!$A:$G,7,0),0)+IF(VLOOKUP($E28,[2]工作表1!$A:$G,6,0)=L29,VLOOKUP($E28,[2]工作表1!$A:$G,7,0),0)+IF(VLOOKUP($F28,[2]工作表1!$A:$G,6,0)=L29,VLOOKUP($F28,[2]工作表1!$A:$G,7,0),0)+IF(VLOOKUP($G28,[2]工作表1!$A:$G,6,0)=L29,VLOOKUP($G28,[2]工作表1!$A:$G,7,0),0)+M28+Y29</f>
        <v>20</v>
      </c>
      <c r="N29" s="1">
        <f>IF(S29="hp",5,IF(S29="物攻",6,IF(S29="技防",6,7)))</f>
        <v>7</v>
      </c>
      <c r="O29" s="4">
        <f ca="1">IF(VLOOKUP($D28,[2]工作表1!$A:$G,6,0)=N29,VLOOKUP($D28,[2]工作表1!$A:$G,7,0),0)+IF(VLOOKUP($E28,[2]工作表1!$A:$G,6,0)=N29,VLOOKUP($E28,[2]工作表1!$A:$G,7,0),0)+IF(VLOOKUP($F28,[2]工作表1!$A:$G,6,0)=N29,VLOOKUP($F28,[2]工作表1!$A:$G,7,0),0)+IF(VLOOKUP($G28,[2]工作表1!$A:$G,6,0)=N29,VLOOKUP($G28,[2]工作表1!$A:$G,7,0),0)+O28+AA29</f>
        <v>17</v>
      </c>
      <c r="P29" s="1">
        <v>23</v>
      </c>
      <c r="Q29" s="4">
        <f>IF(VLOOKUP($D28,[2]工作表1!$A:$G,6,0)=P29,VLOOKUP($D28,[2]工作表1!$A:$G,7,0),0)+IF(VLOOKUP($E28,[2]工作表1!$A:$G,6,0)=P29,VLOOKUP($E28,[2]工作表1!$A:$G,7,0),0)+IF(VLOOKUP($F28,[2]工作表1!$A:$G,6,0)=P29,VLOOKUP($F28,[2]工作表1!$A:$G,7,0),0)+IF(VLOOKUP($G28,[2]工作表1!$A:$G,6,0)=P29,VLOOKUP($G28,[2]工作表1!$A:$G,7,0),0)+Q28+AC29</f>
        <v>0</v>
      </c>
      <c r="R29">
        <f ca="1">IF(C29=0,0,ROUND(I29*VLOOKUP(H29,[1]期望属性!$E$23:$F$38,2,0)+M29*VLOOKUP(L29,[1]期望属性!$E$23:$F$38,2,0)+O29*VLOOKUP(N29,[1]期望属性!$E$23:$F$38,2,0)+K29*VLOOKUP(J29,[1]期望属性!$E$23:$F$38,2,0)+Q29*VLOOKUP(P29,[1]期望属性!$E$23:$F$38,2,0),0))</f>
        <v>62</v>
      </c>
      <c r="S29" t="str">
        <f>VLOOKUP((10000+INT(A29/1000)),[1]佣兵!$A$102:$F$150,5,0)</f>
        <v>技攻</v>
      </c>
      <c r="T29">
        <f>H29</f>
        <v>1</v>
      </c>
      <c r="U29">
        <f ca="1">[1]佣兵!$N$89</f>
        <v>129</v>
      </c>
      <c r="V29">
        <f>J29</f>
        <v>3</v>
      </c>
      <c r="W29">
        <v>0</v>
      </c>
      <c r="X29">
        <f>L29</f>
        <v>4</v>
      </c>
      <c r="Y29">
        <f ca="1">[1]佣兵!$J$89</f>
        <v>7</v>
      </c>
      <c r="Z29">
        <f>N29</f>
        <v>7</v>
      </c>
      <c r="AA29">
        <f ca="1">[1]佣兵!$L$89</f>
        <v>4</v>
      </c>
      <c r="AB29">
        <f>P29</f>
        <v>23</v>
      </c>
      <c r="AC29">
        <v>0</v>
      </c>
    </row>
    <row r="30" spans="1:29" x14ac:dyDescent="0.15">
      <c r="A30" s="1">
        <f>B30*1000+C30</f>
        <v>9003</v>
      </c>
      <c r="B30" s="1">
        <v>9</v>
      </c>
      <c r="C30" s="1">
        <f>C12</f>
        <v>3</v>
      </c>
      <c r="D30" s="30">
        <v>4001</v>
      </c>
      <c r="E30" s="31">
        <v>4006</v>
      </c>
      <c r="F30" s="31">
        <v>4003</v>
      </c>
      <c r="G30" s="32">
        <v>4008</v>
      </c>
      <c r="H30" s="1">
        <v>1</v>
      </c>
      <c r="I30" s="4">
        <f ca="1">IF(VLOOKUP($D29,[2]工作表1!$A:$G,6,0)=H30,VLOOKUP($D29,[2]工作表1!$A:$G,7,0),0)+IF(VLOOKUP($E29,[2]工作表1!$A:$G,6,0)=H30,VLOOKUP($E29,[2]工作表1!$A:$G,7,0),0)+IF(VLOOKUP($F29,[2]工作表1!$A:$G,6,0)=H30,VLOOKUP($F29,[2]工作表1!$A:$G,7,0),0)+IF(VLOOKUP($G29,[2]工作表1!$A:$G,6,0)=H30,VLOOKUP($G29,[2]工作表1!$A:$G,7,0),0)+I29+U30</f>
        <v>863</v>
      </c>
      <c r="J30" s="1">
        <v>3</v>
      </c>
      <c r="K30" s="4">
        <f>IF(VLOOKUP($D29,[2]工作表1!$A:$G,6,0)=J30,VLOOKUP($D29,[2]工作表1!$A:$G,7,0),0)+IF(VLOOKUP($E29,[2]工作表1!$A:$G,6,0)=J30,VLOOKUP($E29,[2]工作表1!$A:$G,7,0),0)+IF(VLOOKUP($F29,[2]工作表1!$A:$G,6,0)=J30,VLOOKUP($F29,[2]工作表1!$A:$G,7,0),0)+IF(VLOOKUP($G29,[2]工作表1!$A:$G,6,0)=J30,VLOOKUP($G29,[2]工作表1!$A:$G,7,0),0)+K29+W30</f>
        <v>19</v>
      </c>
      <c r="L30" s="1">
        <f>IF(S30="hp",4,IF(S30="物攻",5,IF(S30="技防",5,4)))</f>
        <v>4</v>
      </c>
      <c r="M30" s="4">
        <f ca="1">IF(VLOOKUP($D29,[2]工作表1!$A:$G,6,0)=L30,VLOOKUP($D29,[2]工作表1!$A:$G,7,0),0)+IF(VLOOKUP($E29,[2]工作表1!$A:$G,6,0)=L30,VLOOKUP($E29,[2]工作表1!$A:$G,7,0),0)+IF(VLOOKUP($F29,[2]工作表1!$A:$G,6,0)=L30,VLOOKUP($F29,[2]工作表1!$A:$G,7,0),0)+IF(VLOOKUP($G29,[2]工作表1!$A:$G,6,0)=L30,VLOOKUP($G29,[2]工作表1!$A:$G,7,0),0)+M29+Y30</f>
        <v>28</v>
      </c>
      <c r="N30" s="1">
        <f>IF(S30="hp",5,IF(S30="物攻",6,IF(S30="技防",6,7)))</f>
        <v>7</v>
      </c>
      <c r="O30" s="4">
        <f ca="1">IF(VLOOKUP($D29,[2]工作表1!$A:$G,6,0)=N30,VLOOKUP($D29,[2]工作表1!$A:$G,7,0),0)+IF(VLOOKUP($E29,[2]工作表1!$A:$G,6,0)=N30,VLOOKUP($E29,[2]工作表1!$A:$G,7,0),0)+IF(VLOOKUP($F29,[2]工作表1!$A:$G,6,0)=N30,VLOOKUP($F29,[2]工作表1!$A:$G,7,0),0)+IF(VLOOKUP($G29,[2]工作表1!$A:$G,6,0)=N30,VLOOKUP($G29,[2]工作表1!$A:$G,7,0),0)+O29+AA30</f>
        <v>30</v>
      </c>
      <c r="P30" s="1">
        <v>23</v>
      </c>
      <c r="Q30" s="4">
        <f>IF(VLOOKUP($D29,[2]工作表1!$A:$G,6,0)=P30,VLOOKUP($D29,[2]工作表1!$A:$G,7,0),0)+IF(VLOOKUP($E29,[2]工作表1!$A:$G,6,0)=P30,VLOOKUP($E29,[2]工作表1!$A:$G,7,0),0)+IF(VLOOKUP($F29,[2]工作表1!$A:$G,6,0)=P30,VLOOKUP($F29,[2]工作表1!$A:$G,7,0),0)+IF(VLOOKUP($G29,[2]工作表1!$A:$G,6,0)=P30,VLOOKUP($G29,[2]工作表1!$A:$G,7,0),0)+Q29+AC30</f>
        <v>0</v>
      </c>
      <c r="R30">
        <f ca="1">IF(C30=0,0,ROUND(I30*VLOOKUP(H30,[1]期望属性!$E$23:$F$38,2,0)+M30*VLOOKUP(L30,[1]期望属性!$E$23:$F$38,2,0)+O30*VLOOKUP(N30,[1]期望属性!$E$23:$F$38,2,0)+K30*VLOOKUP(J30,[1]期望属性!$E$23:$F$38,2,0)+Q30*VLOOKUP(P30,[1]期望属性!$E$23:$F$38,2,0),0))</f>
        <v>107</v>
      </c>
      <c r="S30" t="str">
        <f>VLOOKUP((10000+INT(A30/1000)),[1]佣兵!$A$102:$F$150,5,0)</f>
        <v>技攻</v>
      </c>
      <c r="T30">
        <f>H30</f>
        <v>1</v>
      </c>
      <c r="U30">
        <f ca="1">[1]佣兵!$N$90</f>
        <v>149</v>
      </c>
      <c r="V30">
        <f>J30</f>
        <v>3</v>
      </c>
      <c r="W30">
        <v>0</v>
      </c>
      <c r="X30">
        <f>L30</f>
        <v>4</v>
      </c>
      <c r="Y30">
        <f ca="1">[1]佣兵!$J$90</f>
        <v>8</v>
      </c>
      <c r="Z30">
        <f>N30</f>
        <v>7</v>
      </c>
      <c r="AA30">
        <f ca="1">[1]佣兵!$L$90</f>
        <v>4</v>
      </c>
      <c r="AB30">
        <f>P30</f>
        <v>23</v>
      </c>
      <c r="AC30">
        <v>0</v>
      </c>
    </row>
    <row r="31" spans="1:29" x14ac:dyDescent="0.15">
      <c r="A31" s="1">
        <f>B31*1000+C31</f>
        <v>9004</v>
      </c>
      <c r="B31" s="1">
        <v>9</v>
      </c>
      <c r="C31" s="1">
        <f>C13</f>
        <v>4</v>
      </c>
      <c r="D31" s="30">
        <v>5001</v>
      </c>
      <c r="E31" s="31">
        <v>5001</v>
      </c>
      <c r="F31" s="31">
        <v>5002</v>
      </c>
      <c r="G31" s="32">
        <v>5008</v>
      </c>
      <c r="H31" s="1">
        <v>1</v>
      </c>
      <c r="I31" s="4">
        <f ca="1">IF(VLOOKUP($D30,[2]工作表1!$A:$G,6,0)=H31,VLOOKUP($D30,[2]工作表1!$A:$G,7,0),0)+IF(VLOOKUP($E30,[2]工作表1!$A:$G,6,0)=H31,VLOOKUP($E30,[2]工作表1!$A:$G,7,0),0)+IF(VLOOKUP($F30,[2]工作表1!$A:$G,6,0)=H31,VLOOKUP($F30,[2]工作表1!$A:$G,7,0),0)+IF(VLOOKUP($G30,[2]工作表1!$A:$G,6,0)=H31,VLOOKUP($G30,[2]工作表1!$A:$G,7,0),0)+I30+U31</f>
        <v>1396</v>
      </c>
      <c r="J31" s="1">
        <v>3</v>
      </c>
      <c r="K31" s="4">
        <f>IF(VLOOKUP($D30,[2]工作表1!$A:$G,6,0)=J31,VLOOKUP($D30,[2]工作表1!$A:$G,7,0),0)+IF(VLOOKUP($E30,[2]工作表1!$A:$G,6,0)=J31,VLOOKUP($E30,[2]工作表1!$A:$G,7,0),0)+IF(VLOOKUP($F30,[2]工作表1!$A:$G,6,0)=J31,VLOOKUP($F30,[2]工作表1!$A:$G,7,0),0)+IF(VLOOKUP($G30,[2]工作表1!$A:$G,6,0)=J31,VLOOKUP($G30,[2]工作表1!$A:$G,7,0),0)+K30+W31</f>
        <v>19</v>
      </c>
      <c r="L31" s="1">
        <f>IF(S31="hp",4,IF(S31="物攻",5,IF(S31="技防",5,4)))</f>
        <v>4</v>
      </c>
      <c r="M31" s="4">
        <f ca="1">IF(VLOOKUP($D30,[2]工作表1!$A:$G,6,0)=L31,VLOOKUP($D30,[2]工作表1!$A:$G,7,0),0)+IF(VLOOKUP($E30,[2]工作表1!$A:$G,6,0)=L31,VLOOKUP($E30,[2]工作表1!$A:$G,7,0),0)+IF(VLOOKUP($F30,[2]工作表1!$A:$G,6,0)=L31,VLOOKUP($F30,[2]工作表1!$A:$G,7,0),0)+IF(VLOOKUP($G30,[2]工作表1!$A:$G,6,0)=L31,VLOOKUP($G30,[2]工作表1!$A:$G,7,0),0)+M30+Y31</f>
        <v>48</v>
      </c>
      <c r="N31" s="1">
        <f>IF(S31="hp",5,IF(S31="物攻",6,IF(S31="技防",6,7)))</f>
        <v>7</v>
      </c>
      <c r="O31" s="4">
        <f ca="1">IF(VLOOKUP($D30,[2]工作表1!$A:$G,6,0)=N31,VLOOKUP($D30,[2]工作表1!$A:$G,7,0),0)+IF(VLOOKUP($E30,[2]工作表1!$A:$G,6,0)=N31,VLOOKUP($E30,[2]工作表1!$A:$G,7,0),0)+IF(VLOOKUP($F30,[2]工作表1!$A:$G,6,0)=N31,VLOOKUP($F30,[2]工作表1!$A:$G,7,0),0)+IF(VLOOKUP($G30,[2]工作表1!$A:$G,6,0)=N31,VLOOKUP($G30,[2]工作表1!$A:$G,7,0),0)+O30+AA31</f>
        <v>48</v>
      </c>
      <c r="P31" s="1">
        <v>23</v>
      </c>
      <c r="Q31" s="4">
        <f>IF(VLOOKUP($D30,[2]工作表1!$A:$G,6,0)=P31,VLOOKUP($D30,[2]工作表1!$A:$G,7,0),0)+IF(VLOOKUP($E30,[2]工作表1!$A:$G,6,0)=P31,VLOOKUP($E30,[2]工作表1!$A:$G,7,0),0)+IF(VLOOKUP($F30,[2]工作表1!$A:$G,6,0)=P31,VLOOKUP($F30,[2]工作表1!$A:$G,7,0),0)+IF(VLOOKUP($G30,[2]工作表1!$A:$G,6,0)=P31,VLOOKUP($G30,[2]工作表1!$A:$G,7,0),0)+Q30+AC31</f>
        <v>0</v>
      </c>
      <c r="R31">
        <f ca="1">IF(C31=0,0,ROUND(I31*VLOOKUP(H31,[1]期望属性!$E$23:$F$38,2,0)+M31*VLOOKUP(L31,[1]期望属性!$E$23:$F$38,2,0)+O31*VLOOKUP(N31,[1]期望属性!$E$23:$F$38,2,0)+K31*VLOOKUP(J31,[1]期望属性!$E$23:$F$38,2,0)+Q31*VLOOKUP(P31,[1]期望属性!$E$23:$F$38,2,0),0))</f>
        <v>170</v>
      </c>
      <c r="S31" t="str">
        <f>VLOOKUP((10000+INT(A31/1000)),[1]佣兵!$A$102:$F$150,5,0)</f>
        <v>技攻</v>
      </c>
      <c r="T31">
        <f>H31</f>
        <v>1</v>
      </c>
      <c r="U31">
        <f ca="1">[1]佣兵!$N$91</f>
        <v>178</v>
      </c>
      <c r="V31">
        <f>J31</f>
        <v>3</v>
      </c>
      <c r="W31">
        <v>0</v>
      </c>
      <c r="X31">
        <f>L31</f>
        <v>4</v>
      </c>
      <c r="Y31">
        <f ca="1">[1]佣兵!$J$91</f>
        <v>10</v>
      </c>
      <c r="Z31">
        <f>N31</f>
        <v>7</v>
      </c>
      <c r="AA31">
        <f ca="1">[1]佣兵!$L$91</f>
        <v>5</v>
      </c>
      <c r="AB31">
        <f>P31</f>
        <v>23</v>
      </c>
      <c r="AC31">
        <v>0</v>
      </c>
    </row>
    <row r="32" spans="1:29" x14ac:dyDescent="0.15">
      <c r="A32" s="1">
        <f>B32*1000+C32</f>
        <v>9005</v>
      </c>
      <c r="B32" s="1">
        <v>9</v>
      </c>
      <c r="C32" s="1">
        <f>C14</f>
        <v>5</v>
      </c>
      <c r="D32" s="31">
        <v>6001</v>
      </c>
      <c r="E32" s="33">
        <v>6006</v>
      </c>
      <c r="F32" s="33">
        <v>6002</v>
      </c>
      <c r="G32" s="31">
        <v>6008</v>
      </c>
      <c r="H32" s="1">
        <v>1</v>
      </c>
      <c r="I32" s="4">
        <f ca="1">IF(VLOOKUP($D31,[2]工作表1!$A:$G,6,0)=H32,VLOOKUP($D31,[2]工作表1!$A:$G,7,0),0)+IF(VLOOKUP($E31,[2]工作表1!$A:$G,6,0)=H32,VLOOKUP($E31,[2]工作表1!$A:$G,7,0),0)+IF(VLOOKUP($F31,[2]工作表1!$A:$G,6,0)=H32,VLOOKUP($F31,[2]工作表1!$A:$G,7,0),0)+IF(VLOOKUP($G31,[2]工作表1!$A:$G,6,0)=H32,VLOOKUP($G31,[2]工作表1!$A:$G,7,0),0)+I31+U32</f>
        <v>1913</v>
      </c>
      <c r="J32" s="1">
        <v>3</v>
      </c>
      <c r="K32" s="4">
        <f>IF(VLOOKUP($D31,[2]工作表1!$A:$G,6,0)=J32,VLOOKUP($D31,[2]工作表1!$A:$G,7,0),0)+IF(VLOOKUP($E31,[2]工作表1!$A:$G,6,0)=J32,VLOOKUP($E31,[2]工作表1!$A:$G,7,0),0)+IF(VLOOKUP($F31,[2]工作表1!$A:$G,6,0)=J32,VLOOKUP($F31,[2]工作表1!$A:$G,7,0),0)+IF(VLOOKUP($G31,[2]工作表1!$A:$G,6,0)=J32,VLOOKUP($G31,[2]工作表1!$A:$G,7,0),0)+K31+W32</f>
        <v>45</v>
      </c>
      <c r="L32" s="1">
        <f>IF(S32="hp",4,IF(S32="物攻",5,IF(S32="技防",5,4)))</f>
        <v>4</v>
      </c>
      <c r="M32" s="4">
        <f ca="1">IF(VLOOKUP($D31,[2]工作表1!$A:$G,6,0)=L32,VLOOKUP($D31,[2]工作表1!$A:$G,7,0),0)+IF(VLOOKUP($E31,[2]工作表1!$A:$G,6,0)=L32,VLOOKUP($E31,[2]工作表1!$A:$G,7,0),0)+IF(VLOOKUP($F31,[2]工作表1!$A:$G,6,0)=L32,VLOOKUP($F31,[2]工作表1!$A:$G,7,0),0)+IF(VLOOKUP($G31,[2]工作表1!$A:$G,6,0)=L32,VLOOKUP($G31,[2]工作表1!$A:$G,7,0),0)+M31+Y32</f>
        <v>88</v>
      </c>
      <c r="N32" s="1">
        <f>IF(S32="hp",5,IF(S32="物攻",6,IF(S32="技防",6,7)))</f>
        <v>7</v>
      </c>
      <c r="O32" s="4">
        <f ca="1">IF(VLOOKUP($D31,[2]工作表1!$A:$G,6,0)=N32,VLOOKUP($D31,[2]工作表1!$A:$G,7,0),0)+IF(VLOOKUP($E31,[2]工作表1!$A:$G,6,0)=N32,VLOOKUP($E31,[2]工作表1!$A:$G,7,0),0)+IF(VLOOKUP($F31,[2]工作表1!$A:$G,6,0)=N32,VLOOKUP($F31,[2]工作表1!$A:$G,7,0),0)+IF(VLOOKUP($G31,[2]工作表1!$A:$G,6,0)=N32,VLOOKUP($G31,[2]工作表1!$A:$G,7,0),0)+O31+AA32</f>
        <v>54</v>
      </c>
      <c r="P32" s="1">
        <v>23</v>
      </c>
      <c r="Q32" s="4">
        <f>IF(VLOOKUP($D31,[2]工作表1!$A:$G,6,0)=P32,VLOOKUP($D31,[2]工作表1!$A:$G,7,0),0)+IF(VLOOKUP($E31,[2]工作表1!$A:$G,6,0)=P32,VLOOKUP($E31,[2]工作表1!$A:$G,7,0),0)+IF(VLOOKUP($F31,[2]工作表1!$A:$G,6,0)=P32,VLOOKUP($F31,[2]工作表1!$A:$G,7,0),0)+IF(VLOOKUP($G31,[2]工作表1!$A:$G,6,0)=P32,VLOOKUP($G31,[2]工作表1!$A:$G,7,0),0)+Q31+AC32</f>
        <v>0</v>
      </c>
      <c r="R32">
        <f ca="1">IF(C32=0,0,ROUND(I32*VLOOKUP(H32,[1]期望属性!$E$23:$F$38,2,0)+M32*VLOOKUP(L32,[1]期望属性!$E$23:$F$38,2,0)+O32*VLOOKUP(N32,[1]期望属性!$E$23:$F$38,2,0)+K32*VLOOKUP(J32,[1]期望属性!$E$23:$F$38,2,0)+Q32*VLOOKUP(P32,[1]期望属性!$E$23:$F$38,2,0),0))</f>
        <v>255</v>
      </c>
      <c r="S32" t="str">
        <f>VLOOKUP((10000+INT(A32/1000)),[1]佣兵!$A$102:$F$150,5,0)</f>
        <v>技攻</v>
      </c>
      <c r="T32">
        <f>H32</f>
        <v>1</v>
      </c>
      <c r="U32">
        <f ca="1">[1]佣兵!$N$92</f>
        <v>218</v>
      </c>
      <c r="V32">
        <f>J32</f>
        <v>3</v>
      </c>
      <c r="W32">
        <v>0</v>
      </c>
      <c r="X32">
        <f>L32</f>
        <v>4</v>
      </c>
      <c r="Y32">
        <f ca="1">[1]佣兵!$J$92</f>
        <v>12</v>
      </c>
      <c r="Z32">
        <f>N32</f>
        <v>7</v>
      </c>
      <c r="AA32">
        <f ca="1">[1]佣兵!$L$92</f>
        <v>6</v>
      </c>
      <c r="AB32">
        <f>P32</f>
        <v>23</v>
      </c>
      <c r="AC32">
        <v>0</v>
      </c>
    </row>
    <row r="33" spans="1:29" x14ac:dyDescent="0.15">
      <c r="A33" s="1">
        <f>B33*1000+C33</f>
        <v>10000</v>
      </c>
      <c r="B33" s="1">
        <v>10</v>
      </c>
      <c r="C33" s="1">
        <f>C15</f>
        <v>0</v>
      </c>
      <c r="D33" s="7">
        <v>1005</v>
      </c>
      <c r="E33" s="8">
        <v>1004</v>
      </c>
      <c r="F33" s="8">
        <v>1003</v>
      </c>
      <c r="G33" s="9">
        <v>1007</v>
      </c>
      <c r="H33" s="1">
        <v>1</v>
      </c>
      <c r="I33" s="4">
        <v>0</v>
      </c>
      <c r="J33" s="1">
        <v>3</v>
      </c>
      <c r="K33" s="4">
        <v>0</v>
      </c>
      <c r="L33" s="1">
        <f>IF(S33="hp",4,IF(S33="物攻",5,IF(S33="技防",5,4)))</f>
        <v>5</v>
      </c>
      <c r="M33" s="4">
        <v>0</v>
      </c>
      <c r="N33" s="1">
        <f>IF(S33="hp",5,IF(S33="物攻",6,IF(S33="技防",6,7)))</f>
        <v>6</v>
      </c>
      <c r="O33" s="4">
        <v>0</v>
      </c>
      <c r="P33" s="1">
        <v>23</v>
      </c>
      <c r="Q33" s="4">
        <v>0</v>
      </c>
      <c r="R33">
        <f>IF(C33=0,0,ROUND(I33*VLOOKUP(H33,[1]期望属性!$E$23:$F$38,2,0)+M33*VLOOKUP(L33,[1]期望属性!$E$23:$F$38,2,0)+O33*VLOOKUP(N33,[1]期望属性!$E$23:$F$38,2,0)+K33*VLOOKUP(J33,[1]期望属性!$E$23:$F$38,2,0)+Q33*VLOOKUP(P33,[1]期望属性!$E$23:$F$38,2,0),0))</f>
        <v>0</v>
      </c>
      <c r="S33" t="str">
        <f>VLOOKUP((10000+INT(A33/1000)),[1]佣兵!$A$102:$F$150,5,0)</f>
        <v>物攻</v>
      </c>
      <c r="T33">
        <f>H33</f>
        <v>1</v>
      </c>
      <c r="U33">
        <f>[1]佣兵!$N$87</f>
        <v>0</v>
      </c>
      <c r="V33">
        <f>J33</f>
        <v>3</v>
      </c>
      <c r="W33">
        <v>0</v>
      </c>
      <c r="X33">
        <f>L33</f>
        <v>5</v>
      </c>
      <c r="Y33">
        <f>[1]佣兵!$J$87</f>
        <v>0</v>
      </c>
      <c r="Z33">
        <f>N33</f>
        <v>6</v>
      </c>
      <c r="AA33">
        <f>[1]佣兵!$L$87</f>
        <v>0</v>
      </c>
      <c r="AB33">
        <f>P33</f>
        <v>23</v>
      </c>
      <c r="AC33">
        <v>0</v>
      </c>
    </row>
    <row r="34" spans="1:29" x14ac:dyDescent="0.15">
      <c r="A34" s="1">
        <f>B34*1000+C34</f>
        <v>10001</v>
      </c>
      <c r="B34" s="1">
        <v>10</v>
      </c>
      <c r="C34" s="1">
        <f>C16</f>
        <v>1</v>
      </c>
      <c r="D34" s="10">
        <v>2005</v>
      </c>
      <c r="E34" s="6">
        <v>2004</v>
      </c>
      <c r="F34" s="6">
        <v>2003</v>
      </c>
      <c r="G34" s="11">
        <v>2008</v>
      </c>
      <c r="H34" s="1">
        <v>1</v>
      </c>
      <c r="I34" s="4">
        <f ca="1">IF(VLOOKUP($D33,[2]工作表1!$A:$G,6,0)=H34,VLOOKUP($D33,[2]工作表1!$A:$G,7,0),0)+IF(VLOOKUP($E33,[2]工作表1!$A:$G,6,0)=H34,VLOOKUP($E33,[2]工作表1!$A:$G,7,0),0)+IF(VLOOKUP($F33,[2]工作表1!$A:$G,6,0)=H34,VLOOKUP($F33,[2]工作表1!$A:$G,7,0),0)+IF(VLOOKUP($G33,[2]工作表1!$A:$G,6,0)=H34,VLOOKUP($G33,[2]工作表1!$A:$G,7,0),0)+I33+U34</f>
        <v>146</v>
      </c>
      <c r="J34" s="1">
        <v>3</v>
      </c>
      <c r="K34" s="4">
        <f>IF(VLOOKUP($D33,[2]工作表1!$A:$G,6,0)=J34,VLOOKUP($D33,[2]工作表1!$A:$G,7,0),0)+IF(VLOOKUP($E33,[2]工作表1!$A:$G,6,0)=J34,VLOOKUP($E33,[2]工作表1!$A:$G,7,0),0)+IF(VLOOKUP($F33,[2]工作表1!$A:$G,6,0)=J34,VLOOKUP($F33,[2]工作表1!$A:$G,7,0),0)+IF(VLOOKUP($G33,[2]工作表1!$A:$G,6,0)=J34,VLOOKUP($G33,[2]工作表1!$A:$G,7,0),0)+K33+W34</f>
        <v>0</v>
      </c>
      <c r="L34" s="1">
        <f>IF(S34="hp",4,IF(S34="物攻",5,IF(S34="技防",5,4)))</f>
        <v>5</v>
      </c>
      <c r="M34" s="4">
        <f ca="1">IF(VLOOKUP($D33,[2]工作表1!$A:$G,6,0)=L34,VLOOKUP($D33,[2]工作表1!$A:$G,7,0),0)+IF(VLOOKUP($E33,[2]工作表1!$A:$G,6,0)=L34,VLOOKUP($E33,[2]工作表1!$A:$G,7,0),0)+IF(VLOOKUP($F33,[2]工作表1!$A:$G,6,0)=L34,VLOOKUP($F33,[2]工作表1!$A:$G,7,0),0)+IF(VLOOKUP($G33,[2]工作表1!$A:$G,6,0)=L34,VLOOKUP($G33,[2]工作表1!$A:$G,7,0),0)+M33+Y34</f>
        <v>8</v>
      </c>
      <c r="N34" s="1">
        <f>IF(S34="hp",5,IF(S34="物攻",6,IF(S34="技防",6,7)))</f>
        <v>6</v>
      </c>
      <c r="O34" s="4">
        <f ca="1">IF(VLOOKUP($D33,[2]工作表1!$A:$G,6,0)=N34,VLOOKUP($D33,[2]工作表1!$A:$G,7,0),0)+IF(VLOOKUP($E33,[2]工作表1!$A:$G,6,0)=N34,VLOOKUP($E33,[2]工作表1!$A:$G,7,0),0)+IF(VLOOKUP($F33,[2]工作表1!$A:$G,6,0)=N34,VLOOKUP($F33,[2]工作表1!$A:$G,7,0),0)+IF(VLOOKUP($G33,[2]工作表1!$A:$G,6,0)=N34,VLOOKUP($G33,[2]工作表1!$A:$G,7,0),0)+O33+AA34</f>
        <v>7</v>
      </c>
      <c r="P34" s="1">
        <v>23</v>
      </c>
      <c r="Q34" s="4">
        <f>IF(VLOOKUP($D33,[2]工作表1!$A:$G,6,0)=P34,VLOOKUP($D33,[2]工作表1!$A:$G,7,0),0)+IF(VLOOKUP($E33,[2]工作表1!$A:$G,6,0)=P34,VLOOKUP($E33,[2]工作表1!$A:$G,7,0),0)+IF(VLOOKUP($F33,[2]工作表1!$A:$G,6,0)=P34,VLOOKUP($F33,[2]工作表1!$A:$G,7,0),0)+IF(VLOOKUP($G33,[2]工作表1!$A:$G,6,0)=P34,VLOOKUP($G33,[2]工作表1!$A:$G,7,0),0)+Q33+AC34</f>
        <v>3</v>
      </c>
      <c r="R34">
        <f ca="1">IF(C34=0,0,ROUND(I34*VLOOKUP(H34,[1]期望属性!$E$23:$F$38,2,0)+M34*VLOOKUP(L34,[1]期望属性!$E$23:$F$38,2,0)+O34*VLOOKUP(N34,[1]期望属性!$E$23:$F$38,2,0)+K34*VLOOKUP(J34,[1]期望属性!$E$23:$F$38,2,0)+Q34*VLOOKUP(P34,[1]期望属性!$E$23:$F$38,2,0),0))</f>
        <v>24</v>
      </c>
      <c r="S34" t="str">
        <f>VLOOKUP((10000+INT(A34/1000)),[1]佣兵!$A$102:$F$150,5,0)</f>
        <v>物攻</v>
      </c>
      <c r="T34">
        <f>H34</f>
        <v>1</v>
      </c>
      <c r="U34">
        <f ca="1">[1]佣兵!$N$88</f>
        <v>99</v>
      </c>
      <c r="V34">
        <f>J34</f>
        <v>3</v>
      </c>
      <c r="W34">
        <v>0</v>
      </c>
      <c r="X34">
        <f>L34</f>
        <v>5</v>
      </c>
      <c r="Y34">
        <f ca="1">[1]佣兵!$J$88</f>
        <v>5</v>
      </c>
      <c r="Z34">
        <f>N34</f>
        <v>6</v>
      </c>
      <c r="AA34">
        <f ca="1">[1]佣兵!$L$88</f>
        <v>3</v>
      </c>
      <c r="AB34">
        <f>P34</f>
        <v>23</v>
      </c>
      <c r="AC34">
        <v>0</v>
      </c>
    </row>
    <row r="35" spans="1:29" x14ac:dyDescent="0.15">
      <c r="A35" s="1">
        <f>B35*1000+C35</f>
        <v>10002</v>
      </c>
      <c r="B35" s="1">
        <v>10</v>
      </c>
      <c r="C35" s="1">
        <f>C17</f>
        <v>2</v>
      </c>
      <c r="D35" s="10">
        <v>3008</v>
      </c>
      <c r="E35" s="6">
        <v>3004</v>
      </c>
      <c r="F35" s="6">
        <v>3003</v>
      </c>
      <c r="G35" s="11">
        <v>3007</v>
      </c>
      <c r="H35" s="1">
        <v>1</v>
      </c>
      <c r="I35" s="4">
        <f ca="1">IF(VLOOKUP($D34,[2]工作表1!$A:$G,6,0)=H35,VLOOKUP($D34,[2]工作表1!$A:$G,7,0),0)+IF(VLOOKUP($E34,[2]工作表1!$A:$G,6,0)=H35,VLOOKUP($E34,[2]工作表1!$A:$G,7,0),0)+IF(VLOOKUP($F34,[2]工作表1!$A:$G,6,0)=H35,VLOOKUP($F34,[2]工作表1!$A:$G,7,0),0)+IF(VLOOKUP($G34,[2]工作表1!$A:$G,6,0)=H35,VLOOKUP($G34,[2]工作表1!$A:$G,7,0),0)+I34+U35</f>
        <v>453</v>
      </c>
      <c r="J35" s="1">
        <v>3</v>
      </c>
      <c r="K35" s="4">
        <f>IF(VLOOKUP($D34,[2]工作表1!$A:$G,6,0)=J35,VLOOKUP($D34,[2]工作表1!$A:$G,7,0),0)+IF(VLOOKUP($E34,[2]工作表1!$A:$G,6,0)=J35,VLOOKUP($E34,[2]工作表1!$A:$G,7,0),0)+IF(VLOOKUP($F34,[2]工作表1!$A:$G,6,0)=J35,VLOOKUP($F34,[2]工作表1!$A:$G,7,0),0)+IF(VLOOKUP($G34,[2]工作表1!$A:$G,6,0)=J35,VLOOKUP($G34,[2]工作表1!$A:$G,7,0),0)+K34+W35</f>
        <v>0</v>
      </c>
      <c r="L35" s="1">
        <f>IF(S35="hp",4,IF(S35="物攻",5,IF(S35="技防",5,4)))</f>
        <v>5</v>
      </c>
      <c r="M35" s="4">
        <f ca="1">IF(VLOOKUP($D34,[2]工作表1!$A:$G,6,0)=L35,VLOOKUP($D34,[2]工作表1!$A:$G,7,0),0)+IF(VLOOKUP($E34,[2]工作表1!$A:$G,6,0)=L35,VLOOKUP($E34,[2]工作表1!$A:$G,7,0),0)+IF(VLOOKUP($F34,[2]工作表1!$A:$G,6,0)=L35,VLOOKUP($F34,[2]工作表1!$A:$G,7,0),0)+IF(VLOOKUP($G34,[2]工作表1!$A:$G,6,0)=L35,VLOOKUP($G34,[2]工作表1!$A:$G,7,0),0)+M34+Y35</f>
        <v>20</v>
      </c>
      <c r="N35" s="1">
        <f>IF(S35="hp",5,IF(S35="物攻",6,IF(S35="技防",6,7)))</f>
        <v>6</v>
      </c>
      <c r="O35" s="4">
        <f ca="1">IF(VLOOKUP($D34,[2]工作表1!$A:$G,6,0)=N35,VLOOKUP($D34,[2]工作表1!$A:$G,7,0),0)+IF(VLOOKUP($E34,[2]工作表1!$A:$G,6,0)=N35,VLOOKUP($E34,[2]工作表1!$A:$G,7,0),0)+IF(VLOOKUP($F34,[2]工作表1!$A:$G,6,0)=N35,VLOOKUP($F34,[2]工作表1!$A:$G,7,0),0)+IF(VLOOKUP($G34,[2]工作表1!$A:$G,6,0)=N35,VLOOKUP($G34,[2]工作表1!$A:$G,7,0),0)+O34+AA35</f>
        <v>17</v>
      </c>
      <c r="P35" s="1">
        <v>23</v>
      </c>
      <c r="Q35" s="4">
        <f>IF(VLOOKUP($D34,[2]工作表1!$A:$G,6,0)=P35,VLOOKUP($D34,[2]工作表1!$A:$G,7,0),0)+IF(VLOOKUP($E34,[2]工作表1!$A:$G,6,0)=P35,VLOOKUP($E34,[2]工作表1!$A:$G,7,0),0)+IF(VLOOKUP($F34,[2]工作表1!$A:$G,6,0)=P35,VLOOKUP($F34,[2]工作表1!$A:$G,7,0),0)+IF(VLOOKUP($G34,[2]工作表1!$A:$G,6,0)=P35,VLOOKUP($G34,[2]工作表1!$A:$G,7,0),0)+Q34+AC35</f>
        <v>3</v>
      </c>
      <c r="R35">
        <f ca="1">IF(C35=0,0,ROUND(I35*VLOOKUP(H35,[1]期望属性!$E$23:$F$38,2,0)+M35*VLOOKUP(L35,[1]期望属性!$E$23:$F$38,2,0)+O35*VLOOKUP(N35,[1]期望属性!$E$23:$F$38,2,0)+K35*VLOOKUP(J35,[1]期望属性!$E$23:$F$38,2,0)+Q35*VLOOKUP(P35,[1]期望属性!$E$23:$F$38,2,0),0))</f>
        <v>61</v>
      </c>
      <c r="S35" t="str">
        <f>VLOOKUP((10000+INT(A35/1000)),[1]佣兵!$A$102:$F$150,5,0)</f>
        <v>物攻</v>
      </c>
      <c r="T35">
        <f>H35</f>
        <v>1</v>
      </c>
      <c r="U35">
        <f ca="1">[1]佣兵!$N$89</f>
        <v>129</v>
      </c>
      <c r="V35">
        <f>J35</f>
        <v>3</v>
      </c>
      <c r="W35">
        <v>0</v>
      </c>
      <c r="X35">
        <f>L35</f>
        <v>5</v>
      </c>
      <c r="Y35">
        <f ca="1">[1]佣兵!$J$89</f>
        <v>7</v>
      </c>
      <c r="Z35">
        <f>N35</f>
        <v>6</v>
      </c>
      <c r="AA35">
        <f ca="1">[1]佣兵!$L$89</f>
        <v>4</v>
      </c>
      <c r="AB35">
        <f>P35</f>
        <v>23</v>
      </c>
      <c r="AC35">
        <v>0</v>
      </c>
    </row>
    <row r="36" spans="1:29" x14ac:dyDescent="0.15">
      <c r="A36" s="1">
        <f>B36*1000+C36</f>
        <v>10003</v>
      </c>
      <c r="B36" s="1">
        <v>10</v>
      </c>
      <c r="C36" s="1">
        <f>C18</f>
        <v>3</v>
      </c>
      <c r="D36" s="10">
        <v>4005</v>
      </c>
      <c r="E36" s="6">
        <v>4004</v>
      </c>
      <c r="F36" s="6">
        <v>4003</v>
      </c>
      <c r="G36" s="11">
        <v>4008</v>
      </c>
      <c r="H36" s="1">
        <v>1</v>
      </c>
      <c r="I36" s="4">
        <f ca="1">IF(VLOOKUP($D35,[2]工作表1!$A:$G,6,0)=H36,VLOOKUP($D35,[2]工作表1!$A:$G,7,0),0)+IF(VLOOKUP($E35,[2]工作表1!$A:$G,6,0)=H36,VLOOKUP($E35,[2]工作表1!$A:$G,7,0),0)+IF(VLOOKUP($F35,[2]工作表1!$A:$G,6,0)=H36,VLOOKUP($F35,[2]工作表1!$A:$G,7,0),0)+IF(VLOOKUP($G35,[2]工作表1!$A:$G,6,0)=H36,VLOOKUP($G35,[2]工作表1!$A:$G,7,0),0)+I35+U36</f>
        <v>839</v>
      </c>
      <c r="J36" s="1">
        <v>3</v>
      </c>
      <c r="K36" s="4">
        <f>IF(VLOOKUP($D35,[2]工作表1!$A:$G,6,0)=J36,VLOOKUP($D35,[2]工作表1!$A:$G,7,0),0)+IF(VLOOKUP($E35,[2]工作表1!$A:$G,6,0)=J36,VLOOKUP($E35,[2]工作表1!$A:$G,7,0),0)+IF(VLOOKUP($F35,[2]工作表1!$A:$G,6,0)=J36,VLOOKUP($F35,[2]工作表1!$A:$G,7,0),0)+IF(VLOOKUP($G35,[2]工作表1!$A:$G,6,0)=J36,VLOOKUP($G35,[2]工作表1!$A:$G,7,0),0)+K35+W36</f>
        <v>0</v>
      </c>
      <c r="L36" s="1">
        <f>IF(S36="hp",4,IF(S36="物攻",5,IF(S36="技防",5,4)))</f>
        <v>5</v>
      </c>
      <c r="M36" s="4">
        <f ca="1">IF(VLOOKUP($D35,[2]工作表1!$A:$G,6,0)=L36,VLOOKUP($D35,[2]工作表1!$A:$G,7,0),0)+IF(VLOOKUP($E35,[2]工作表1!$A:$G,6,0)=L36,VLOOKUP($E35,[2]工作表1!$A:$G,7,0),0)+IF(VLOOKUP($F35,[2]工作表1!$A:$G,6,0)=L36,VLOOKUP($F35,[2]工作表1!$A:$G,7,0),0)+IF(VLOOKUP($G35,[2]工作表1!$A:$G,6,0)=L36,VLOOKUP($G35,[2]工作表1!$A:$G,7,0),0)+M35+Y36</f>
        <v>28</v>
      </c>
      <c r="N36" s="1">
        <f>IF(S36="hp",5,IF(S36="物攻",6,IF(S36="技防",6,7)))</f>
        <v>6</v>
      </c>
      <c r="O36" s="4">
        <f ca="1">IF(VLOOKUP($D35,[2]工作表1!$A:$G,6,0)=N36,VLOOKUP($D35,[2]工作表1!$A:$G,7,0),0)+IF(VLOOKUP($E35,[2]工作表1!$A:$G,6,0)=N36,VLOOKUP($E35,[2]工作表1!$A:$G,7,0),0)+IF(VLOOKUP($F35,[2]工作表1!$A:$G,6,0)=N36,VLOOKUP($F35,[2]工作表1!$A:$G,7,0),0)+IF(VLOOKUP($G35,[2]工作表1!$A:$G,6,0)=N36,VLOOKUP($G35,[2]工作表1!$A:$G,7,0),0)+O35+AA36</f>
        <v>30</v>
      </c>
      <c r="P36" s="1">
        <v>23</v>
      </c>
      <c r="Q36" s="4">
        <f>IF(VLOOKUP($D35,[2]工作表1!$A:$G,6,0)=P36,VLOOKUP($D35,[2]工作表1!$A:$G,7,0),0)+IF(VLOOKUP($E35,[2]工作表1!$A:$G,6,0)=P36,VLOOKUP($E35,[2]工作表1!$A:$G,7,0),0)+IF(VLOOKUP($F35,[2]工作表1!$A:$G,6,0)=P36,VLOOKUP($F35,[2]工作表1!$A:$G,7,0),0)+IF(VLOOKUP($G35,[2]工作表1!$A:$G,6,0)=P36,VLOOKUP($G35,[2]工作表1!$A:$G,7,0),0)+Q35+AC36</f>
        <v>9</v>
      </c>
      <c r="R36">
        <f ca="1">IF(C36=0,0,ROUND(I36*VLOOKUP(H36,[1]期望属性!$E$23:$F$38,2,0)+M36*VLOOKUP(L36,[1]期望属性!$E$23:$F$38,2,0)+O36*VLOOKUP(N36,[1]期望属性!$E$23:$F$38,2,0)+K36*VLOOKUP(J36,[1]期望属性!$E$23:$F$38,2,0)+Q36*VLOOKUP(P36,[1]期望属性!$E$23:$F$38,2,0),0))</f>
        <v>105</v>
      </c>
      <c r="S36" t="str">
        <f>VLOOKUP((10000+INT(A36/1000)),[1]佣兵!$A$102:$F$150,5,0)</f>
        <v>物攻</v>
      </c>
      <c r="T36">
        <f>H36</f>
        <v>1</v>
      </c>
      <c r="U36">
        <f ca="1">[1]佣兵!$N$90</f>
        <v>149</v>
      </c>
      <c r="V36">
        <f>J36</f>
        <v>3</v>
      </c>
      <c r="W36">
        <v>0</v>
      </c>
      <c r="X36">
        <f>L36</f>
        <v>5</v>
      </c>
      <c r="Y36">
        <f ca="1">[1]佣兵!$J$90</f>
        <v>8</v>
      </c>
      <c r="Z36">
        <f>N36</f>
        <v>6</v>
      </c>
      <c r="AA36">
        <f ca="1">[1]佣兵!$L$90</f>
        <v>4</v>
      </c>
      <c r="AB36">
        <f>P36</f>
        <v>23</v>
      </c>
      <c r="AC36">
        <v>0</v>
      </c>
    </row>
    <row r="37" spans="1:29" x14ac:dyDescent="0.15">
      <c r="A37" s="1">
        <f>B37*1000+C37</f>
        <v>10004</v>
      </c>
      <c r="B37" s="1">
        <v>10</v>
      </c>
      <c r="C37" s="1">
        <f>C19</f>
        <v>4</v>
      </c>
      <c r="D37" s="12">
        <v>5005</v>
      </c>
      <c r="E37" s="5">
        <v>5005</v>
      </c>
      <c r="F37" s="5">
        <v>5003</v>
      </c>
      <c r="G37" s="13">
        <v>5007</v>
      </c>
      <c r="H37" s="1">
        <v>1</v>
      </c>
      <c r="I37" s="4">
        <f ca="1">IF(VLOOKUP($D36,[2]工作表1!$A:$G,6,0)=H37,VLOOKUP($D36,[2]工作表1!$A:$G,7,0),0)+IF(VLOOKUP($E36,[2]工作表1!$A:$G,6,0)=H37,VLOOKUP($E36,[2]工作表1!$A:$G,7,0),0)+IF(VLOOKUP($F36,[2]工作表1!$A:$G,6,0)=H37,VLOOKUP($F36,[2]工作表1!$A:$G,7,0),0)+IF(VLOOKUP($G36,[2]工作表1!$A:$G,6,0)=H37,VLOOKUP($G36,[2]工作表1!$A:$G,7,0),0)+I36+U37</f>
        <v>1372</v>
      </c>
      <c r="J37" s="1">
        <v>3</v>
      </c>
      <c r="K37" s="4">
        <f>IF(VLOOKUP($D36,[2]工作表1!$A:$G,6,0)=J37,VLOOKUP($D36,[2]工作表1!$A:$G,7,0),0)+IF(VLOOKUP($E36,[2]工作表1!$A:$G,6,0)=J37,VLOOKUP($E36,[2]工作表1!$A:$G,7,0),0)+IF(VLOOKUP($F36,[2]工作表1!$A:$G,6,0)=J37,VLOOKUP($F36,[2]工作表1!$A:$G,7,0),0)+IF(VLOOKUP($G36,[2]工作表1!$A:$G,6,0)=J37,VLOOKUP($G36,[2]工作表1!$A:$G,7,0),0)+K36+W37</f>
        <v>0</v>
      </c>
      <c r="L37" s="1">
        <f>IF(S37="hp",4,IF(S37="物攻",5,IF(S37="技防",5,4)))</f>
        <v>5</v>
      </c>
      <c r="M37" s="4">
        <f ca="1">IF(VLOOKUP($D36,[2]工作表1!$A:$G,6,0)=L37,VLOOKUP($D36,[2]工作表1!$A:$G,7,0),0)+IF(VLOOKUP($E36,[2]工作表1!$A:$G,6,0)=L37,VLOOKUP($E36,[2]工作表1!$A:$G,7,0),0)+IF(VLOOKUP($F36,[2]工作表1!$A:$G,6,0)=L37,VLOOKUP($F36,[2]工作表1!$A:$G,7,0),0)+IF(VLOOKUP($G36,[2]工作表1!$A:$G,6,0)=L37,VLOOKUP($G36,[2]工作表1!$A:$G,7,0),0)+M36+Y37</f>
        <v>48</v>
      </c>
      <c r="N37" s="1">
        <f>IF(S37="hp",5,IF(S37="物攻",6,IF(S37="技防",6,7)))</f>
        <v>6</v>
      </c>
      <c r="O37" s="4">
        <f ca="1">IF(VLOOKUP($D36,[2]工作表1!$A:$G,6,0)=N37,VLOOKUP($D36,[2]工作表1!$A:$G,7,0),0)+IF(VLOOKUP($E36,[2]工作表1!$A:$G,6,0)=N37,VLOOKUP($E36,[2]工作表1!$A:$G,7,0),0)+IF(VLOOKUP($F36,[2]工作表1!$A:$G,6,0)=N37,VLOOKUP($F36,[2]工作表1!$A:$G,7,0),0)+IF(VLOOKUP($G36,[2]工作表1!$A:$G,6,0)=N37,VLOOKUP($G36,[2]工作表1!$A:$G,7,0),0)+O36+AA37</f>
        <v>48</v>
      </c>
      <c r="P37" s="1">
        <v>23</v>
      </c>
      <c r="Q37" s="4">
        <f>IF(VLOOKUP($D36,[2]工作表1!$A:$G,6,0)=P37,VLOOKUP($D36,[2]工作表1!$A:$G,7,0),0)+IF(VLOOKUP($E36,[2]工作表1!$A:$G,6,0)=P37,VLOOKUP($E36,[2]工作表1!$A:$G,7,0),0)+IF(VLOOKUP($F36,[2]工作表1!$A:$G,6,0)=P37,VLOOKUP($F36,[2]工作表1!$A:$G,7,0),0)+IF(VLOOKUP($G36,[2]工作表1!$A:$G,6,0)=P37,VLOOKUP($G36,[2]工作表1!$A:$G,7,0),0)+Q36+AC37</f>
        <v>9</v>
      </c>
      <c r="R37">
        <f ca="1">IF(C37=0,0,ROUND(I37*VLOOKUP(H37,[1]期望属性!$E$23:$F$38,2,0)+M37*VLOOKUP(L37,[1]期望属性!$E$23:$F$38,2,0)+O37*VLOOKUP(N37,[1]期望属性!$E$23:$F$38,2,0)+K37*VLOOKUP(J37,[1]期望属性!$E$23:$F$38,2,0)+Q37*VLOOKUP(P37,[1]期望属性!$E$23:$F$38,2,0),0))</f>
        <v>168</v>
      </c>
      <c r="S37" t="str">
        <f>VLOOKUP((10000+INT(A37/1000)),[1]佣兵!$A$102:$F$150,5,0)</f>
        <v>物攻</v>
      </c>
      <c r="T37">
        <f>H37</f>
        <v>1</v>
      </c>
      <c r="U37">
        <f ca="1">[1]佣兵!$N$91</f>
        <v>178</v>
      </c>
      <c r="V37">
        <f>J37</f>
        <v>3</v>
      </c>
      <c r="W37">
        <v>0</v>
      </c>
      <c r="X37">
        <f>L37</f>
        <v>5</v>
      </c>
      <c r="Y37">
        <f ca="1">[1]佣兵!$J$91</f>
        <v>10</v>
      </c>
      <c r="Z37">
        <f>N37</f>
        <v>6</v>
      </c>
      <c r="AA37">
        <f ca="1">[1]佣兵!$L$91</f>
        <v>5</v>
      </c>
      <c r="AB37">
        <f>P37</f>
        <v>23</v>
      </c>
      <c r="AC37">
        <v>0</v>
      </c>
    </row>
    <row r="38" spans="1:29" x14ac:dyDescent="0.15">
      <c r="A38" s="1">
        <f>B38*1000+C38</f>
        <v>10005</v>
      </c>
      <c r="B38" s="1">
        <v>10</v>
      </c>
      <c r="C38" s="1">
        <f>C20</f>
        <v>5</v>
      </c>
      <c r="D38" s="14">
        <v>6005</v>
      </c>
      <c r="E38" s="15">
        <v>6004</v>
      </c>
      <c r="F38" s="15">
        <v>6003</v>
      </c>
      <c r="G38" s="16">
        <v>6007</v>
      </c>
      <c r="H38" s="1">
        <v>1</v>
      </c>
      <c r="I38" s="4">
        <f ca="1">IF(VLOOKUP($D37,[2]工作表1!$A:$G,6,0)=H38,VLOOKUP($D37,[2]工作表1!$A:$G,7,0),0)+IF(VLOOKUP($E37,[2]工作表1!$A:$G,6,0)=H38,VLOOKUP($E37,[2]工作表1!$A:$G,7,0),0)+IF(VLOOKUP($F37,[2]工作表1!$A:$G,6,0)=H38,VLOOKUP($F37,[2]工作表1!$A:$G,7,0),0)+IF(VLOOKUP($G37,[2]工作表1!$A:$G,6,0)=H38,VLOOKUP($G37,[2]工作表1!$A:$G,7,0),0)+I37+U38</f>
        <v>1789</v>
      </c>
      <c r="J38" s="1">
        <v>3</v>
      </c>
      <c r="K38" s="4">
        <f>IF(VLOOKUP($D37,[2]工作表1!$A:$G,6,0)=J38,VLOOKUP($D37,[2]工作表1!$A:$G,7,0),0)+IF(VLOOKUP($E37,[2]工作表1!$A:$G,6,0)=J38,VLOOKUP($E37,[2]工作表1!$A:$G,7,0),0)+IF(VLOOKUP($F37,[2]工作表1!$A:$G,6,0)=J38,VLOOKUP($F37,[2]工作表1!$A:$G,7,0),0)+IF(VLOOKUP($G37,[2]工作表1!$A:$G,6,0)=J38,VLOOKUP($G37,[2]工作表1!$A:$G,7,0),0)+K37+W38</f>
        <v>0</v>
      </c>
      <c r="L38" s="1">
        <f>IF(S38="hp",4,IF(S38="物攻",5,IF(S38="技防",5,4)))</f>
        <v>5</v>
      </c>
      <c r="M38" s="4">
        <f ca="1">IF(VLOOKUP($D37,[2]工作表1!$A:$G,6,0)=L38,VLOOKUP($D37,[2]工作表1!$A:$G,7,0),0)+IF(VLOOKUP($E37,[2]工作表1!$A:$G,6,0)=L38,VLOOKUP($E37,[2]工作表1!$A:$G,7,0),0)+IF(VLOOKUP($F37,[2]工作表1!$A:$G,6,0)=L38,VLOOKUP($F37,[2]工作表1!$A:$G,7,0),0)+IF(VLOOKUP($G37,[2]工作表1!$A:$G,6,0)=L38,VLOOKUP($G37,[2]工作表1!$A:$G,7,0),0)+M37+Y38</f>
        <v>88</v>
      </c>
      <c r="N38" s="1">
        <f>IF(S38="hp",5,IF(S38="物攻",6,IF(S38="技防",6,7)))</f>
        <v>6</v>
      </c>
      <c r="O38" s="4">
        <f ca="1">IF(VLOOKUP($D37,[2]工作表1!$A:$G,6,0)=N38,VLOOKUP($D37,[2]工作表1!$A:$G,7,0),0)+IF(VLOOKUP($E37,[2]工作表1!$A:$G,6,0)=N38,VLOOKUP($E37,[2]工作表1!$A:$G,7,0),0)+IF(VLOOKUP($F37,[2]工作表1!$A:$G,6,0)=N38,VLOOKUP($F37,[2]工作表1!$A:$G,7,0),0)+IF(VLOOKUP($G37,[2]工作表1!$A:$G,6,0)=N38,VLOOKUP($G37,[2]工作表1!$A:$G,7,0),0)+O37+AA38</f>
        <v>54</v>
      </c>
      <c r="P38" s="1">
        <v>23</v>
      </c>
      <c r="Q38" s="4">
        <f>IF(VLOOKUP($D37,[2]工作表1!$A:$G,6,0)=P38,VLOOKUP($D37,[2]工作表1!$A:$G,7,0),0)+IF(VLOOKUP($E37,[2]工作表1!$A:$G,6,0)=P38,VLOOKUP($E37,[2]工作表1!$A:$G,7,0),0)+IF(VLOOKUP($F37,[2]工作表1!$A:$G,6,0)=P38,VLOOKUP($F37,[2]工作表1!$A:$G,7,0),0)+IF(VLOOKUP($G37,[2]工作表1!$A:$G,6,0)=P38,VLOOKUP($G37,[2]工作表1!$A:$G,7,0),0)+Q37+AC38</f>
        <v>21</v>
      </c>
      <c r="R38">
        <f ca="1">IF(C38=0,0,ROUND(I38*VLOOKUP(H38,[1]期望属性!$E$23:$F$38,2,0)+M38*VLOOKUP(L38,[1]期望属性!$E$23:$F$38,2,0)+O38*VLOOKUP(N38,[1]期望属性!$E$23:$F$38,2,0)+K38*VLOOKUP(J38,[1]期望属性!$E$23:$F$38,2,0)+Q38*VLOOKUP(P38,[1]期望属性!$E$23:$F$38,2,0),0))</f>
        <v>247</v>
      </c>
      <c r="S38" t="str">
        <f>VLOOKUP((10000+INT(A38/1000)),[1]佣兵!$A$102:$F$150,5,0)</f>
        <v>物攻</v>
      </c>
      <c r="T38">
        <f>H38</f>
        <v>1</v>
      </c>
      <c r="U38">
        <f ca="1">[1]佣兵!$N$92</f>
        <v>218</v>
      </c>
      <c r="V38">
        <f>J38</f>
        <v>3</v>
      </c>
      <c r="W38">
        <v>0</v>
      </c>
      <c r="X38">
        <f>L38</f>
        <v>5</v>
      </c>
      <c r="Y38">
        <f ca="1">[1]佣兵!$J$92</f>
        <v>12</v>
      </c>
      <c r="Z38">
        <f>N38</f>
        <v>6</v>
      </c>
      <c r="AA38">
        <f ca="1">[1]佣兵!$L$92</f>
        <v>6</v>
      </c>
      <c r="AB38">
        <f>P38</f>
        <v>23</v>
      </c>
      <c r="AC38">
        <v>0</v>
      </c>
    </row>
    <row r="39" spans="1:29" x14ac:dyDescent="0.15">
      <c r="A39" s="1">
        <f>B39*1000+C39</f>
        <v>11000</v>
      </c>
      <c r="B39" s="1">
        <v>11</v>
      </c>
      <c r="C39" s="1">
        <f>C21</f>
        <v>0</v>
      </c>
      <c r="D39" s="27">
        <v>1001</v>
      </c>
      <c r="E39" s="28">
        <v>1006</v>
      </c>
      <c r="F39" s="28">
        <v>1002</v>
      </c>
      <c r="G39" s="29">
        <v>1008</v>
      </c>
      <c r="H39" s="1">
        <v>1</v>
      </c>
      <c r="I39" s="4">
        <v>0</v>
      </c>
      <c r="J39" s="1">
        <v>3</v>
      </c>
      <c r="K39" s="4">
        <v>0</v>
      </c>
      <c r="L39" s="1">
        <f>IF(S39="hp",4,IF(S39="物攻",5,IF(S39="技防",5,4)))</f>
        <v>4</v>
      </c>
      <c r="M39" s="4">
        <v>0</v>
      </c>
      <c r="N39" s="1">
        <f>IF(S39="hp",5,IF(S39="物攻",6,IF(S39="技防",6,7)))</f>
        <v>7</v>
      </c>
      <c r="O39" s="4">
        <v>0</v>
      </c>
      <c r="P39" s="1">
        <v>23</v>
      </c>
      <c r="Q39" s="4">
        <v>0</v>
      </c>
      <c r="R39">
        <f>IF(C39=0,0,ROUND(I39*VLOOKUP(H39,[1]期望属性!$E$23:$F$38,2,0)+M39*VLOOKUP(L39,[1]期望属性!$E$23:$F$38,2,0)+O39*VLOOKUP(N39,[1]期望属性!$E$23:$F$38,2,0)+K39*VLOOKUP(J39,[1]期望属性!$E$23:$F$38,2,0)+Q39*VLOOKUP(P39,[1]期望属性!$E$23:$F$38,2,0),0))</f>
        <v>0</v>
      </c>
      <c r="S39" t="str">
        <f>VLOOKUP((10000+INT(A39/1000)),[1]佣兵!$A$102:$F$150,5,0)</f>
        <v>技攻</v>
      </c>
      <c r="T39">
        <f>H39</f>
        <v>1</v>
      </c>
      <c r="U39">
        <f>[1]佣兵!$N$87</f>
        <v>0</v>
      </c>
      <c r="V39">
        <f>J39</f>
        <v>3</v>
      </c>
      <c r="W39">
        <v>0</v>
      </c>
      <c r="X39">
        <f>L39</f>
        <v>4</v>
      </c>
      <c r="Y39">
        <f>[1]佣兵!$J$87</f>
        <v>0</v>
      </c>
      <c r="Z39">
        <f>N39</f>
        <v>7</v>
      </c>
      <c r="AA39">
        <f>[1]佣兵!$L$87</f>
        <v>0</v>
      </c>
      <c r="AB39">
        <f>P39</f>
        <v>23</v>
      </c>
      <c r="AC39">
        <v>0</v>
      </c>
    </row>
    <row r="40" spans="1:29" x14ac:dyDescent="0.15">
      <c r="A40" s="1">
        <f>B40*1000+C40</f>
        <v>11001</v>
      </c>
      <c r="B40" s="1">
        <v>11</v>
      </c>
      <c r="C40" s="1">
        <f>C22</f>
        <v>1</v>
      </c>
      <c r="D40" s="30">
        <v>2001</v>
      </c>
      <c r="E40" s="31">
        <v>2006</v>
      </c>
      <c r="F40" s="31">
        <v>2003</v>
      </c>
      <c r="G40" s="32">
        <v>2008</v>
      </c>
      <c r="H40" s="1">
        <v>1</v>
      </c>
      <c r="I40" s="4">
        <f ca="1">IF(VLOOKUP($D39,[2]工作表1!$A:$G,6,0)=H40,VLOOKUP($D39,[2]工作表1!$A:$G,7,0),0)+IF(VLOOKUP($E39,[2]工作表1!$A:$G,6,0)=H40,VLOOKUP($E39,[2]工作表1!$A:$G,7,0),0)+IF(VLOOKUP($F39,[2]工作表1!$A:$G,6,0)=H40,VLOOKUP($F39,[2]工作表1!$A:$G,7,0),0)+IF(VLOOKUP($G39,[2]工作表1!$A:$G,6,0)=H40,VLOOKUP($G39,[2]工作表1!$A:$G,7,0),0)+I39+U40</f>
        <v>170</v>
      </c>
      <c r="J40" s="1">
        <v>3</v>
      </c>
      <c r="K40" s="4">
        <f>IF(VLOOKUP($D39,[2]工作表1!$A:$G,6,0)=J40,VLOOKUP($D39,[2]工作表1!$A:$G,7,0),0)+IF(VLOOKUP($E39,[2]工作表1!$A:$G,6,0)=J40,VLOOKUP($E39,[2]工作表1!$A:$G,7,0),0)+IF(VLOOKUP($F39,[2]工作表1!$A:$G,6,0)=J40,VLOOKUP($F39,[2]工作表1!$A:$G,7,0),0)+IF(VLOOKUP($G39,[2]工作表1!$A:$G,6,0)=J40,VLOOKUP($G39,[2]工作表1!$A:$G,7,0),0)+K39+W40</f>
        <v>6</v>
      </c>
      <c r="L40" s="1">
        <f>IF(S40="hp",4,IF(S40="物攻",5,IF(S40="技防",5,4)))</f>
        <v>4</v>
      </c>
      <c r="M40" s="4">
        <f ca="1">IF(VLOOKUP($D39,[2]工作表1!$A:$G,6,0)=L40,VLOOKUP($D39,[2]工作表1!$A:$G,7,0),0)+IF(VLOOKUP($E39,[2]工作表1!$A:$G,6,0)=L40,VLOOKUP($E39,[2]工作表1!$A:$G,7,0),0)+IF(VLOOKUP($F39,[2]工作表1!$A:$G,6,0)=L40,VLOOKUP($F39,[2]工作表1!$A:$G,7,0),0)+IF(VLOOKUP($G39,[2]工作表1!$A:$G,6,0)=L40,VLOOKUP($G39,[2]工作表1!$A:$G,7,0),0)+M39+Y40</f>
        <v>8</v>
      </c>
      <c r="N40" s="1">
        <f>IF(S40="hp",5,IF(S40="物攻",6,IF(S40="技防",6,7)))</f>
        <v>7</v>
      </c>
      <c r="O40" s="4">
        <f ca="1">IF(VLOOKUP($D39,[2]工作表1!$A:$G,6,0)=N40,VLOOKUP($D39,[2]工作表1!$A:$G,7,0),0)+IF(VLOOKUP($E39,[2]工作表1!$A:$G,6,0)=N40,VLOOKUP($E39,[2]工作表1!$A:$G,7,0),0)+IF(VLOOKUP($F39,[2]工作表1!$A:$G,6,0)=N40,VLOOKUP($F39,[2]工作表1!$A:$G,7,0),0)+IF(VLOOKUP($G39,[2]工作表1!$A:$G,6,0)=N40,VLOOKUP($G39,[2]工作表1!$A:$G,7,0),0)+O39+AA40</f>
        <v>7</v>
      </c>
      <c r="P40" s="1">
        <v>23</v>
      </c>
      <c r="Q40" s="4">
        <f>IF(VLOOKUP($D39,[2]工作表1!$A:$G,6,0)=P40,VLOOKUP($D39,[2]工作表1!$A:$G,7,0),0)+IF(VLOOKUP($E39,[2]工作表1!$A:$G,6,0)=P40,VLOOKUP($E39,[2]工作表1!$A:$G,7,0),0)+IF(VLOOKUP($F39,[2]工作表1!$A:$G,6,0)=P40,VLOOKUP($F39,[2]工作表1!$A:$G,7,0),0)+IF(VLOOKUP($G39,[2]工作表1!$A:$G,6,0)=P40,VLOOKUP($G39,[2]工作表1!$A:$G,7,0),0)+Q39+AC40</f>
        <v>0</v>
      </c>
      <c r="R40">
        <f ca="1">IF(C40=0,0,ROUND(I40*VLOOKUP(H40,[1]期望属性!$E$23:$F$38,2,0)+M40*VLOOKUP(L40,[1]期望属性!$E$23:$F$38,2,0)+O40*VLOOKUP(N40,[1]期望属性!$E$23:$F$38,2,0)+K40*VLOOKUP(J40,[1]期望属性!$E$23:$F$38,2,0)+Q40*VLOOKUP(P40,[1]期望属性!$E$23:$F$38,2,0),0))</f>
        <v>26</v>
      </c>
      <c r="S40" t="str">
        <f>VLOOKUP((10000+INT(A40/1000)),[1]佣兵!$A$102:$F$150,5,0)</f>
        <v>技攻</v>
      </c>
      <c r="T40">
        <f>H40</f>
        <v>1</v>
      </c>
      <c r="U40">
        <f ca="1">[1]佣兵!$N$88</f>
        <v>99</v>
      </c>
      <c r="V40">
        <f>J40</f>
        <v>3</v>
      </c>
      <c r="W40">
        <v>0</v>
      </c>
      <c r="X40">
        <f>L40</f>
        <v>4</v>
      </c>
      <c r="Y40">
        <f ca="1">[1]佣兵!$J$88</f>
        <v>5</v>
      </c>
      <c r="Z40">
        <f>N40</f>
        <v>7</v>
      </c>
      <c r="AA40">
        <f ca="1">[1]佣兵!$L$88</f>
        <v>3</v>
      </c>
      <c r="AB40">
        <f>P40</f>
        <v>23</v>
      </c>
      <c r="AC40">
        <v>0</v>
      </c>
    </row>
    <row r="41" spans="1:29" x14ac:dyDescent="0.15">
      <c r="A41" s="1">
        <f>B41*1000+C41</f>
        <v>11002</v>
      </c>
      <c r="B41" s="1">
        <v>11</v>
      </c>
      <c r="C41" s="1">
        <f>C23</f>
        <v>2</v>
      </c>
      <c r="D41" s="30">
        <v>3003</v>
      </c>
      <c r="E41" s="31">
        <v>3006</v>
      </c>
      <c r="F41" s="31">
        <v>3002</v>
      </c>
      <c r="G41" s="32">
        <v>3008</v>
      </c>
      <c r="H41" s="1">
        <v>1</v>
      </c>
      <c r="I41" s="4">
        <f ca="1">IF(VLOOKUP($D40,[2]工作表1!$A:$G,6,0)=H41,VLOOKUP($D40,[2]工作表1!$A:$G,7,0),0)+IF(VLOOKUP($E40,[2]工作表1!$A:$G,6,0)=H41,VLOOKUP($E40,[2]工作表1!$A:$G,7,0),0)+IF(VLOOKUP($F40,[2]工作表1!$A:$G,6,0)=H41,VLOOKUP($F40,[2]工作表1!$A:$G,7,0),0)+IF(VLOOKUP($G40,[2]工作表1!$A:$G,6,0)=H41,VLOOKUP($G40,[2]工作表1!$A:$G,7,0),0)+I40+U41</f>
        <v>477</v>
      </c>
      <c r="J41" s="1">
        <v>3</v>
      </c>
      <c r="K41" s="4">
        <f>IF(VLOOKUP($D40,[2]工作表1!$A:$G,6,0)=J41,VLOOKUP($D40,[2]工作表1!$A:$G,7,0),0)+IF(VLOOKUP($E40,[2]工作表1!$A:$G,6,0)=J41,VLOOKUP($E40,[2]工作表1!$A:$G,7,0),0)+IF(VLOOKUP($F40,[2]工作表1!$A:$G,6,0)=J41,VLOOKUP($F40,[2]工作表1!$A:$G,7,0),0)+IF(VLOOKUP($G40,[2]工作表1!$A:$G,6,0)=J41,VLOOKUP($G40,[2]工作表1!$A:$G,7,0),0)+K40+W41</f>
        <v>6</v>
      </c>
      <c r="L41" s="1">
        <f>IF(S41="hp",4,IF(S41="物攻",5,IF(S41="技防",5,4)))</f>
        <v>4</v>
      </c>
      <c r="M41" s="4">
        <f ca="1">IF(VLOOKUP($D40,[2]工作表1!$A:$G,6,0)=L41,VLOOKUP($D40,[2]工作表1!$A:$G,7,0),0)+IF(VLOOKUP($E40,[2]工作表1!$A:$G,6,0)=L41,VLOOKUP($E40,[2]工作表1!$A:$G,7,0),0)+IF(VLOOKUP($F40,[2]工作表1!$A:$G,6,0)=L41,VLOOKUP($F40,[2]工作表1!$A:$G,7,0),0)+IF(VLOOKUP($G40,[2]工作表1!$A:$G,6,0)=L41,VLOOKUP($G40,[2]工作表1!$A:$G,7,0),0)+M40+Y41</f>
        <v>20</v>
      </c>
      <c r="N41" s="1">
        <f>IF(S41="hp",5,IF(S41="物攻",6,IF(S41="技防",6,7)))</f>
        <v>7</v>
      </c>
      <c r="O41" s="4">
        <f ca="1">IF(VLOOKUP($D40,[2]工作表1!$A:$G,6,0)=N41,VLOOKUP($D40,[2]工作表1!$A:$G,7,0),0)+IF(VLOOKUP($E40,[2]工作表1!$A:$G,6,0)=N41,VLOOKUP($E40,[2]工作表1!$A:$G,7,0),0)+IF(VLOOKUP($F40,[2]工作表1!$A:$G,6,0)=N41,VLOOKUP($F40,[2]工作表1!$A:$G,7,0),0)+IF(VLOOKUP($G40,[2]工作表1!$A:$G,6,0)=N41,VLOOKUP($G40,[2]工作表1!$A:$G,7,0),0)+O40+AA41</f>
        <v>17</v>
      </c>
      <c r="P41" s="1">
        <v>23</v>
      </c>
      <c r="Q41" s="4">
        <f>IF(VLOOKUP($D40,[2]工作表1!$A:$G,6,0)=P41,VLOOKUP($D40,[2]工作表1!$A:$G,7,0),0)+IF(VLOOKUP($E40,[2]工作表1!$A:$G,6,0)=P41,VLOOKUP($E40,[2]工作表1!$A:$G,7,0),0)+IF(VLOOKUP($F40,[2]工作表1!$A:$G,6,0)=P41,VLOOKUP($F40,[2]工作表1!$A:$G,7,0),0)+IF(VLOOKUP($G40,[2]工作表1!$A:$G,6,0)=P41,VLOOKUP($G40,[2]工作表1!$A:$G,7,0),0)+Q40+AC41</f>
        <v>0</v>
      </c>
      <c r="R41">
        <f ca="1">IF(C41=0,0,ROUND(I41*VLOOKUP(H41,[1]期望属性!$E$23:$F$38,2,0)+M41*VLOOKUP(L41,[1]期望属性!$E$23:$F$38,2,0)+O41*VLOOKUP(N41,[1]期望属性!$E$23:$F$38,2,0)+K41*VLOOKUP(J41,[1]期望属性!$E$23:$F$38,2,0)+Q41*VLOOKUP(P41,[1]期望属性!$E$23:$F$38,2,0),0))</f>
        <v>62</v>
      </c>
      <c r="S41" t="str">
        <f>VLOOKUP((10000+INT(A41/1000)),[1]佣兵!$A$102:$F$150,5,0)</f>
        <v>技攻</v>
      </c>
      <c r="T41">
        <f>H41</f>
        <v>1</v>
      </c>
      <c r="U41">
        <f ca="1">[1]佣兵!$N$89</f>
        <v>129</v>
      </c>
      <c r="V41">
        <f>J41</f>
        <v>3</v>
      </c>
      <c r="W41">
        <v>0</v>
      </c>
      <c r="X41">
        <f>L41</f>
        <v>4</v>
      </c>
      <c r="Y41">
        <f ca="1">[1]佣兵!$J$89</f>
        <v>7</v>
      </c>
      <c r="Z41">
        <f>N41</f>
        <v>7</v>
      </c>
      <c r="AA41">
        <f ca="1">[1]佣兵!$L$89</f>
        <v>4</v>
      </c>
      <c r="AB41">
        <f>P41</f>
        <v>23</v>
      </c>
      <c r="AC41">
        <v>0</v>
      </c>
    </row>
    <row r="42" spans="1:29" x14ac:dyDescent="0.15">
      <c r="A42" s="1">
        <f>B42*1000+C42</f>
        <v>11003</v>
      </c>
      <c r="B42" s="1">
        <v>11</v>
      </c>
      <c r="C42" s="1">
        <f>C24</f>
        <v>3</v>
      </c>
      <c r="D42" s="30">
        <v>4001</v>
      </c>
      <c r="E42" s="31">
        <v>4006</v>
      </c>
      <c r="F42" s="31">
        <v>4003</v>
      </c>
      <c r="G42" s="32">
        <v>4008</v>
      </c>
      <c r="H42" s="1">
        <v>1</v>
      </c>
      <c r="I42" s="4">
        <f ca="1">IF(VLOOKUP($D41,[2]工作表1!$A:$G,6,0)=H42,VLOOKUP($D41,[2]工作表1!$A:$G,7,0),0)+IF(VLOOKUP($E41,[2]工作表1!$A:$G,6,0)=H42,VLOOKUP($E41,[2]工作表1!$A:$G,7,0),0)+IF(VLOOKUP($F41,[2]工作表1!$A:$G,6,0)=H42,VLOOKUP($F41,[2]工作表1!$A:$G,7,0),0)+IF(VLOOKUP($G41,[2]工作表1!$A:$G,6,0)=H42,VLOOKUP($G41,[2]工作表1!$A:$G,7,0),0)+I41+U42</f>
        <v>863</v>
      </c>
      <c r="J42" s="1">
        <v>3</v>
      </c>
      <c r="K42" s="4">
        <f>IF(VLOOKUP($D41,[2]工作表1!$A:$G,6,0)=J42,VLOOKUP($D41,[2]工作表1!$A:$G,7,0),0)+IF(VLOOKUP($E41,[2]工作表1!$A:$G,6,0)=J42,VLOOKUP($E41,[2]工作表1!$A:$G,7,0),0)+IF(VLOOKUP($F41,[2]工作表1!$A:$G,6,0)=J42,VLOOKUP($F41,[2]工作表1!$A:$G,7,0),0)+IF(VLOOKUP($G41,[2]工作表1!$A:$G,6,0)=J42,VLOOKUP($G41,[2]工作表1!$A:$G,7,0),0)+K41+W42</f>
        <v>19</v>
      </c>
      <c r="L42" s="1">
        <f>IF(S42="hp",4,IF(S42="物攻",5,IF(S42="技防",5,4)))</f>
        <v>4</v>
      </c>
      <c r="M42" s="4">
        <f ca="1">IF(VLOOKUP($D41,[2]工作表1!$A:$G,6,0)=L42,VLOOKUP($D41,[2]工作表1!$A:$G,7,0),0)+IF(VLOOKUP($E41,[2]工作表1!$A:$G,6,0)=L42,VLOOKUP($E41,[2]工作表1!$A:$G,7,0),0)+IF(VLOOKUP($F41,[2]工作表1!$A:$G,6,0)=L42,VLOOKUP($F41,[2]工作表1!$A:$G,7,0),0)+IF(VLOOKUP($G41,[2]工作表1!$A:$G,6,0)=L42,VLOOKUP($G41,[2]工作表1!$A:$G,7,0),0)+M41+Y42</f>
        <v>28</v>
      </c>
      <c r="N42" s="1">
        <f>IF(S42="hp",5,IF(S42="物攻",6,IF(S42="技防",6,7)))</f>
        <v>7</v>
      </c>
      <c r="O42" s="4">
        <f ca="1">IF(VLOOKUP($D41,[2]工作表1!$A:$G,6,0)=N42,VLOOKUP($D41,[2]工作表1!$A:$G,7,0),0)+IF(VLOOKUP($E41,[2]工作表1!$A:$G,6,0)=N42,VLOOKUP($E41,[2]工作表1!$A:$G,7,0),0)+IF(VLOOKUP($F41,[2]工作表1!$A:$G,6,0)=N42,VLOOKUP($F41,[2]工作表1!$A:$G,7,0),0)+IF(VLOOKUP($G41,[2]工作表1!$A:$G,6,0)=N42,VLOOKUP($G41,[2]工作表1!$A:$G,7,0),0)+O41+AA42</f>
        <v>30</v>
      </c>
      <c r="P42" s="1">
        <v>23</v>
      </c>
      <c r="Q42" s="4">
        <f>IF(VLOOKUP($D41,[2]工作表1!$A:$G,6,0)=P42,VLOOKUP($D41,[2]工作表1!$A:$G,7,0),0)+IF(VLOOKUP($E41,[2]工作表1!$A:$G,6,0)=P42,VLOOKUP($E41,[2]工作表1!$A:$G,7,0),0)+IF(VLOOKUP($F41,[2]工作表1!$A:$G,6,0)=P42,VLOOKUP($F41,[2]工作表1!$A:$G,7,0),0)+IF(VLOOKUP($G41,[2]工作表1!$A:$G,6,0)=P42,VLOOKUP($G41,[2]工作表1!$A:$G,7,0),0)+Q41+AC42</f>
        <v>0</v>
      </c>
      <c r="R42">
        <f ca="1">IF(C42=0,0,ROUND(I42*VLOOKUP(H42,[1]期望属性!$E$23:$F$38,2,0)+M42*VLOOKUP(L42,[1]期望属性!$E$23:$F$38,2,0)+O42*VLOOKUP(N42,[1]期望属性!$E$23:$F$38,2,0)+K42*VLOOKUP(J42,[1]期望属性!$E$23:$F$38,2,0)+Q42*VLOOKUP(P42,[1]期望属性!$E$23:$F$38,2,0),0))</f>
        <v>107</v>
      </c>
      <c r="S42" t="str">
        <f>VLOOKUP((10000+INT(A42/1000)),[1]佣兵!$A$102:$F$150,5,0)</f>
        <v>技攻</v>
      </c>
      <c r="T42">
        <f>H42</f>
        <v>1</v>
      </c>
      <c r="U42">
        <f ca="1">[1]佣兵!$N$90</f>
        <v>149</v>
      </c>
      <c r="V42">
        <f>J42</f>
        <v>3</v>
      </c>
      <c r="W42">
        <v>0</v>
      </c>
      <c r="X42">
        <f>L42</f>
        <v>4</v>
      </c>
      <c r="Y42">
        <f ca="1">[1]佣兵!$J$90</f>
        <v>8</v>
      </c>
      <c r="Z42">
        <f>N42</f>
        <v>7</v>
      </c>
      <c r="AA42">
        <f ca="1">[1]佣兵!$L$90</f>
        <v>4</v>
      </c>
      <c r="AB42">
        <f>P42</f>
        <v>23</v>
      </c>
      <c r="AC42">
        <v>0</v>
      </c>
    </row>
    <row r="43" spans="1:29" x14ac:dyDescent="0.15">
      <c r="A43" s="1">
        <f>B43*1000+C43</f>
        <v>11004</v>
      </c>
      <c r="B43" s="1">
        <v>11</v>
      </c>
      <c r="C43" s="1">
        <f>C25</f>
        <v>4</v>
      </c>
      <c r="D43" s="30">
        <v>5001</v>
      </c>
      <c r="E43" s="31">
        <v>5001</v>
      </c>
      <c r="F43" s="31">
        <v>5002</v>
      </c>
      <c r="G43" s="32">
        <v>5008</v>
      </c>
      <c r="H43" s="1">
        <v>1</v>
      </c>
      <c r="I43" s="4">
        <f ca="1">IF(VLOOKUP($D42,[2]工作表1!$A:$G,6,0)=H43,VLOOKUP($D42,[2]工作表1!$A:$G,7,0),0)+IF(VLOOKUP($E42,[2]工作表1!$A:$G,6,0)=H43,VLOOKUP($E42,[2]工作表1!$A:$G,7,0),0)+IF(VLOOKUP($F42,[2]工作表1!$A:$G,6,0)=H43,VLOOKUP($F42,[2]工作表1!$A:$G,7,0),0)+IF(VLOOKUP($G42,[2]工作表1!$A:$G,6,0)=H43,VLOOKUP($G42,[2]工作表1!$A:$G,7,0),0)+I42+U43</f>
        <v>1396</v>
      </c>
      <c r="J43" s="1">
        <v>3</v>
      </c>
      <c r="K43" s="4">
        <f>IF(VLOOKUP($D42,[2]工作表1!$A:$G,6,0)=J43,VLOOKUP($D42,[2]工作表1!$A:$G,7,0),0)+IF(VLOOKUP($E42,[2]工作表1!$A:$G,6,0)=J43,VLOOKUP($E42,[2]工作表1!$A:$G,7,0),0)+IF(VLOOKUP($F42,[2]工作表1!$A:$G,6,0)=J43,VLOOKUP($F42,[2]工作表1!$A:$G,7,0),0)+IF(VLOOKUP($G42,[2]工作表1!$A:$G,6,0)=J43,VLOOKUP($G42,[2]工作表1!$A:$G,7,0),0)+K42+W43</f>
        <v>19</v>
      </c>
      <c r="L43" s="1">
        <f>IF(S43="hp",4,IF(S43="物攻",5,IF(S43="技防",5,4)))</f>
        <v>4</v>
      </c>
      <c r="M43" s="4">
        <f ca="1">IF(VLOOKUP($D42,[2]工作表1!$A:$G,6,0)=L43,VLOOKUP($D42,[2]工作表1!$A:$G,7,0),0)+IF(VLOOKUP($E42,[2]工作表1!$A:$G,6,0)=L43,VLOOKUP($E42,[2]工作表1!$A:$G,7,0),0)+IF(VLOOKUP($F42,[2]工作表1!$A:$G,6,0)=L43,VLOOKUP($F42,[2]工作表1!$A:$G,7,0),0)+IF(VLOOKUP($G42,[2]工作表1!$A:$G,6,0)=L43,VLOOKUP($G42,[2]工作表1!$A:$G,7,0),0)+M42+Y43</f>
        <v>48</v>
      </c>
      <c r="N43" s="1">
        <f>IF(S43="hp",5,IF(S43="物攻",6,IF(S43="技防",6,7)))</f>
        <v>7</v>
      </c>
      <c r="O43" s="4">
        <f ca="1">IF(VLOOKUP($D42,[2]工作表1!$A:$G,6,0)=N43,VLOOKUP($D42,[2]工作表1!$A:$G,7,0),0)+IF(VLOOKUP($E42,[2]工作表1!$A:$G,6,0)=N43,VLOOKUP($E42,[2]工作表1!$A:$G,7,0),0)+IF(VLOOKUP($F42,[2]工作表1!$A:$G,6,0)=N43,VLOOKUP($F42,[2]工作表1!$A:$G,7,0),0)+IF(VLOOKUP($G42,[2]工作表1!$A:$G,6,0)=N43,VLOOKUP($G42,[2]工作表1!$A:$G,7,0),0)+O42+AA43</f>
        <v>48</v>
      </c>
      <c r="P43" s="1">
        <v>23</v>
      </c>
      <c r="Q43" s="4">
        <f>IF(VLOOKUP($D42,[2]工作表1!$A:$G,6,0)=P43,VLOOKUP($D42,[2]工作表1!$A:$G,7,0),0)+IF(VLOOKUP($E42,[2]工作表1!$A:$G,6,0)=P43,VLOOKUP($E42,[2]工作表1!$A:$G,7,0),0)+IF(VLOOKUP($F42,[2]工作表1!$A:$G,6,0)=P43,VLOOKUP($F42,[2]工作表1!$A:$G,7,0),0)+IF(VLOOKUP($G42,[2]工作表1!$A:$G,6,0)=P43,VLOOKUP($G42,[2]工作表1!$A:$G,7,0),0)+Q42+AC43</f>
        <v>0</v>
      </c>
      <c r="R43">
        <f ca="1">IF(C43=0,0,ROUND(I43*VLOOKUP(H43,[1]期望属性!$E$23:$F$38,2,0)+M43*VLOOKUP(L43,[1]期望属性!$E$23:$F$38,2,0)+O43*VLOOKUP(N43,[1]期望属性!$E$23:$F$38,2,0)+K43*VLOOKUP(J43,[1]期望属性!$E$23:$F$38,2,0)+Q43*VLOOKUP(P43,[1]期望属性!$E$23:$F$38,2,0),0))</f>
        <v>170</v>
      </c>
      <c r="S43" t="str">
        <f>VLOOKUP((10000+INT(A43/1000)),[1]佣兵!$A$102:$F$150,5,0)</f>
        <v>技攻</v>
      </c>
      <c r="T43">
        <f>H43</f>
        <v>1</v>
      </c>
      <c r="U43">
        <f ca="1">[1]佣兵!$N$91</f>
        <v>178</v>
      </c>
      <c r="V43">
        <f>J43</f>
        <v>3</v>
      </c>
      <c r="W43">
        <v>0</v>
      </c>
      <c r="X43">
        <f>L43</f>
        <v>4</v>
      </c>
      <c r="Y43">
        <f ca="1">[1]佣兵!$J$91</f>
        <v>10</v>
      </c>
      <c r="Z43">
        <f>N43</f>
        <v>7</v>
      </c>
      <c r="AA43">
        <f ca="1">[1]佣兵!$L$91</f>
        <v>5</v>
      </c>
      <c r="AB43">
        <f>P43</f>
        <v>23</v>
      </c>
      <c r="AC43">
        <v>0</v>
      </c>
    </row>
    <row r="44" spans="1:29" x14ac:dyDescent="0.15">
      <c r="A44" s="1">
        <f>B44*1000+C44</f>
        <v>11005</v>
      </c>
      <c r="B44" s="1">
        <v>11</v>
      </c>
      <c r="C44" s="1">
        <f>C26</f>
        <v>5</v>
      </c>
      <c r="D44" s="31">
        <v>6001</v>
      </c>
      <c r="E44" s="33">
        <v>6006</v>
      </c>
      <c r="F44" s="33">
        <v>6002</v>
      </c>
      <c r="G44" s="31">
        <v>6008</v>
      </c>
      <c r="H44" s="1">
        <v>1</v>
      </c>
      <c r="I44" s="4">
        <f ca="1">IF(VLOOKUP($D43,[2]工作表1!$A:$G,6,0)=H44,VLOOKUP($D43,[2]工作表1!$A:$G,7,0),0)+IF(VLOOKUP($E43,[2]工作表1!$A:$G,6,0)=H44,VLOOKUP($E43,[2]工作表1!$A:$G,7,0),0)+IF(VLOOKUP($F43,[2]工作表1!$A:$G,6,0)=H44,VLOOKUP($F43,[2]工作表1!$A:$G,7,0),0)+IF(VLOOKUP($G43,[2]工作表1!$A:$G,6,0)=H44,VLOOKUP($G43,[2]工作表1!$A:$G,7,0),0)+I43+U44</f>
        <v>1913</v>
      </c>
      <c r="J44" s="1">
        <v>3</v>
      </c>
      <c r="K44" s="4">
        <f>IF(VLOOKUP($D43,[2]工作表1!$A:$G,6,0)=J44,VLOOKUP($D43,[2]工作表1!$A:$G,7,0),0)+IF(VLOOKUP($E43,[2]工作表1!$A:$G,6,0)=J44,VLOOKUP($E43,[2]工作表1!$A:$G,7,0),0)+IF(VLOOKUP($F43,[2]工作表1!$A:$G,6,0)=J44,VLOOKUP($F43,[2]工作表1!$A:$G,7,0),0)+IF(VLOOKUP($G43,[2]工作表1!$A:$G,6,0)=J44,VLOOKUP($G43,[2]工作表1!$A:$G,7,0),0)+K43+W44</f>
        <v>45</v>
      </c>
      <c r="L44" s="1">
        <f>IF(S44="hp",4,IF(S44="物攻",5,IF(S44="技防",5,4)))</f>
        <v>4</v>
      </c>
      <c r="M44" s="4">
        <f ca="1">IF(VLOOKUP($D43,[2]工作表1!$A:$G,6,0)=L44,VLOOKUP($D43,[2]工作表1!$A:$G,7,0),0)+IF(VLOOKUP($E43,[2]工作表1!$A:$G,6,0)=L44,VLOOKUP($E43,[2]工作表1!$A:$G,7,0),0)+IF(VLOOKUP($F43,[2]工作表1!$A:$G,6,0)=L44,VLOOKUP($F43,[2]工作表1!$A:$G,7,0),0)+IF(VLOOKUP($G43,[2]工作表1!$A:$G,6,0)=L44,VLOOKUP($G43,[2]工作表1!$A:$G,7,0),0)+M43+Y44</f>
        <v>88</v>
      </c>
      <c r="N44" s="1">
        <f>IF(S44="hp",5,IF(S44="物攻",6,IF(S44="技防",6,7)))</f>
        <v>7</v>
      </c>
      <c r="O44" s="4">
        <f ca="1">IF(VLOOKUP($D43,[2]工作表1!$A:$G,6,0)=N44,VLOOKUP($D43,[2]工作表1!$A:$G,7,0),0)+IF(VLOOKUP($E43,[2]工作表1!$A:$G,6,0)=N44,VLOOKUP($E43,[2]工作表1!$A:$G,7,0),0)+IF(VLOOKUP($F43,[2]工作表1!$A:$G,6,0)=N44,VLOOKUP($F43,[2]工作表1!$A:$G,7,0),0)+IF(VLOOKUP($G43,[2]工作表1!$A:$G,6,0)=N44,VLOOKUP($G43,[2]工作表1!$A:$G,7,0),0)+O43+AA44</f>
        <v>54</v>
      </c>
      <c r="P44" s="1">
        <v>23</v>
      </c>
      <c r="Q44" s="4">
        <f>IF(VLOOKUP($D43,[2]工作表1!$A:$G,6,0)=P44,VLOOKUP($D43,[2]工作表1!$A:$G,7,0),0)+IF(VLOOKUP($E43,[2]工作表1!$A:$G,6,0)=P44,VLOOKUP($E43,[2]工作表1!$A:$G,7,0),0)+IF(VLOOKUP($F43,[2]工作表1!$A:$G,6,0)=P44,VLOOKUP($F43,[2]工作表1!$A:$G,7,0),0)+IF(VLOOKUP($G43,[2]工作表1!$A:$G,6,0)=P44,VLOOKUP($G43,[2]工作表1!$A:$G,7,0),0)+Q43+AC44</f>
        <v>0</v>
      </c>
      <c r="R44">
        <f ca="1">IF(C44=0,0,ROUND(I44*VLOOKUP(H44,[1]期望属性!$E$23:$F$38,2,0)+M44*VLOOKUP(L44,[1]期望属性!$E$23:$F$38,2,0)+O44*VLOOKUP(N44,[1]期望属性!$E$23:$F$38,2,0)+K44*VLOOKUP(J44,[1]期望属性!$E$23:$F$38,2,0)+Q44*VLOOKUP(P44,[1]期望属性!$E$23:$F$38,2,0),0))</f>
        <v>255</v>
      </c>
      <c r="S44" t="str">
        <f>VLOOKUP((10000+INT(A44/1000)),[1]佣兵!$A$102:$F$150,5,0)</f>
        <v>技攻</v>
      </c>
      <c r="T44">
        <f>H44</f>
        <v>1</v>
      </c>
      <c r="U44">
        <f ca="1">[1]佣兵!$N$92</f>
        <v>218</v>
      </c>
      <c r="V44">
        <f>J44</f>
        <v>3</v>
      </c>
      <c r="W44">
        <v>0</v>
      </c>
      <c r="X44">
        <f>L44</f>
        <v>4</v>
      </c>
      <c r="Y44">
        <f ca="1">[1]佣兵!$J$92</f>
        <v>12</v>
      </c>
      <c r="Z44">
        <f>N44</f>
        <v>7</v>
      </c>
      <c r="AA44">
        <f ca="1">[1]佣兵!$L$92</f>
        <v>6</v>
      </c>
      <c r="AB44">
        <f>P44</f>
        <v>23</v>
      </c>
      <c r="AC44">
        <v>0</v>
      </c>
    </row>
    <row r="45" spans="1:29" x14ac:dyDescent="0.15">
      <c r="A45" s="1">
        <f>B45*1000+C45</f>
        <v>13000</v>
      </c>
      <c r="B45" s="1">
        <v>13</v>
      </c>
      <c r="C45" s="1">
        <f>C39</f>
        <v>0</v>
      </c>
      <c r="D45" s="7">
        <v>1005</v>
      </c>
      <c r="E45" s="8">
        <v>1004</v>
      </c>
      <c r="F45" s="8">
        <v>1003</v>
      </c>
      <c r="G45" s="9">
        <v>1007</v>
      </c>
      <c r="H45" s="1">
        <v>1</v>
      </c>
      <c r="I45" s="4">
        <v>0</v>
      </c>
      <c r="J45" s="1">
        <v>3</v>
      </c>
      <c r="K45" s="4">
        <v>0</v>
      </c>
      <c r="L45" s="1">
        <f>IF(S45="hp",4,IF(S45="物攻",5,IF(S45="技防",5,4)))</f>
        <v>5</v>
      </c>
      <c r="M45" s="4">
        <v>0</v>
      </c>
      <c r="N45" s="1">
        <f>IF(S45="hp",5,IF(S45="物攻",6,IF(S45="技防",6,7)))</f>
        <v>6</v>
      </c>
      <c r="O45" s="4">
        <v>0</v>
      </c>
      <c r="P45" s="1">
        <v>23</v>
      </c>
      <c r="Q45" s="4">
        <v>0</v>
      </c>
      <c r="R45">
        <f>IF(C45=0,0,ROUND(I45*VLOOKUP(H45,[1]期望属性!$E$23:$F$38,2,0)+M45*VLOOKUP(L45,[1]期望属性!$E$23:$F$38,2,0)+O45*VLOOKUP(N45,[1]期望属性!$E$23:$F$38,2,0)+K45*VLOOKUP(J45,[1]期望属性!$E$23:$F$38,2,0)+Q45*VLOOKUP(P45,[1]期望属性!$E$23:$F$38,2,0),0))</f>
        <v>0</v>
      </c>
      <c r="S45" t="str">
        <f>VLOOKUP((10000+INT(A45/1000)),[1]佣兵!$A$102:$F$150,5,0)</f>
        <v>物攻</v>
      </c>
      <c r="T45">
        <f>H45</f>
        <v>1</v>
      </c>
      <c r="U45">
        <f>[1]佣兵!$N$87</f>
        <v>0</v>
      </c>
      <c r="V45">
        <f>J45</f>
        <v>3</v>
      </c>
      <c r="W45">
        <v>0</v>
      </c>
      <c r="X45">
        <f>L45</f>
        <v>5</v>
      </c>
      <c r="Y45">
        <f>[1]佣兵!$J$87</f>
        <v>0</v>
      </c>
      <c r="Z45">
        <f>N45</f>
        <v>6</v>
      </c>
      <c r="AA45">
        <f>[1]佣兵!$L$87</f>
        <v>0</v>
      </c>
      <c r="AB45">
        <f>P45</f>
        <v>23</v>
      </c>
      <c r="AC45">
        <v>0</v>
      </c>
    </row>
    <row r="46" spans="1:29" x14ac:dyDescent="0.15">
      <c r="A46" s="1">
        <f>B46*1000+C46</f>
        <v>13001</v>
      </c>
      <c r="B46" s="1">
        <v>13</v>
      </c>
      <c r="C46" s="1">
        <f>C40</f>
        <v>1</v>
      </c>
      <c r="D46" s="10">
        <v>2005</v>
      </c>
      <c r="E46" s="6">
        <v>2004</v>
      </c>
      <c r="F46" s="6">
        <v>2003</v>
      </c>
      <c r="G46" s="11">
        <v>2008</v>
      </c>
      <c r="H46" s="1">
        <v>1</v>
      </c>
      <c r="I46" s="4">
        <f ca="1">IF(VLOOKUP($D45,[2]工作表1!$A:$G,6,0)=H46,VLOOKUP($D45,[2]工作表1!$A:$G,7,0),0)+IF(VLOOKUP($E45,[2]工作表1!$A:$G,6,0)=H46,VLOOKUP($E45,[2]工作表1!$A:$G,7,0),0)+IF(VLOOKUP($F45,[2]工作表1!$A:$G,6,0)=H46,VLOOKUP($F45,[2]工作表1!$A:$G,7,0),0)+IF(VLOOKUP($G45,[2]工作表1!$A:$G,6,0)=H46,VLOOKUP($G45,[2]工作表1!$A:$G,7,0),0)+I45+U46</f>
        <v>146</v>
      </c>
      <c r="J46" s="1">
        <v>3</v>
      </c>
      <c r="K46" s="4">
        <f>IF(VLOOKUP($D45,[2]工作表1!$A:$G,6,0)=J46,VLOOKUP($D45,[2]工作表1!$A:$G,7,0),0)+IF(VLOOKUP($E45,[2]工作表1!$A:$G,6,0)=J46,VLOOKUP($E45,[2]工作表1!$A:$G,7,0),0)+IF(VLOOKUP($F45,[2]工作表1!$A:$G,6,0)=J46,VLOOKUP($F45,[2]工作表1!$A:$G,7,0),0)+IF(VLOOKUP($G45,[2]工作表1!$A:$G,6,0)=J46,VLOOKUP($G45,[2]工作表1!$A:$G,7,0),0)+K45+W46</f>
        <v>0</v>
      </c>
      <c r="L46" s="1">
        <f>IF(S46="hp",4,IF(S46="物攻",5,IF(S46="技防",5,4)))</f>
        <v>5</v>
      </c>
      <c r="M46" s="4">
        <f ca="1">IF(VLOOKUP($D45,[2]工作表1!$A:$G,6,0)=L46,VLOOKUP($D45,[2]工作表1!$A:$G,7,0),0)+IF(VLOOKUP($E45,[2]工作表1!$A:$G,6,0)=L46,VLOOKUP($E45,[2]工作表1!$A:$G,7,0),0)+IF(VLOOKUP($F45,[2]工作表1!$A:$G,6,0)=L46,VLOOKUP($F45,[2]工作表1!$A:$G,7,0),0)+IF(VLOOKUP($G45,[2]工作表1!$A:$G,6,0)=L46,VLOOKUP($G45,[2]工作表1!$A:$G,7,0),0)+M45+Y46</f>
        <v>8</v>
      </c>
      <c r="N46" s="1">
        <f>IF(S46="hp",5,IF(S46="物攻",6,IF(S46="技防",6,7)))</f>
        <v>6</v>
      </c>
      <c r="O46" s="4">
        <f ca="1">IF(VLOOKUP($D45,[2]工作表1!$A:$G,6,0)=N46,VLOOKUP($D45,[2]工作表1!$A:$G,7,0),0)+IF(VLOOKUP($E45,[2]工作表1!$A:$G,6,0)=N46,VLOOKUP($E45,[2]工作表1!$A:$G,7,0),0)+IF(VLOOKUP($F45,[2]工作表1!$A:$G,6,0)=N46,VLOOKUP($F45,[2]工作表1!$A:$G,7,0),0)+IF(VLOOKUP($G45,[2]工作表1!$A:$G,6,0)=N46,VLOOKUP($G45,[2]工作表1!$A:$G,7,0),0)+O45+AA46</f>
        <v>7</v>
      </c>
      <c r="P46" s="1">
        <v>23</v>
      </c>
      <c r="Q46" s="4">
        <f>IF(VLOOKUP($D45,[2]工作表1!$A:$G,6,0)=P46,VLOOKUP($D45,[2]工作表1!$A:$G,7,0),0)+IF(VLOOKUP($E45,[2]工作表1!$A:$G,6,0)=P46,VLOOKUP($E45,[2]工作表1!$A:$G,7,0),0)+IF(VLOOKUP($F45,[2]工作表1!$A:$G,6,0)=P46,VLOOKUP($F45,[2]工作表1!$A:$G,7,0),0)+IF(VLOOKUP($G45,[2]工作表1!$A:$G,6,0)=P46,VLOOKUP($G45,[2]工作表1!$A:$G,7,0),0)+Q45+AC46</f>
        <v>3</v>
      </c>
      <c r="R46">
        <f ca="1">IF(C46=0,0,ROUND(I46*VLOOKUP(H46,[1]期望属性!$E$23:$F$38,2,0)+M46*VLOOKUP(L46,[1]期望属性!$E$23:$F$38,2,0)+O46*VLOOKUP(N46,[1]期望属性!$E$23:$F$38,2,0)+K46*VLOOKUP(J46,[1]期望属性!$E$23:$F$38,2,0)+Q46*VLOOKUP(P46,[1]期望属性!$E$23:$F$38,2,0),0))</f>
        <v>24</v>
      </c>
      <c r="S46" t="str">
        <f>VLOOKUP((10000+INT(A46/1000)),[1]佣兵!$A$102:$F$150,5,0)</f>
        <v>物攻</v>
      </c>
      <c r="T46">
        <f>H46</f>
        <v>1</v>
      </c>
      <c r="U46">
        <f ca="1">[1]佣兵!$N$88</f>
        <v>99</v>
      </c>
      <c r="V46">
        <f>J46</f>
        <v>3</v>
      </c>
      <c r="W46">
        <v>0</v>
      </c>
      <c r="X46">
        <f>L46</f>
        <v>5</v>
      </c>
      <c r="Y46">
        <f ca="1">[1]佣兵!$J$88</f>
        <v>5</v>
      </c>
      <c r="Z46">
        <f>N46</f>
        <v>6</v>
      </c>
      <c r="AA46">
        <f ca="1">[1]佣兵!$L$88</f>
        <v>3</v>
      </c>
      <c r="AB46">
        <f>P46</f>
        <v>23</v>
      </c>
      <c r="AC46">
        <v>0</v>
      </c>
    </row>
    <row r="47" spans="1:29" x14ac:dyDescent="0.15">
      <c r="A47" s="1">
        <f>B47*1000+C47</f>
        <v>13002</v>
      </c>
      <c r="B47" s="1">
        <v>13</v>
      </c>
      <c r="C47" s="1">
        <f>C41</f>
        <v>2</v>
      </c>
      <c r="D47" s="10">
        <v>3008</v>
      </c>
      <c r="E47" s="6">
        <v>3004</v>
      </c>
      <c r="F47" s="6">
        <v>3003</v>
      </c>
      <c r="G47" s="11">
        <v>3007</v>
      </c>
      <c r="H47" s="1">
        <v>1</v>
      </c>
      <c r="I47" s="4">
        <f ca="1">IF(VLOOKUP($D46,[2]工作表1!$A:$G,6,0)=H47,VLOOKUP($D46,[2]工作表1!$A:$G,7,0),0)+IF(VLOOKUP($E46,[2]工作表1!$A:$G,6,0)=H47,VLOOKUP($E46,[2]工作表1!$A:$G,7,0),0)+IF(VLOOKUP($F46,[2]工作表1!$A:$G,6,0)=H47,VLOOKUP($F46,[2]工作表1!$A:$G,7,0),0)+IF(VLOOKUP($G46,[2]工作表1!$A:$G,6,0)=H47,VLOOKUP($G46,[2]工作表1!$A:$G,7,0),0)+I46+U47</f>
        <v>453</v>
      </c>
      <c r="J47" s="1">
        <v>3</v>
      </c>
      <c r="K47" s="4">
        <f>IF(VLOOKUP($D46,[2]工作表1!$A:$G,6,0)=J47,VLOOKUP($D46,[2]工作表1!$A:$G,7,0),0)+IF(VLOOKUP($E46,[2]工作表1!$A:$G,6,0)=J47,VLOOKUP($E46,[2]工作表1!$A:$G,7,0),0)+IF(VLOOKUP($F46,[2]工作表1!$A:$G,6,0)=J47,VLOOKUP($F46,[2]工作表1!$A:$G,7,0),0)+IF(VLOOKUP($G46,[2]工作表1!$A:$G,6,0)=J47,VLOOKUP($G46,[2]工作表1!$A:$G,7,0),0)+K46+W47</f>
        <v>0</v>
      </c>
      <c r="L47" s="1">
        <f>IF(S47="hp",4,IF(S47="物攻",5,IF(S47="技防",5,4)))</f>
        <v>5</v>
      </c>
      <c r="M47" s="4">
        <f ca="1">IF(VLOOKUP($D46,[2]工作表1!$A:$G,6,0)=L47,VLOOKUP($D46,[2]工作表1!$A:$G,7,0),0)+IF(VLOOKUP($E46,[2]工作表1!$A:$G,6,0)=L47,VLOOKUP($E46,[2]工作表1!$A:$G,7,0),0)+IF(VLOOKUP($F46,[2]工作表1!$A:$G,6,0)=L47,VLOOKUP($F46,[2]工作表1!$A:$G,7,0),0)+IF(VLOOKUP($G46,[2]工作表1!$A:$G,6,0)=L47,VLOOKUP($G46,[2]工作表1!$A:$G,7,0),0)+M46+Y47</f>
        <v>20</v>
      </c>
      <c r="N47" s="1">
        <f>IF(S47="hp",5,IF(S47="物攻",6,IF(S47="技防",6,7)))</f>
        <v>6</v>
      </c>
      <c r="O47" s="4">
        <f ca="1">IF(VLOOKUP($D46,[2]工作表1!$A:$G,6,0)=N47,VLOOKUP($D46,[2]工作表1!$A:$G,7,0),0)+IF(VLOOKUP($E46,[2]工作表1!$A:$G,6,0)=N47,VLOOKUP($E46,[2]工作表1!$A:$G,7,0),0)+IF(VLOOKUP($F46,[2]工作表1!$A:$G,6,0)=N47,VLOOKUP($F46,[2]工作表1!$A:$G,7,0),0)+IF(VLOOKUP($G46,[2]工作表1!$A:$G,6,0)=N47,VLOOKUP($G46,[2]工作表1!$A:$G,7,0),0)+O46+AA47</f>
        <v>17</v>
      </c>
      <c r="P47" s="1">
        <v>23</v>
      </c>
      <c r="Q47" s="4">
        <f>IF(VLOOKUP($D46,[2]工作表1!$A:$G,6,0)=P47,VLOOKUP($D46,[2]工作表1!$A:$G,7,0),0)+IF(VLOOKUP($E46,[2]工作表1!$A:$G,6,0)=P47,VLOOKUP($E46,[2]工作表1!$A:$G,7,0),0)+IF(VLOOKUP($F46,[2]工作表1!$A:$G,6,0)=P47,VLOOKUP($F46,[2]工作表1!$A:$G,7,0),0)+IF(VLOOKUP($G46,[2]工作表1!$A:$G,6,0)=P47,VLOOKUP($G46,[2]工作表1!$A:$G,7,0),0)+Q46+AC47</f>
        <v>3</v>
      </c>
      <c r="R47">
        <f ca="1">IF(C47=0,0,ROUND(I47*VLOOKUP(H47,[1]期望属性!$E$23:$F$38,2,0)+M47*VLOOKUP(L47,[1]期望属性!$E$23:$F$38,2,0)+O47*VLOOKUP(N47,[1]期望属性!$E$23:$F$38,2,0)+K47*VLOOKUP(J47,[1]期望属性!$E$23:$F$38,2,0)+Q47*VLOOKUP(P47,[1]期望属性!$E$23:$F$38,2,0),0))</f>
        <v>61</v>
      </c>
      <c r="S47" t="str">
        <f>VLOOKUP((10000+INT(A47/1000)),[1]佣兵!$A$102:$F$150,5,0)</f>
        <v>物攻</v>
      </c>
      <c r="T47">
        <f>H47</f>
        <v>1</v>
      </c>
      <c r="U47">
        <f ca="1">[1]佣兵!$N$89</f>
        <v>129</v>
      </c>
      <c r="V47">
        <f>J47</f>
        <v>3</v>
      </c>
      <c r="W47">
        <v>0</v>
      </c>
      <c r="X47">
        <f>L47</f>
        <v>5</v>
      </c>
      <c r="Y47">
        <f ca="1">[1]佣兵!$J$89</f>
        <v>7</v>
      </c>
      <c r="Z47">
        <f>N47</f>
        <v>6</v>
      </c>
      <c r="AA47">
        <f ca="1">[1]佣兵!$L$89</f>
        <v>4</v>
      </c>
      <c r="AB47">
        <f>P47</f>
        <v>23</v>
      </c>
      <c r="AC47">
        <v>0</v>
      </c>
    </row>
    <row r="48" spans="1:29" x14ac:dyDescent="0.15">
      <c r="A48" s="1">
        <f>B48*1000+C48</f>
        <v>13003</v>
      </c>
      <c r="B48" s="1">
        <v>13</v>
      </c>
      <c r="C48" s="1">
        <f>C42</f>
        <v>3</v>
      </c>
      <c r="D48" s="10">
        <v>4005</v>
      </c>
      <c r="E48" s="6">
        <v>4004</v>
      </c>
      <c r="F48" s="6">
        <v>4003</v>
      </c>
      <c r="G48" s="11">
        <v>4008</v>
      </c>
      <c r="H48" s="1">
        <v>1</v>
      </c>
      <c r="I48" s="4">
        <f ca="1">IF(VLOOKUP($D47,[2]工作表1!$A:$G,6,0)=H48,VLOOKUP($D47,[2]工作表1!$A:$G,7,0),0)+IF(VLOOKUP($E47,[2]工作表1!$A:$G,6,0)=H48,VLOOKUP($E47,[2]工作表1!$A:$G,7,0),0)+IF(VLOOKUP($F47,[2]工作表1!$A:$G,6,0)=H48,VLOOKUP($F47,[2]工作表1!$A:$G,7,0),0)+IF(VLOOKUP($G47,[2]工作表1!$A:$G,6,0)=H48,VLOOKUP($G47,[2]工作表1!$A:$G,7,0),0)+I47+U48</f>
        <v>839</v>
      </c>
      <c r="J48" s="1">
        <v>3</v>
      </c>
      <c r="K48" s="4">
        <f>IF(VLOOKUP($D47,[2]工作表1!$A:$G,6,0)=J48,VLOOKUP($D47,[2]工作表1!$A:$G,7,0),0)+IF(VLOOKUP($E47,[2]工作表1!$A:$G,6,0)=J48,VLOOKUP($E47,[2]工作表1!$A:$G,7,0),0)+IF(VLOOKUP($F47,[2]工作表1!$A:$G,6,0)=J48,VLOOKUP($F47,[2]工作表1!$A:$G,7,0),0)+IF(VLOOKUP($G47,[2]工作表1!$A:$G,6,0)=J48,VLOOKUP($G47,[2]工作表1!$A:$G,7,0),0)+K47+W48</f>
        <v>0</v>
      </c>
      <c r="L48" s="1">
        <f>IF(S48="hp",4,IF(S48="物攻",5,IF(S48="技防",5,4)))</f>
        <v>5</v>
      </c>
      <c r="M48" s="4">
        <f ca="1">IF(VLOOKUP($D47,[2]工作表1!$A:$G,6,0)=L48,VLOOKUP($D47,[2]工作表1!$A:$G,7,0),0)+IF(VLOOKUP($E47,[2]工作表1!$A:$G,6,0)=L48,VLOOKUP($E47,[2]工作表1!$A:$G,7,0),0)+IF(VLOOKUP($F47,[2]工作表1!$A:$G,6,0)=L48,VLOOKUP($F47,[2]工作表1!$A:$G,7,0),0)+IF(VLOOKUP($G47,[2]工作表1!$A:$G,6,0)=L48,VLOOKUP($G47,[2]工作表1!$A:$G,7,0),0)+M47+Y48</f>
        <v>28</v>
      </c>
      <c r="N48" s="1">
        <f>IF(S48="hp",5,IF(S48="物攻",6,IF(S48="技防",6,7)))</f>
        <v>6</v>
      </c>
      <c r="O48" s="4">
        <f ca="1">IF(VLOOKUP($D47,[2]工作表1!$A:$G,6,0)=N48,VLOOKUP($D47,[2]工作表1!$A:$G,7,0),0)+IF(VLOOKUP($E47,[2]工作表1!$A:$G,6,0)=N48,VLOOKUP($E47,[2]工作表1!$A:$G,7,0),0)+IF(VLOOKUP($F47,[2]工作表1!$A:$G,6,0)=N48,VLOOKUP($F47,[2]工作表1!$A:$G,7,0),0)+IF(VLOOKUP($G47,[2]工作表1!$A:$G,6,0)=N48,VLOOKUP($G47,[2]工作表1!$A:$G,7,0),0)+O47+AA48</f>
        <v>30</v>
      </c>
      <c r="P48" s="1">
        <v>23</v>
      </c>
      <c r="Q48" s="4">
        <f>IF(VLOOKUP($D47,[2]工作表1!$A:$G,6,0)=P48,VLOOKUP($D47,[2]工作表1!$A:$G,7,0),0)+IF(VLOOKUP($E47,[2]工作表1!$A:$G,6,0)=P48,VLOOKUP($E47,[2]工作表1!$A:$G,7,0),0)+IF(VLOOKUP($F47,[2]工作表1!$A:$G,6,0)=P48,VLOOKUP($F47,[2]工作表1!$A:$G,7,0),0)+IF(VLOOKUP($G47,[2]工作表1!$A:$G,6,0)=P48,VLOOKUP($G47,[2]工作表1!$A:$G,7,0),0)+Q47+AC48</f>
        <v>9</v>
      </c>
      <c r="R48">
        <f ca="1">IF(C48=0,0,ROUND(I48*VLOOKUP(H48,[1]期望属性!$E$23:$F$38,2,0)+M48*VLOOKUP(L48,[1]期望属性!$E$23:$F$38,2,0)+O48*VLOOKUP(N48,[1]期望属性!$E$23:$F$38,2,0)+K48*VLOOKUP(J48,[1]期望属性!$E$23:$F$38,2,0)+Q48*VLOOKUP(P48,[1]期望属性!$E$23:$F$38,2,0),0))</f>
        <v>105</v>
      </c>
      <c r="S48" t="str">
        <f>VLOOKUP((10000+INT(A48/1000)),[1]佣兵!$A$102:$F$150,5,0)</f>
        <v>物攻</v>
      </c>
      <c r="T48">
        <f>H48</f>
        <v>1</v>
      </c>
      <c r="U48">
        <f ca="1">[1]佣兵!$N$90</f>
        <v>149</v>
      </c>
      <c r="V48">
        <f>J48</f>
        <v>3</v>
      </c>
      <c r="W48">
        <v>0</v>
      </c>
      <c r="X48">
        <f>L48</f>
        <v>5</v>
      </c>
      <c r="Y48">
        <f ca="1">[1]佣兵!$J$90</f>
        <v>8</v>
      </c>
      <c r="Z48">
        <f>N48</f>
        <v>6</v>
      </c>
      <c r="AA48">
        <f ca="1">[1]佣兵!$L$90</f>
        <v>4</v>
      </c>
      <c r="AB48">
        <f>P48</f>
        <v>23</v>
      </c>
      <c r="AC48">
        <v>0</v>
      </c>
    </row>
    <row r="49" spans="1:29" x14ac:dyDescent="0.15">
      <c r="A49" s="1">
        <f>B49*1000+C49</f>
        <v>13004</v>
      </c>
      <c r="B49" s="1">
        <v>13</v>
      </c>
      <c r="C49" s="1">
        <f>C43</f>
        <v>4</v>
      </c>
      <c r="D49" s="12">
        <v>5005</v>
      </c>
      <c r="E49" s="5">
        <v>5005</v>
      </c>
      <c r="F49" s="5">
        <v>5003</v>
      </c>
      <c r="G49" s="13">
        <v>5007</v>
      </c>
      <c r="H49" s="1">
        <v>1</v>
      </c>
      <c r="I49" s="4">
        <f ca="1">IF(VLOOKUP($D48,[2]工作表1!$A:$G,6,0)=H49,VLOOKUP($D48,[2]工作表1!$A:$G,7,0),0)+IF(VLOOKUP($E48,[2]工作表1!$A:$G,6,0)=H49,VLOOKUP($E48,[2]工作表1!$A:$G,7,0),0)+IF(VLOOKUP($F48,[2]工作表1!$A:$G,6,0)=H49,VLOOKUP($F48,[2]工作表1!$A:$G,7,0),0)+IF(VLOOKUP($G48,[2]工作表1!$A:$G,6,0)=H49,VLOOKUP($G48,[2]工作表1!$A:$G,7,0),0)+I48+U49</f>
        <v>1372</v>
      </c>
      <c r="J49" s="1">
        <v>3</v>
      </c>
      <c r="K49" s="4">
        <f>IF(VLOOKUP($D48,[2]工作表1!$A:$G,6,0)=J49,VLOOKUP($D48,[2]工作表1!$A:$G,7,0),0)+IF(VLOOKUP($E48,[2]工作表1!$A:$G,6,0)=J49,VLOOKUP($E48,[2]工作表1!$A:$G,7,0),0)+IF(VLOOKUP($F48,[2]工作表1!$A:$G,6,0)=J49,VLOOKUP($F48,[2]工作表1!$A:$G,7,0),0)+IF(VLOOKUP($G48,[2]工作表1!$A:$G,6,0)=J49,VLOOKUP($G48,[2]工作表1!$A:$G,7,0),0)+K48+W49</f>
        <v>0</v>
      </c>
      <c r="L49" s="1">
        <f>IF(S49="hp",4,IF(S49="物攻",5,IF(S49="技防",5,4)))</f>
        <v>5</v>
      </c>
      <c r="M49" s="4">
        <f ca="1">IF(VLOOKUP($D48,[2]工作表1!$A:$G,6,0)=L49,VLOOKUP($D48,[2]工作表1!$A:$G,7,0),0)+IF(VLOOKUP($E48,[2]工作表1!$A:$G,6,0)=L49,VLOOKUP($E48,[2]工作表1!$A:$G,7,0),0)+IF(VLOOKUP($F48,[2]工作表1!$A:$G,6,0)=L49,VLOOKUP($F48,[2]工作表1!$A:$G,7,0),0)+IF(VLOOKUP($G48,[2]工作表1!$A:$G,6,0)=L49,VLOOKUP($G48,[2]工作表1!$A:$G,7,0),0)+M48+Y49</f>
        <v>48</v>
      </c>
      <c r="N49" s="1">
        <f>IF(S49="hp",5,IF(S49="物攻",6,IF(S49="技防",6,7)))</f>
        <v>6</v>
      </c>
      <c r="O49" s="4">
        <f ca="1">IF(VLOOKUP($D48,[2]工作表1!$A:$G,6,0)=N49,VLOOKUP($D48,[2]工作表1!$A:$G,7,0),0)+IF(VLOOKUP($E48,[2]工作表1!$A:$G,6,0)=N49,VLOOKUP($E48,[2]工作表1!$A:$G,7,0),0)+IF(VLOOKUP($F48,[2]工作表1!$A:$G,6,0)=N49,VLOOKUP($F48,[2]工作表1!$A:$G,7,0),0)+IF(VLOOKUP($G48,[2]工作表1!$A:$G,6,0)=N49,VLOOKUP($G48,[2]工作表1!$A:$G,7,0),0)+O48+AA49</f>
        <v>48</v>
      </c>
      <c r="P49" s="1">
        <v>23</v>
      </c>
      <c r="Q49" s="4">
        <f>IF(VLOOKUP($D48,[2]工作表1!$A:$G,6,0)=P49,VLOOKUP($D48,[2]工作表1!$A:$G,7,0),0)+IF(VLOOKUP($E48,[2]工作表1!$A:$G,6,0)=P49,VLOOKUP($E48,[2]工作表1!$A:$G,7,0),0)+IF(VLOOKUP($F48,[2]工作表1!$A:$G,6,0)=P49,VLOOKUP($F48,[2]工作表1!$A:$G,7,0),0)+IF(VLOOKUP($G48,[2]工作表1!$A:$G,6,0)=P49,VLOOKUP($G48,[2]工作表1!$A:$G,7,0),0)+Q48+AC49</f>
        <v>9</v>
      </c>
      <c r="R49">
        <f ca="1">IF(C49=0,0,ROUND(I49*VLOOKUP(H49,[1]期望属性!$E$23:$F$38,2,0)+M49*VLOOKUP(L49,[1]期望属性!$E$23:$F$38,2,0)+O49*VLOOKUP(N49,[1]期望属性!$E$23:$F$38,2,0)+K49*VLOOKUP(J49,[1]期望属性!$E$23:$F$38,2,0)+Q49*VLOOKUP(P49,[1]期望属性!$E$23:$F$38,2,0),0))</f>
        <v>168</v>
      </c>
      <c r="S49" t="str">
        <f>VLOOKUP((10000+INT(A49/1000)),[1]佣兵!$A$102:$F$150,5,0)</f>
        <v>物攻</v>
      </c>
      <c r="T49">
        <f>H49</f>
        <v>1</v>
      </c>
      <c r="U49">
        <f ca="1">[1]佣兵!$N$91</f>
        <v>178</v>
      </c>
      <c r="V49">
        <f>J49</f>
        <v>3</v>
      </c>
      <c r="W49">
        <v>0</v>
      </c>
      <c r="X49">
        <f>L49</f>
        <v>5</v>
      </c>
      <c r="Y49">
        <f ca="1">[1]佣兵!$J$91</f>
        <v>10</v>
      </c>
      <c r="Z49">
        <f>N49</f>
        <v>6</v>
      </c>
      <c r="AA49">
        <f ca="1">[1]佣兵!$L$91</f>
        <v>5</v>
      </c>
      <c r="AB49">
        <f>P49</f>
        <v>23</v>
      </c>
      <c r="AC49">
        <v>0</v>
      </c>
    </row>
    <row r="50" spans="1:29" x14ac:dyDescent="0.15">
      <c r="A50" s="1">
        <f>B50*1000+C50</f>
        <v>13005</v>
      </c>
      <c r="B50" s="1">
        <v>13</v>
      </c>
      <c r="C50" s="1">
        <f>C44</f>
        <v>5</v>
      </c>
      <c r="D50" s="14">
        <v>6005</v>
      </c>
      <c r="E50" s="15">
        <v>6004</v>
      </c>
      <c r="F50" s="15">
        <v>6003</v>
      </c>
      <c r="G50" s="16">
        <v>6007</v>
      </c>
      <c r="H50" s="1">
        <v>1</v>
      </c>
      <c r="I50" s="4">
        <f ca="1">IF(VLOOKUP($D49,[2]工作表1!$A:$G,6,0)=H50,VLOOKUP($D49,[2]工作表1!$A:$G,7,0),0)+IF(VLOOKUP($E49,[2]工作表1!$A:$G,6,0)=H50,VLOOKUP($E49,[2]工作表1!$A:$G,7,0),0)+IF(VLOOKUP($F49,[2]工作表1!$A:$G,6,0)=H50,VLOOKUP($F49,[2]工作表1!$A:$G,7,0),0)+IF(VLOOKUP($G49,[2]工作表1!$A:$G,6,0)=H50,VLOOKUP($G49,[2]工作表1!$A:$G,7,0),0)+I49+U50</f>
        <v>1789</v>
      </c>
      <c r="J50" s="1">
        <v>3</v>
      </c>
      <c r="K50" s="4">
        <f>IF(VLOOKUP($D49,[2]工作表1!$A:$G,6,0)=J50,VLOOKUP($D49,[2]工作表1!$A:$G,7,0),0)+IF(VLOOKUP($E49,[2]工作表1!$A:$G,6,0)=J50,VLOOKUP($E49,[2]工作表1!$A:$G,7,0),0)+IF(VLOOKUP($F49,[2]工作表1!$A:$G,6,0)=J50,VLOOKUP($F49,[2]工作表1!$A:$G,7,0),0)+IF(VLOOKUP($G49,[2]工作表1!$A:$G,6,0)=J50,VLOOKUP($G49,[2]工作表1!$A:$G,7,0),0)+K49+W50</f>
        <v>0</v>
      </c>
      <c r="L50" s="1">
        <f>IF(S50="hp",4,IF(S50="物攻",5,IF(S50="技防",5,4)))</f>
        <v>5</v>
      </c>
      <c r="M50" s="4">
        <f ca="1">IF(VLOOKUP($D49,[2]工作表1!$A:$G,6,0)=L50,VLOOKUP($D49,[2]工作表1!$A:$G,7,0),0)+IF(VLOOKUP($E49,[2]工作表1!$A:$G,6,0)=L50,VLOOKUP($E49,[2]工作表1!$A:$G,7,0),0)+IF(VLOOKUP($F49,[2]工作表1!$A:$G,6,0)=L50,VLOOKUP($F49,[2]工作表1!$A:$G,7,0),0)+IF(VLOOKUP($G49,[2]工作表1!$A:$G,6,0)=L50,VLOOKUP($G49,[2]工作表1!$A:$G,7,0),0)+M49+Y50</f>
        <v>88</v>
      </c>
      <c r="N50" s="1">
        <f>IF(S50="hp",5,IF(S50="物攻",6,IF(S50="技防",6,7)))</f>
        <v>6</v>
      </c>
      <c r="O50" s="4">
        <f ca="1">IF(VLOOKUP($D49,[2]工作表1!$A:$G,6,0)=N50,VLOOKUP($D49,[2]工作表1!$A:$G,7,0),0)+IF(VLOOKUP($E49,[2]工作表1!$A:$G,6,0)=N50,VLOOKUP($E49,[2]工作表1!$A:$G,7,0),0)+IF(VLOOKUP($F49,[2]工作表1!$A:$G,6,0)=N50,VLOOKUP($F49,[2]工作表1!$A:$G,7,0),0)+IF(VLOOKUP($G49,[2]工作表1!$A:$G,6,0)=N50,VLOOKUP($G49,[2]工作表1!$A:$G,7,0),0)+O49+AA50</f>
        <v>54</v>
      </c>
      <c r="P50" s="1">
        <v>23</v>
      </c>
      <c r="Q50" s="4">
        <f>IF(VLOOKUP($D49,[2]工作表1!$A:$G,6,0)=P50,VLOOKUP($D49,[2]工作表1!$A:$G,7,0),0)+IF(VLOOKUP($E49,[2]工作表1!$A:$G,6,0)=P50,VLOOKUP($E49,[2]工作表1!$A:$G,7,0),0)+IF(VLOOKUP($F49,[2]工作表1!$A:$G,6,0)=P50,VLOOKUP($F49,[2]工作表1!$A:$G,7,0),0)+IF(VLOOKUP($G49,[2]工作表1!$A:$G,6,0)=P50,VLOOKUP($G49,[2]工作表1!$A:$G,7,0),0)+Q49+AC50</f>
        <v>21</v>
      </c>
      <c r="R50">
        <f ca="1">IF(C50=0,0,ROUND(I50*VLOOKUP(H50,[1]期望属性!$E$23:$F$38,2,0)+M50*VLOOKUP(L50,[1]期望属性!$E$23:$F$38,2,0)+O50*VLOOKUP(N50,[1]期望属性!$E$23:$F$38,2,0)+K50*VLOOKUP(J50,[1]期望属性!$E$23:$F$38,2,0)+Q50*VLOOKUP(P50,[1]期望属性!$E$23:$F$38,2,0),0))</f>
        <v>247</v>
      </c>
      <c r="S50" t="str">
        <f>VLOOKUP((10000+INT(A50/1000)),[1]佣兵!$A$102:$F$150,5,0)</f>
        <v>物攻</v>
      </c>
      <c r="T50">
        <f>H50</f>
        <v>1</v>
      </c>
      <c r="U50">
        <f ca="1">[1]佣兵!$N$92</f>
        <v>218</v>
      </c>
      <c r="V50">
        <f>J50</f>
        <v>3</v>
      </c>
      <c r="W50">
        <v>0</v>
      </c>
      <c r="X50">
        <f>L50</f>
        <v>5</v>
      </c>
      <c r="Y50">
        <f ca="1">[1]佣兵!$J$92</f>
        <v>12</v>
      </c>
      <c r="Z50">
        <f>N50</f>
        <v>6</v>
      </c>
      <c r="AA50">
        <f ca="1">[1]佣兵!$L$92</f>
        <v>6</v>
      </c>
      <c r="AB50">
        <f>P50</f>
        <v>23</v>
      </c>
      <c r="AC50">
        <v>0</v>
      </c>
    </row>
    <row r="51" spans="1:29" x14ac:dyDescent="0.15">
      <c r="A51" s="1">
        <f>B51*1000+C51</f>
        <v>14000</v>
      </c>
      <c r="B51" s="1">
        <v>14</v>
      </c>
      <c r="C51" s="1">
        <f>C45</f>
        <v>0</v>
      </c>
      <c r="D51" s="7">
        <v>1005</v>
      </c>
      <c r="E51" s="8">
        <v>1004</v>
      </c>
      <c r="F51" s="8">
        <v>1003</v>
      </c>
      <c r="G51" s="9">
        <v>1007</v>
      </c>
      <c r="H51" s="1">
        <v>1</v>
      </c>
      <c r="I51" s="4">
        <v>0</v>
      </c>
      <c r="J51" s="1">
        <v>3</v>
      </c>
      <c r="K51" s="4">
        <v>0</v>
      </c>
      <c r="L51" s="1">
        <f>IF(S51="hp",4,IF(S51="物攻",5,IF(S51="技防",5,4)))</f>
        <v>5</v>
      </c>
      <c r="M51" s="4">
        <v>0</v>
      </c>
      <c r="N51" s="1">
        <f>IF(S51="hp",5,IF(S51="物攻",6,IF(S51="技防",6,7)))</f>
        <v>6</v>
      </c>
      <c r="O51" s="4">
        <v>0</v>
      </c>
      <c r="P51" s="1">
        <v>23</v>
      </c>
      <c r="Q51" s="4">
        <v>0</v>
      </c>
      <c r="R51">
        <f>IF(C51=0,0,ROUND(I51*VLOOKUP(H51,[1]期望属性!$E$23:$F$38,2,0)+M51*VLOOKUP(L51,[1]期望属性!$E$23:$F$38,2,0)+O51*VLOOKUP(N51,[1]期望属性!$E$23:$F$38,2,0)+K51*VLOOKUP(J51,[1]期望属性!$E$23:$F$38,2,0)+Q51*VLOOKUP(P51,[1]期望属性!$E$23:$F$38,2,0),0))</f>
        <v>0</v>
      </c>
      <c r="S51" t="str">
        <f>VLOOKUP((10000+INT(A51/1000)),[1]佣兵!$A$102:$F$150,5,0)</f>
        <v>物攻</v>
      </c>
      <c r="T51">
        <f>H51</f>
        <v>1</v>
      </c>
      <c r="U51">
        <f>[1]佣兵!$N$87</f>
        <v>0</v>
      </c>
      <c r="V51">
        <f>J51</f>
        <v>3</v>
      </c>
      <c r="W51">
        <v>0</v>
      </c>
      <c r="X51">
        <f>L51</f>
        <v>5</v>
      </c>
      <c r="Y51">
        <f>[1]佣兵!$J$87</f>
        <v>0</v>
      </c>
      <c r="Z51">
        <f>N51</f>
        <v>6</v>
      </c>
      <c r="AA51">
        <f>[1]佣兵!$L$87</f>
        <v>0</v>
      </c>
      <c r="AB51">
        <f>P51</f>
        <v>23</v>
      </c>
      <c r="AC51">
        <v>0</v>
      </c>
    </row>
    <row r="52" spans="1:29" x14ac:dyDescent="0.15">
      <c r="A52" s="1">
        <f>B52*1000+C52</f>
        <v>14001</v>
      </c>
      <c r="B52" s="1">
        <v>14</v>
      </c>
      <c r="C52" s="1">
        <f>C46</f>
        <v>1</v>
      </c>
      <c r="D52" s="10">
        <v>2005</v>
      </c>
      <c r="E52" s="6">
        <v>2004</v>
      </c>
      <c r="F52" s="6">
        <v>2003</v>
      </c>
      <c r="G52" s="11">
        <v>2008</v>
      </c>
      <c r="H52" s="1">
        <v>1</v>
      </c>
      <c r="I52" s="4">
        <f ca="1">IF(VLOOKUP($D51,[2]工作表1!$A:$G,6,0)=H52,VLOOKUP($D51,[2]工作表1!$A:$G,7,0),0)+IF(VLOOKUP($E51,[2]工作表1!$A:$G,6,0)=H52,VLOOKUP($E51,[2]工作表1!$A:$G,7,0),0)+IF(VLOOKUP($F51,[2]工作表1!$A:$G,6,0)=H52,VLOOKUP($F51,[2]工作表1!$A:$G,7,0),0)+IF(VLOOKUP($G51,[2]工作表1!$A:$G,6,0)=H52,VLOOKUP($G51,[2]工作表1!$A:$G,7,0),0)+I51+U52</f>
        <v>146</v>
      </c>
      <c r="J52" s="1">
        <v>3</v>
      </c>
      <c r="K52" s="4">
        <f>IF(VLOOKUP($D51,[2]工作表1!$A:$G,6,0)=J52,VLOOKUP($D51,[2]工作表1!$A:$G,7,0),0)+IF(VLOOKUP($E51,[2]工作表1!$A:$G,6,0)=J52,VLOOKUP($E51,[2]工作表1!$A:$G,7,0),0)+IF(VLOOKUP($F51,[2]工作表1!$A:$G,6,0)=J52,VLOOKUP($F51,[2]工作表1!$A:$G,7,0),0)+IF(VLOOKUP($G51,[2]工作表1!$A:$G,6,0)=J52,VLOOKUP($G51,[2]工作表1!$A:$G,7,0),0)+K51+W52</f>
        <v>0</v>
      </c>
      <c r="L52" s="1">
        <f>IF(S52="hp",4,IF(S52="物攻",5,IF(S52="技防",5,4)))</f>
        <v>5</v>
      </c>
      <c r="M52" s="4">
        <f ca="1">IF(VLOOKUP($D51,[2]工作表1!$A:$G,6,0)=L52,VLOOKUP($D51,[2]工作表1!$A:$G,7,0),0)+IF(VLOOKUP($E51,[2]工作表1!$A:$G,6,0)=L52,VLOOKUP($E51,[2]工作表1!$A:$G,7,0),0)+IF(VLOOKUP($F51,[2]工作表1!$A:$G,6,0)=L52,VLOOKUP($F51,[2]工作表1!$A:$G,7,0),0)+IF(VLOOKUP($G51,[2]工作表1!$A:$G,6,0)=L52,VLOOKUP($G51,[2]工作表1!$A:$G,7,0),0)+M51+Y52</f>
        <v>8</v>
      </c>
      <c r="N52" s="1">
        <f>IF(S52="hp",5,IF(S52="物攻",6,IF(S52="技防",6,7)))</f>
        <v>6</v>
      </c>
      <c r="O52" s="4">
        <f ca="1">IF(VLOOKUP($D51,[2]工作表1!$A:$G,6,0)=N52,VLOOKUP($D51,[2]工作表1!$A:$G,7,0),0)+IF(VLOOKUP($E51,[2]工作表1!$A:$G,6,0)=N52,VLOOKUP($E51,[2]工作表1!$A:$G,7,0),0)+IF(VLOOKUP($F51,[2]工作表1!$A:$G,6,0)=N52,VLOOKUP($F51,[2]工作表1!$A:$G,7,0),0)+IF(VLOOKUP($G51,[2]工作表1!$A:$G,6,0)=N52,VLOOKUP($G51,[2]工作表1!$A:$G,7,0),0)+O51+AA52</f>
        <v>7</v>
      </c>
      <c r="P52" s="1">
        <v>23</v>
      </c>
      <c r="Q52" s="4">
        <f>IF(VLOOKUP($D51,[2]工作表1!$A:$G,6,0)=P52,VLOOKUP($D51,[2]工作表1!$A:$G,7,0),0)+IF(VLOOKUP($E51,[2]工作表1!$A:$G,6,0)=P52,VLOOKUP($E51,[2]工作表1!$A:$G,7,0),0)+IF(VLOOKUP($F51,[2]工作表1!$A:$G,6,0)=P52,VLOOKUP($F51,[2]工作表1!$A:$G,7,0),0)+IF(VLOOKUP($G51,[2]工作表1!$A:$G,6,0)=P52,VLOOKUP($G51,[2]工作表1!$A:$G,7,0),0)+Q51+AC52</f>
        <v>3</v>
      </c>
      <c r="R52">
        <f ca="1">IF(C52=0,0,ROUND(I52*VLOOKUP(H52,[1]期望属性!$E$23:$F$38,2,0)+M52*VLOOKUP(L52,[1]期望属性!$E$23:$F$38,2,0)+O52*VLOOKUP(N52,[1]期望属性!$E$23:$F$38,2,0)+K52*VLOOKUP(J52,[1]期望属性!$E$23:$F$38,2,0)+Q52*VLOOKUP(P52,[1]期望属性!$E$23:$F$38,2,0),0))</f>
        <v>24</v>
      </c>
      <c r="S52" t="str">
        <f>VLOOKUP((10000+INT(A52/1000)),[1]佣兵!$A$102:$F$150,5,0)</f>
        <v>物攻</v>
      </c>
      <c r="T52">
        <f>H52</f>
        <v>1</v>
      </c>
      <c r="U52">
        <f ca="1">[1]佣兵!$N$88</f>
        <v>99</v>
      </c>
      <c r="V52">
        <f>J52</f>
        <v>3</v>
      </c>
      <c r="W52">
        <v>0</v>
      </c>
      <c r="X52">
        <f>L52</f>
        <v>5</v>
      </c>
      <c r="Y52">
        <f ca="1">[1]佣兵!$J$88</f>
        <v>5</v>
      </c>
      <c r="Z52">
        <f>N52</f>
        <v>6</v>
      </c>
      <c r="AA52">
        <f ca="1">[1]佣兵!$L$88</f>
        <v>3</v>
      </c>
      <c r="AB52">
        <f>P52</f>
        <v>23</v>
      </c>
      <c r="AC52">
        <v>0</v>
      </c>
    </row>
    <row r="53" spans="1:29" x14ac:dyDescent="0.15">
      <c r="A53" s="1">
        <f>B53*1000+C53</f>
        <v>14002</v>
      </c>
      <c r="B53" s="1">
        <v>14</v>
      </c>
      <c r="C53" s="1">
        <f>C47</f>
        <v>2</v>
      </c>
      <c r="D53" s="10">
        <v>3008</v>
      </c>
      <c r="E53" s="6">
        <v>3004</v>
      </c>
      <c r="F53" s="6">
        <v>3003</v>
      </c>
      <c r="G53" s="11">
        <v>3007</v>
      </c>
      <c r="H53" s="1">
        <v>1</v>
      </c>
      <c r="I53" s="4">
        <f ca="1">IF(VLOOKUP($D52,[2]工作表1!$A:$G,6,0)=H53,VLOOKUP($D52,[2]工作表1!$A:$G,7,0),0)+IF(VLOOKUP($E52,[2]工作表1!$A:$G,6,0)=H53,VLOOKUP($E52,[2]工作表1!$A:$G,7,0),0)+IF(VLOOKUP($F52,[2]工作表1!$A:$G,6,0)=H53,VLOOKUP($F52,[2]工作表1!$A:$G,7,0),0)+IF(VLOOKUP($G52,[2]工作表1!$A:$G,6,0)=H53,VLOOKUP($G52,[2]工作表1!$A:$G,7,0),0)+I52+U53</f>
        <v>453</v>
      </c>
      <c r="J53" s="1">
        <v>3</v>
      </c>
      <c r="K53" s="4">
        <f>IF(VLOOKUP($D52,[2]工作表1!$A:$G,6,0)=J53,VLOOKUP($D52,[2]工作表1!$A:$G,7,0),0)+IF(VLOOKUP($E52,[2]工作表1!$A:$G,6,0)=J53,VLOOKUP($E52,[2]工作表1!$A:$G,7,0),0)+IF(VLOOKUP($F52,[2]工作表1!$A:$G,6,0)=J53,VLOOKUP($F52,[2]工作表1!$A:$G,7,0),0)+IF(VLOOKUP($G52,[2]工作表1!$A:$G,6,0)=J53,VLOOKUP($G52,[2]工作表1!$A:$G,7,0),0)+K52+W53</f>
        <v>0</v>
      </c>
      <c r="L53" s="1">
        <f>IF(S53="hp",4,IF(S53="物攻",5,IF(S53="技防",5,4)))</f>
        <v>5</v>
      </c>
      <c r="M53" s="4">
        <f ca="1">IF(VLOOKUP($D52,[2]工作表1!$A:$G,6,0)=L53,VLOOKUP($D52,[2]工作表1!$A:$G,7,0),0)+IF(VLOOKUP($E52,[2]工作表1!$A:$G,6,0)=L53,VLOOKUP($E52,[2]工作表1!$A:$G,7,0),0)+IF(VLOOKUP($F52,[2]工作表1!$A:$G,6,0)=L53,VLOOKUP($F52,[2]工作表1!$A:$G,7,0),0)+IF(VLOOKUP($G52,[2]工作表1!$A:$G,6,0)=L53,VLOOKUP($G52,[2]工作表1!$A:$G,7,0),0)+M52+Y53</f>
        <v>20</v>
      </c>
      <c r="N53" s="1">
        <f>IF(S53="hp",5,IF(S53="物攻",6,IF(S53="技防",6,7)))</f>
        <v>6</v>
      </c>
      <c r="O53" s="4">
        <f ca="1">IF(VLOOKUP($D52,[2]工作表1!$A:$G,6,0)=N53,VLOOKUP($D52,[2]工作表1!$A:$G,7,0),0)+IF(VLOOKUP($E52,[2]工作表1!$A:$G,6,0)=N53,VLOOKUP($E52,[2]工作表1!$A:$G,7,0),0)+IF(VLOOKUP($F52,[2]工作表1!$A:$G,6,0)=N53,VLOOKUP($F52,[2]工作表1!$A:$G,7,0),0)+IF(VLOOKUP($G52,[2]工作表1!$A:$G,6,0)=N53,VLOOKUP($G52,[2]工作表1!$A:$G,7,0),0)+O52+AA53</f>
        <v>17</v>
      </c>
      <c r="P53" s="1">
        <v>23</v>
      </c>
      <c r="Q53" s="4">
        <f>IF(VLOOKUP($D52,[2]工作表1!$A:$G,6,0)=P53,VLOOKUP($D52,[2]工作表1!$A:$G,7,0),0)+IF(VLOOKUP($E52,[2]工作表1!$A:$G,6,0)=P53,VLOOKUP($E52,[2]工作表1!$A:$G,7,0),0)+IF(VLOOKUP($F52,[2]工作表1!$A:$G,6,0)=P53,VLOOKUP($F52,[2]工作表1!$A:$G,7,0),0)+IF(VLOOKUP($G52,[2]工作表1!$A:$G,6,0)=P53,VLOOKUP($G52,[2]工作表1!$A:$G,7,0),0)+Q52+AC53</f>
        <v>3</v>
      </c>
      <c r="R53">
        <f ca="1">IF(C53=0,0,ROUND(I53*VLOOKUP(H53,[1]期望属性!$E$23:$F$38,2,0)+M53*VLOOKUP(L53,[1]期望属性!$E$23:$F$38,2,0)+O53*VLOOKUP(N53,[1]期望属性!$E$23:$F$38,2,0)+K53*VLOOKUP(J53,[1]期望属性!$E$23:$F$38,2,0)+Q53*VLOOKUP(P53,[1]期望属性!$E$23:$F$38,2,0),0))</f>
        <v>61</v>
      </c>
      <c r="S53" t="str">
        <f>VLOOKUP((10000+INT(A53/1000)),[1]佣兵!$A$102:$F$150,5,0)</f>
        <v>物攻</v>
      </c>
      <c r="T53">
        <f>H53</f>
        <v>1</v>
      </c>
      <c r="U53">
        <f ca="1">[1]佣兵!$N$89</f>
        <v>129</v>
      </c>
      <c r="V53">
        <f>J53</f>
        <v>3</v>
      </c>
      <c r="W53">
        <v>0</v>
      </c>
      <c r="X53">
        <f>L53</f>
        <v>5</v>
      </c>
      <c r="Y53">
        <f ca="1">[1]佣兵!$J$89</f>
        <v>7</v>
      </c>
      <c r="Z53">
        <f>N53</f>
        <v>6</v>
      </c>
      <c r="AA53">
        <f ca="1">[1]佣兵!$L$89</f>
        <v>4</v>
      </c>
      <c r="AB53">
        <f>P53</f>
        <v>23</v>
      </c>
      <c r="AC53">
        <v>0</v>
      </c>
    </row>
    <row r="54" spans="1:29" x14ac:dyDescent="0.15">
      <c r="A54" s="1">
        <f>B54*1000+C54</f>
        <v>14003</v>
      </c>
      <c r="B54" s="1">
        <v>14</v>
      </c>
      <c r="C54" s="1">
        <f>C48</f>
        <v>3</v>
      </c>
      <c r="D54" s="10">
        <v>4005</v>
      </c>
      <c r="E54" s="6">
        <v>4004</v>
      </c>
      <c r="F54" s="6">
        <v>4003</v>
      </c>
      <c r="G54" s="11">
        <v>4008</v>
      </c>
      <c r="H54" s="1">
        <v>1</v>
      </c>
      <c r="I54" s="4">
        <f ca="1">IF(VLOOKUP($D53,[2]工作表1!$A:$G,6,0)=H54,VLOOKUP($D53,[2]工作表1!$A:$G,7,0),0)+IF(VLOOKUP($E53,[2]工作表1!$A:$G,6,0)=H54,VLOOKUP($E53,[2]工作表1!$A:$G,7,0),0)+IF(VLOOKUP($F53,[2]工作表1!$A:$G,6,0)=H54,VLOOKUP($F53,[2]工作表1!$A:$G,7,0),0)+IF(VLOOKUP($G53,[2]工作表1!$A:$G,6,0)=H54,VLOOKUP($G53,[2]工作表1!$A:$G,7,0),0)+I53+U54</f>
        <v>839</v>
      </c>
      <c r="J54" s="1">
        <v>3</v>
      </c>
      <c r="K54" s="4">
        <f>IF(VLOOKUP($D53,[2]工作表1!$A:$G,6,0)=J54,VLOOKUP($D53,[2]工作表1!$A:$G,7,0),0)+IF(VLOOKUP($E53,[2]工作表1!$A:$G,6,0)=J54,VLOOKUP($E53,[2]工作表1!$A:$G,7,0),0)+IF(VLOOKUP($F53,[2]工作表1!$A:$G,6,0)=J54,VLOOKUP($F53,[2]工作表1!$A:$G,7,0),0)+IF(VLOOKUP($G53,[2]工作表1!$A:$G,6,0)=J54,VLOOKUP($G53,[2]工作表1!$A:$G,7,0),0)+K53+W54</f>
        <v>0</v>
      </c>
      <c r="L54" s="1">
        <f>IF(S54="hp",4,IF(S54="物攻",5,IF(S54="技防",5,4)))</f>
        <v>5</v>
      </c>
      <c r="M54" s="4">
        <f ca="1">IF(VLOOKUP($D53,[2]工作表1!$A:$G,6,0)=L54,VLOOKUP($D53,[2]工作表1!$A:$G,7,0),0)+IF(VLOOKUP($E53,[2]工作表1!$A:$G,6,0)=L54,VLOOKUP($E53,[2]工作表1!$A:$G,7,0),0)+IF(VLOOKUP($F53,[2]工作表1!$A:$G,6,0)=L54,VLOOKUP($F53,[2]工作表1!$A:$G,7,0),0)+IF(VLOOKUP($G53,[2]工作表1!$A:$G,6,0)=L54,VLOOKUP($G53,[2]工作表1!$A:$G,7,0),0)+M53+Y54</f>
        <v>28</v>
      </c>
      <c r="N54" s="1">
        <f>IF(S54="hp",5,IF(S54="物攻",6,IF(S54="技防",6,7)))</f>
        <v>6</v>
      </c>
      <c r="O54" s="4">
        <f ca="1">IF(VLOOKUP($D53,[2]工作表1!$A:$G,6,0)=N54,VLOOKUP($D53,[2]工作表1!$A:$G,7,0),0)+IF(VLOOKUP($E53,[2]工作表1!$A:$G,6,0)=N54,VLOOKUP($E53,[2]工作表1!$A:$G,7,0),0)+IF(VLOOKUP($F53,[2]工作表1!$A:$G,6,0)=N54,VLOOKUP($F53,[2]工作表1!$A:$G,7,0),0)+IF(VLOOKUP($G53,[2]工作表1!$A:$G,6,0)=N54,VLOOKUP($G53,[2]工作表1!$A:$G,7,0),0)+O53+AA54</f>
        <v>30</v>
      </c>
      <c r="P54" s="1">
        <v>23</v>
      </c>
      <c r="Q54" s="4">
        <f>IF(VLOOKUP($D53,[2]工作表1!$A:$G,6,0)=P54,VLOOKUP($D53,[2]工作表1!$A:$G,7,0),0)+IF(VLOOKUP($E53,[2]工作表1!$A:$G,6,0)=P54,VLOOKUP($E53,[2]工作表1!$A:$G,7,0),0)+IF(VLOOKUP($F53,[2]工作表1!$A:$G,6,0)=P54,VLOOKUP($F53,[2]工作表1!$A:$G,7,0),0)+IF(VLOOKUP($G53,[2]工作表1!$A:$G,6,0)=P54,VLOOKUP($G53,[2]工作表1!$A:$G,7,0),0)+Q53+AC54</f>
        <v>9</v>
      </c>
      <c r="R54">
        <f ca="1">IF(C54=0,0,ROUND(I54*VLOOKUP(H54,[1]期望属性!$E$23:$F$38,2,0)+M54*VLOOKUP(L54,[1]期望属性!$E$23:$F$38,2,0)+O54*VLOOKUP(N54,[1]期望属性!$E$23:$F$38,2,0)+K54*VLOOKUP(J54,[1]期望属性!$E$23:$F$38,2,0)+Q54*VLOOKUP(P54,[1]期望属性!$E$23:$F$38,2,0),0))</f>
        <v>105</v>
      </c>
      <c r="S54" t="str">
        <f>VLOOKUP((10000+INT(A54/1000)),[1]佣兵!$A$102:$F$150,5,0)</f>
        <v>物攻</v>
      </c>
      <c r="T54">
        <f>H54</f>
        <v>1</v>
      </c>
      <c r="U54">
        <f ca="1">[1]佣兵!$N$90</f>
        <v>149</v>
      </c>
      <c r="V54">
        <f>J54</f>
        <v>3</v>
      </c>
      <c r="W54">
        <v>0</v>
      </c>
      <c r="X54">
        <f>L54</f>
        <v>5</v>
      </c>
      <c r="Y54">
        <f ca="1">[1]佣兵!$J$90</f>
        <v>8</v>
      </c>
      <c r="Z54">
        <f>N54</f>
        <v>6</v>
      </c>
      <c r="AA54">
        <f ca="1">[1]佣兵!$L$90</f>
        <v>4</v>
      </c>
      <c r="AB54">
        <f>P54</f>
        <v>23</v>
      </c>
      <c r="AC54">
        <v>0</v>
      </c>
    </row>
    <row r="55" spans="1:29" x14ac:dyDescent="0.15">
      <c r="A55" s="1">
        <f>B55*1000+C55</f>
        <v>14004</v>
      </c>
      <c r="B55" s="1">
        <v>14</v>
      </c>
      <c r="C55" s="1">
        <f>C49</f>
        <v>4</v>
      </c>
      <c r="D55" s="12">
        <v>5005</v>
      </c>
      <c r="E55" s="5">
        <v>5005</v>
      </c>
      <c r="F55" s="5">
        <v>5003</v>
      </c>
      <c r="G55" s="13">
        <v>5007</v>
      </c>
      <c r="H55" s="1">
        <v>1</v>
      </c>
      <c r="I55" s="4">
        <f ca="1">IF(VLOOKUP($D54,[2]工作表1!$A:$G,6,0)=H55,VLOOKUP($D54,[2]工作表1!$A:$G,7,0),0)+IF(VLOOKUP($E54,[2]工作表1!$A:$G,6,0)=H55,VLOOKUP($E54,[2]工作表1!$A:$G,7,0),0)+IF(VLOOKUP($F54,[2]工作表1!$A:$G,6,0)=H55,VLOOKUP($F54,[2]工作表1!$A:$G,7,0),0)+IF(VLOOKUP($G54,[2]工作表1!$A:$G,6,0)=H55,VLOOKUP($G54,[2]工作表1!$A:$G,7,0),0)+I54+U55</f>
        <v>1372</v>
      </c>
      <c r="J55" s="1">
        <v>3</v>
      </c>
      <c r="K55" s="4">
        <f>IF(VLOOKUP($D54,[2]工作表1!$A:$G,6,0)=J55,VLOOKUP($D54,[2]工作表1!$A:$G,7,0),0)+IF(VLOOKUP($E54,[2]工作表1!$A:$G,6,0)=J55,VLOOKUP($E54,[2]工作表1!$A:$G,7,0),0)+IF(VLOOKUP($F54,[2]工作表1!$A:$G,6,0)=J55,VLOOKUP($F54,[2]工作表1!$A:$G,7,0),0)+IF(VLOOKUP($G54,[2]工作表1!$A:$G,6,0)=J55,VLOOKUP($G54,[2]工作表1!$A:$G,7,0),0)+K54+W55</f>
        <v>0</v>
      </c>
      <c r="L55" s="1">
        <f>IF(S55="hp",4,IF(S55="物攻",5,IF(S55="技防",5,4)))</f>
        <v>5</v>
      </c>
      <c r="M55" s="4">
        <f ca="1">IF(VLOOKUP($D54,[2]工作表1!$A:$G,6,0)=L55,VLOOKUP($D54,[2]工作表1!$A:$G,7,0),0)+IF(VLOOKUP($E54,[2]工作表1!$A:$G,6,0)=L55,VLOOKUP($E54,[2]工作表1!$A:$G,7,0),0)+IF(VLOOKUP($F54,[2]工作表1!$A:$G,6,0)=L55,VLOOKUP($F54,[2]工作表1!$A:$G,7,0),0)+IF(VLOOKUP($G54,[2]工作表1!$A:$G,6,0)=L55,VLOOKUP($G54,[2]工作表1!$A:$G,7,0),0)+M54+Y55</f>
        <v>48</v>
      </c>
      <c r="N55" s="1">
        <f>IF(S55="hp",5,IF(S55="物攻",6,IF(S55="技防",6,7)))</f>
        <v>6</v>
      </c>
      <c r="O55" s="4">
        <f ca="1">IF(VLOOKUP($D54,[2]工作表1!$A:$G,6,0)=N55,VLOOKUP($D54,[2]工作表1!$A:$G,7,0),0)+IF(VLOOKUP($E54,[2]工作表1!$A:$G,6,0)=N55,VLOOKUP($E54,[2]工作表1!$A:$G,7,0),0)+IF(VLOOKUP($F54,[2]工作表1!$A:$G,6,0)=N55,VLOOKUP($F54,[2]工作表1!$A:$G,7,0),0)+IF(VLOOKUP($G54,[2]工作表1!$A:$G,6,0)=N55,VLOOKUP($G54,[2]工作表1!$A:$G,7,0),0)+O54+AA55</f>
        <v>48</v>
      </c>
      <c r="P55" s="1">
        <v>23</v>
      </c>
      <c r="Q55" s="4">
        <f>IF(VLOOKUP($D54,[2]工作表1!$A:$G,6,0)=P55,VLOOKUP($D54,[2]工作表1!$A:$G,7,0),0)+IF(VLOOKUP($E54,[2]工作表1!$A:$G,6,0)=P55,VLOOKUP($E54,[2]工作表1!$A:$G,7,0),0)+IF(VLOOKUP($F54,[2]工作表1!$A:$G,6,0)=P55,VLOOKUP($F54,[2]工作表1!$A:$G,7,0),0)+IF(VLOOKUP($G54,[2]工作表1!$A:$G,6,0)=P55,VLOOKUP($G54,[2]工作表1!$A:$G,7,0),0)+Q54+AC55</f>
        <v>9</v>
      </c>
      <c r="R55">
        <f ca="1">IF(C55=0,0,ROUND(I55*VLOOKUP(H55,[1]期望属性!$E$23:$F$38,2,0)+M55*VLOOKUP(L55,[1]期望属性!$E$23:$F$38,2,0)+O55*VLOOKUP(N55,[1]期望属性!$E$23:$F$38,2,0)+K55*VLOOKUP(J55,[1]期望属性!$E$23:$F$38,2,0)+Q55*VLOOKUP(P55,[1]期望属性!$E$23:$F$38,2,0),0))</f>
        <v>168</v>
      </c>
      <c r="S55" t="str">
        <f>VLOOKUP((10000+INT(A55/1000)),[1]佣兵!$A$102:$F$150,5,0)</f>
        <v>物攻</v>
      </c>
      <c r="T55">
        <f>H55</f>
        <v>1</v>
      </c>
      <c r="U55">
        <f ca="1">[1]佣兵!$N$91</f>
        <v>178</v>
      </c>
      <c r="V55">
        <f>J55</f>
        <v>3</v>
      </c>
      <c r="W55">
        <v>0</v>
      </c>
      <c r="X55">
        <f>L55</f>
        <v>5</v>
      </c>
      <c r="Y55">
        <f ca="1">[1]佣兵!$J$91</f>
        <v>10</v>
      </c>
      <c r="Z55">
        <f>N55</f>
        <v>6</v>
      </c>
      <c r="AA55">
        <f ca="1">[1]佣兵!$L$91</f>
        <v>5</v>
      </c>
      <c r="AB55">
        <f>P55</f>
        <v>23</v>
      </c>
      <c r="AC55">
        <v>0</v>
      </c>
    </row>
    <row r="56" spans="1:29" x14ac:dyDescent="0.15">
      <c r="A56" s="1">
        <f>B56*1000+C56</f>
        <v>14005</v>
      </c>
      <c r="B56" s="1">
        <v>14</v>
      </c>
      <c r="C56" s="1">
        <f>C50</f>
        <v>5</v>
      </c>
      <c r="D56" s="14">
        <v>6005</v>
      </c>
      <c r="E56" s="15">
        <v>6004</v>
      </c>
      <c r="F56" s="15">
        <v>6003</v>
      </c>
      <c r="G56" s="16">
        <v>6007</v>
      </c>
      <c r="H56" s="1">
        <v>1</v>
      </c>
      <c r="I56" s="4">
        <f ca="1">IF(VLOOKUP($D55,[2]工作表1!$A:$G,6,0)=H56,VLOOKUP($D55,[2]工作表1!$A:$G,7,0),0)+IF(VLOOKUP($E55,[2]工作表1!$A:$G,6,0)=H56,VLOOKUP($E55,[2]工作表1!$A:$G,7,0),0)+IF(VLOOKUP($F55,[2]工作表1!$A:$G,6,0)=H56,VLOOKUP($F55,[2]工作表1!$A:$G,7,0),0)+IF(VLOOKUP($G55,[2]工作表1!$A:$G,6,0)=H56,VLOOKUP($G55,[2]工作表1!$A:$G,7,0),0)+I55+U56</f>
        <v>1789</v>
      </c>
      <c r="J56" s="1">
        <v>3</v>
      </c>
      <c r="K56" s="4">
        <f>IF(VLOOKUP($D55,[2]工作表1!$A:$G,6,0)=J56,VLOOKUP($D55,[2]工作表1!$A:$G,7,0),0)+IF(VLOOKUP($E55,[2]工作表1!$A:$G,6,0)=J56,VLOOKUP($E55,[2]工作表1!$A:$G,7,0),0)+IF(VLOOKUP($F55,[2]工作表1!$A:$G,6,0)=J56,VLOOKUP($F55,[2]工作表1!$A:$G,7,0),0)+IF(VLOOKUP($G55,[2]工作表1!$A:$G,6,0)=J56,VLOOKUP($G55,[2]工作表1!$A:$G,7,0),0)+K55+W56</f>
        <v>0</v>
      </c>
      <c r="L56" s="1">
        <f>IF(S56="hp",4,IF(S56="物攻",5,IF(S56="技防",5,4)))</f>
        <v>5</v>
      </c>
      <c r="M56" s="4">
        <f ca="1">IF(VLOOKUP($D55,[2]工作表1!$A:$G,6,0)=L56,VLOOKUP($D55,[2]工作表1!$A:$G,7,0),0)+IF(VLOOKUP($E55,[2]工作表1!$A:$G,6,0)=L56,VLOOKUP($E55,[2]工作表1!$A:$G,7,0),0)+IF(VLOOKUP($F55,[2]工作表1!$A:$G,6,0)=L56,VLOOKUP($F55,[2]工作表1!$A:$G,7,0),0)+IF(VLOOKUP($G55,[2]工作表1!$A:$G,6,0)=L56,VLOOKUP($G55,[2]工作表1!$A:$G,7,0),0)+M55+Y56</f>
        <v>88</v>
      </c>
      <c r="N56" s="1">
        <f>IF(S56="hp",5,IF(S56="物攻",6,IF(S56="技防",6,7)))</f>
        <v>6</v>
      </c>
      <c r="O56" s="4">
        <f ca="1">IF(VLOOKUP($D55,[2]工作表1!$A:$G,6,0)=N56,VLOOKUP($D55,[2]工作表1!$A:$G,7,0),0)+IF(VLOOKUP($E55,[2]工作表1!$A:$G,6,0)=N56,VLOOKUP($E55,[2]工作表1!$A:$G,7,0),0)+IF(VLOOKUP($F55,[2]工作表1!$A:$G,6,0)=N56,VLOOKUP($F55,[2]工作表1!$A:$G,7,0),0)+IF(VLOOKUP($G55,[2]工作表1!$A:$G,6,0)=N56,VLOOKUP($G55,[2]工作表1!$A:$G,7,0),0)+O55+AA56</f>
        <v>54</v>
      </c>
      <c r="P56" s="1">
        <v>23</v>
      </c>
      <c r="Q56" s="4">
        <f>IF(VLOOKUP($D55,[2]工作表1!$A:$G,6,0)=P56,VLOOKUP($D55,[2]工作表1!$A:$G,7,0),0)+IF(VLOOKUP($E55,[2]工作表1!$A:$G,6,0)=P56,VLOOKUP($E55,[2]工作表1!$A:$G,7,0),0)+IF(VLOOKUP($F55,[2]工作表1!$A:$G,6,0)=P56,VLOOKUP($F55,[2]工作表1!$A:$G,7,0),0)+IF(VLOOKUP($G55,[2]工作表1!$A:$G,6,0)=P56,VLOOKUP($G55,[2]工作表1!$A:$G,7,0),0)+Q55+AC56</f>
        <v>21</v>
      </c>
      <c r="R56">
        <f ca="1">IF(C56=0,0,ROUND(I56*VLOOKUP(H56,[1]期望属性!$E$23:$F$38,2,0)+M56*VLOOKUP(L56,[1]期望属性!$E$23:$F$38,2,0)+O56*VLOOKUP(N56,[1]期望属性!$E$23:$F$38,2,0)+K56*VLOOKUP(J56,[1]期望属性!$E$23:$F$38,2,0)+Q56*VLOOKUP(P56,[1]期望属性!$E$23:$F$38,2,0),0))</f>
        <v>247</v>
      </c>
      <c r="S56" t="str">
        <f>VLOOKUP((10000+INT(A56/1000)),[1]佣兵!$A$102:$F$150,5,0)</f>
        <v>物攻</v>
      </c>
      <c r="T56">
        <f>H56</f>
        <v>1</v>
      </c>
      <c r="U56">
        <f ca="1">[1]佣兵!$N$92</f>
        <v>218</v>
      </c>
      <c r="V56">
        <f>J56</f>
        <v>3</v>
      </c>
      <c r="W56">
        <v>0</v>
      </c>
      <c r="X56">
        <f>L56</f>
        <v>5</v>
      </c>
      <c r="Y56">
        <f ca="1">[1]佣兵!$J$92</f>
        <v>12</v>
      </c>
      <c r="Z56">
        <f>N56</f>
        <v>6</v>
      </c>
      <c r="AA56">
        <f ca="1">[1]佣兵!$L$92</f>
        <v>6</v>
      </c>
      <c r="AB56">
        <f>P56</f>
        <v>23</v>
      </c>
      <c r="AC56">
        <v>0</v>
      </c>
    </row>
    <row r="57" spans="1:29" x14ac:dyDescent="0.15">
      <c r="A57" s="1">
        <v>15000</v>
      </c>
      <c r="B57" s="1">
        <v>15</v>
      </c>
      <c r="C57" s="1">
        <v>0</v>
      </c>
      <c r="D57" s="27">
        <v>1001</v>
      </c>
      <c r="E57" s="28">
        <v>1006</v>
      </c>
      <c r="F57" s="28">
        <v>1002</v>
      </c>
      <c r="G57" s="29">
        <v>1008</v>
      </c>
      <c r="H57" s="1">
        <v>1</v>
      </c>
      <c r="I57" s="4">
        <v>0</v>
      </c>
      <c r="J57" s="1">
        <v>3</v>
      </c>
      <c r="K57" s="4">
        <v>0</v>
      </c>
      <c r="L57" s="1">
        <f>IF(S57="hp",4,IF(S57="物攻",5,IF(S57="技防",5,4)))</f>
        <v>4</v>
      </c>
      <c r="M57" s="4">
        <v>0</v>
      </c>
      <c r="N57" s="1">
        <f>IF(S57="hp",5,IF(S57="物攻",6,IF(S57="技防",6,7)))</f>
        <v>7</v>
      </c>
      <c r="O57" s="4">
        <v>0</v>
      </c>
      <c r="P57" s="1">
        <v>23</v>
      </c>
      <c r="Q57" s="4">
        <v>0</v>
      </c>
      <c r="R57">
        <f>IF(C57=0,0,ROUND(I57*VLOOKUP(H57,[1]期望属性!$E$23:$F$38,2,0)+M57*VLOOKUP(L57,[1]期望属性!$E$23:$F$38,2,0)+O57*VLOOKUP(N57,[1]期望属性!$E$23:$F$38,2,0)+K57*VLOOKUP(J57,[1]期望属性!$E$23:$F$38,2,0)+Q57*VLOOKUP(P57,[1]期望属性!$E$23:$F$38,2,0),0))</f>
        <v>0</v>
      </c>
      <c r="S57" t="str">
        <f>VLOOKUP((10000+INT(A57/1000)),[1]佣兵!$A$102:$F$150,5,0)</f>
        <v>技攻</v>
      </c>
      <c r="T57">
        <f>H57</f>
        <v>1</v>
      </c>
      <c r="U57">
        <f>[1]佣兵!$N$87</f>
        <v>0</v>
      </c>
      <c r="V57">
        <f>J57</f>
        <v>3</v>
      </c>
      <c r="W57">
        <v>0</v>
      </c>
      <c r="X57">
        <f>L57</f>
        <v>4</v>
      </c>
      <c r="Y57">
        <f>[1]佣兵!$J$87</f>
        <v>0</v>
      </c>
      <c r="Z57">
        <f>N57</f>
        <v>7</v>
      </c>
      <c r="AA57">
        <f>[1]佣兵!$L$87</f>
        <v>0</v>
      </c>
      <c r="AB57">
        <f>P57</f>
        <v>23</v>
      </c>
      <c r="AC57">
        <v>0</v>
      </c>
    </row>
    <row r="58" spans="1:29" x14ac:dyDescent="0.15">
      <c r="A58" s="1">
        <v>15001</v>
      </c>
      <c r="B58" s="1">
        <v>15</v>
      </c>
      <c r="C58" s="1">
        <v>1</v>
      </c>
      <c r="D58" s="30">
        <v>2001</v>
      </c>
      <c r="E58" s="31">
        <v>2006</v>
      </c>
      <c r="F58" s="31">
        <v>2003</v>
      </c>
      <c r="G58" s="32">
        <v>2008</v>
      </c>
      <c r="H58" s="1">
        <v>1</v>
      </c>
      <c r="I58" s="4">
        <f ca="1">IF(VLOOKUP($D57,[2]工作表1!$A:$G,6,0)=H58,VLOOKUP($D57,[2]工作表1!$A:$G,7,0),0)+IF(VLOOKUP($E57,[2]工作表1!$A:$G,6,0)=H58,VLOOKUP($E57,[2]工作表1!$A:$G,7,0),0)+IF(VLOOKUP($F57,[2]工作表1!$A:$G,6,0)=H58,VLOOKUP($F57,[2]工作表1!$A:$G,7,0),0)+IF(VLOOKUP($G57,[2]工作表1!$A:$G,6,0)=H58,VLOOKUP($G57,[2]工作表1!$A:$G,7,0),0)+I57+U58</f>
        <v>170</v>
      </c>
      <c r="J58" s="1">
        <v>3</v>
      </c>
      <c r="K58" s="4">
        <f>IF(VLOOKUP($D57,[2]工作表1!$A:$G,6,0)=J58,VLOOKUP($D57,[2]工作表1!$A:$G,7,0),0)+IF(VLOOKUP($E57,[2]工作表1!$A:$G,6,0)=J58,VLOOKUP($E57,[2]工作表1!$A:$G,7,0),0)+IF(VLOOKUP($F57,[2]工作表1!$A:$G,6,0)=J58,VLOOKUP($F57,[2]工作表1!$A:$G,7,0),0)+IF(VLOOKUP($G57,[2]工作表1!$A:$G,6,0)=J58,VLOOKUP($G57,[2]工作表1!$A:$G,7,0),0)+K57+W58</f>
        <v>6</v>
      </c>
      <c r="L58" s="1">
        <f>IF(S58="hp",4,IF(S58="物攻",5,IF(S58="技防",5,4)))</f>
        <v>4</v>
      </c>
      <c r="M58" s="4">
        <f ca="1">IF(VLOOKUP($D57,[2]工作表1!$A:$G,6,0)=L58,VLOOKUP($D57,[2]工作表1!$A:$G,7,0),0)+IF(VLOOKUP($E57,[2]工作表1!$A:$G,6,0)=L58,VLOOKUP($E57,[2]工作表1!$A:$G,7,0),0)+IF(VLOOKUP($F57,[2]工作表1!$A:$G,6,0)=L58,VLOOKUP($F57,[2]工作表1!$A:$G,7,0),0)+IF(VLOOKUP($G57,[2]工作表1!$A:$G,6,0)=L58,VLOOKUP($G57,[2]工作表1!$A:$G,7,0),0)+M57+Y58</f>
        <v>8</v>
      </c>
      <c r="N58" s="1">
        <f>IF(S58="hp",5,IF(S58="物攻",6,IF(S58="技防",6,7)))</f>
        <v>7</v>
      </c>
      <c r="O58" s="4">
        <f ca="1">IF(VLOOKUP($D57,[2]工作表1!$A:$G,6,0)=N58,VLOOKUP($D57,[2]工作表1!$A:$G,7,0),0)+IF(VLOOKUP($E57,[2]工作表1!$A:$G,6,0)=N58,VLOOKUP($E57,[2]工作表1!$A:$G,7,0),0)+IF(VLOOKUP($F57,[2]工作表1!$A:$G,6,0)=N58,VLOOKUP($F57,[2]工作表1!$A:$G,7,0),0)+IF(VLOOKUP($G57,[2]工作表1!$A:$G,6,0)=N58,VLOOKUP($G57,[2]工作表1!$A:$G,7,0),0)+O57+AA58</f>
        <v>7</v>
      </c>
      <c r="P58" s="1">
        <v>23</v>
      </c>
      <c r="Q58" s="4">
        <f>IF(VLOOKUP($D57,[2]工作表1!$A:$G,6,0)=P58,VLOOKUP($D57,[2]工作表1!$A:$G,7,0),0)+IF(VLOOKUP($E57,[2]工作表1!$A:$G,6,0)=P58,VLOOKUP($E57,[2]工作表1!$A:$G,7,0),0)+IF(VLOOKUP($F57,[2]工作表1!$A:$G,6,0)=P58,VLOOKUP($F57,[2]工作表1!$A:$G,7,0),0)+IF(VLOOKUP($G57,[2]工作表1!$A:$G,6,0)=P58,VLOOKUP($G57,[2]工作表1!$A:$G,7,0),0)+Q57+AC58</f>
        <v>0</v>
      </c>
      <c r="R58">
        <f ca="1">IF(C58=0,0,ROUND(I58*VLOOKUP(H58,[1]期望属性!$E$23:$F$38,2,0)+M58*VLOOKUP(L58,[1]期望属性!$E$23:$F$38,2,0)+O58*VLOOKUP(N58,[1]期望属性!$E$23:$F$38,2,0)+K58*VLOOKUP(J58,[1]期望属性!$E$23:$F$38,2,0)+Q58*VLOOKUP(P58,[1]期望属性!$E$23:$F$38,2,0),0))</f>
        <v>26</v>
      </c>
      <c r="S58" t="str">
        <f>VLOOKUP((10000+INT(A58/1000)),[1]佣兵!$A$102:$F$150,5,0)</f>
        <v>技攻</v>
      </c>
      <c r="T58">
        <f>H58</f>
        <v>1</v>
      </c>
      <c r="U58">
        <f ca="1">[1]佣兵!$N$88</f>
        <v>99</v>
      </c>
      <c r="V58">
        <f>J58</f>
        <v>3</v>
      </c>
      <c r="W58">
        <v>0</v>
      </c>
      <c r="X58">
        <f>L58</f>
        <v>4</v>
      </c>
      <c r="Y58">
        <f ca="1">[1]佣兵!$J$88</f>
        <v>5</v>
      </c>
      <c r="Z58">
        <f>N58</f>
        <v>7</v>
      </c>
      <c r="AA58">
        <f ca="1">[1]佣兵!$L$88</f>
        <v>3</v>
      </c>
      <c r="AB58">
        <f>P58</f>
        <v>23</v>
      </c>
      <c r="AC58">
        <v>0</v>
      </c>
    </row>
    <row r="59" spans="1:29" x14ac:dyDescent="0.15">
      <c r="A59" s="1">
        <v>15002</v>
      </c>
      <c r="B59" s="1">
        <v>15</v>
      </c>
      <c r="C59" s="1">
        <v>2</v>
      </c>
      <c r="D59" s="30">
        <v>3003</v>
      </c>
      <c r="E59" s="31">
        <v>3006</v>
      </c>
      <c r="F59" s="31">
        <v>3002</v>
      </c>
      <c r="G59" s="32">
        <v>3008</v>
      </c>
      <c r="H59" s="1">
        <v>1</v>
      </c>
      <c r="I59" s="4">
        <f ca="1">IF(VLOOKUP($D58,[2]工作表1!$A:$G,6,0)=H59,VLOOKUP($D58,[2]工作表1!$A:$G,7,0),0)+IF(VLOOKUP($E58,[2]工作表1!$A:$G,6,0)=H59,VLOOKUP($E58,[2]工作表1!$A:$G,7,0),0)+IF(VLOOKUP($F58,[2]工作表1!$A:$G,6,0)=H59,VLOOKUP($F58,[2]工作表1!$A:$G,7,0),0)+IF(VLOOKUP($G58,[2]工作表1!$A:$G,6,0)=H59,VLOOKUP($G58,[2]工作表1!$A:$G,7,0),0)+I58+U59</f>
        <v>477</v>
      </c>
      <c r="J59" s="1">
        <v>3</v>
      </c>
      <c r="K59" s="4">
        <f>IF(VLOOKUP($D58,[2]工作表1!$A:$G,6,0)=J59,VLOOKUP($D58,[2]工作表1!$A:$G,7,0),0)+IF(VLOOKUP($E58,[2]工作表1!$A:$G,6,0)=J59,VLOOKUP($E58,[2]工作表1!$A:$G,7,0),0)+IF(VLOOKUP($F58,[2]工作表1!$A:$G,6,0)=J59,VLOOKUP($F58,[2]工作表1!$A:$G,7,0),0)+IF(VLOOKUP($G58,[2]工作表1!$A:$G,6,0)=J59,VLOOKUP($G58,[2]工作表1!$A:$G,7,0),0)+K58+W59</f>
        <v>6</v>
      </c>
      <c r="L59" s="1">
        <f>IF(S59="hp",4,IF(S59="物攻",5,IF(S59="技防",5,4)))</f>
        <v>4</v>
      </c>
      <c r="M59" s="4">
        <f ca="1">IF(VLOOKUP($D58,[2]工作表1!$A:$G,6,0)=L59,VLOOKUP($D58,[2]工作表1!$A:$G,7,0),0)+IF(VLOOKUP($E58,[2]工作表1!$A:$G,6,0)=L59,VLOOKUP($E58,[2]工作表1!$A:$G,7,0),0)+IF(VLOOKUP($F58,[2]工作表1!$A:$G,6,0)=L59,VLOOKUP($F58,[2]工作表1!$A:$G,7,0),0)+IF(VLOOKUP($G58,[2]工作表1!$A:$G,6,0)=L59,VLOOKUP($G58,[2]工作表1!$A:$G,7,0),0)+M58+Y59</f>
        <v>20</v>
      </c>
      <c r="N59" s="1">
        <f>IF(S59="hp",5,IF(S59="物攻",6,IF(S59="技防",6,7)))</f>
        <v>7</v>
      </c>
      <c r="O59" s="4">
        <f ca="1">IF(VLOOKUP($D58,[2]工作表1!$A:$G,6,0)=N59,VLOOKUP($D58,[2]工作表1!$A:$G,7,0),0)+IF(VLOOKUP($E58,[2]工作表1!$A:$G,6,0)=N59,VLOOKUP($E58,[2]工作表1!$A:$G,7,0),0)+IF(VLOOKUP($F58,[2]工作表1!$A:$G,6,0)=N59,VLOOKUP($F58,[2]工作表1!$A:$G,7,0),0)+IF(VLOOKUP($G58,[2]工作表1!$A:$G,6,0)=N59,VLOOKUP($G58,[2]工作表1!$A:$G,7,0),0)+O58+AA59</f>
        <v>17</v>
      </c>
      <c r="P59" s="1">
        <v>23</v>
      </c>
      <c r="Q59" s="4">
        <f>IF(VLOOKUP($D58,[2]工作表1!$A:$G,6,0)=P59,VLOOKUP($D58,[2]工作表1!$A:$G,7,0),0)+IF(VLOOKUP($E58,[2]工作表1!$A:$G,6,0)=P59,VLOOKUP($E58,[2]工作表1!$A:$G,7,0),0)+IF(VLOOKUP($F58,[2]工作表1!$A:$G,6,0)=P59,VLOOKUP($F58,[2]工作表1!$A:$G,7,0),0)+IF(VLOOKUP($G58,[2]工作表1!$A:$G,6,0)=P59,VLOOKUP($G58,[2]工作表1!$A:$G,7,0),0)+Q58+AC59</f>
        <v>0</v>
      </c>
      <c r="R59">
        <f ca="1">IF(C59=0,0,ROUND(I59*VLOOKUP(H59,[1]期望属性!$E$23:$F$38,2,0)+M59*VLOOKUP(L59,[1]期望属性!$E$23:$F$38,2,0)+O59*VLOOKUP(N59,[1]期望属性!$E$23:$F$38,2,0)+K59*VLOOKUP(J59,[1]期望属性!$E$23:$F$38,2,0)+Q59*VLOOKUP(P59,[1]期望属性!$E$23:$F$38,2,0),0))</f>
        <v>62</v>
      </c>
      <c r="S59" t="str">
        <f>VLOOKUP((10000+INT(A59/1000)),[1]佣兵!$A$102:$F$150,5,0)</f>
        <v>技攻</v>
      </c>
      <c r="T59">
        <f>H59</f>
        <v>1</v>
      </c>
      <c r="U59">
        <f ca="1">[1]佣兵!$N$89</f>
        <v>129</v>
      </c>
      <c r="V59">
        <f>J59</f>
        <v>3</v>
      </c>
      <c r="W59">
        <v>0</v>
      </c>
      <c r="X59">
        <f>L59</f>
        <v>4</v>
      </c>
      <c r="Y59">
        <f ca="1">[1]佣兵!$J$89</f>
        <v>7</v>
      </c>
      <c r="Z59">
        <f>N59</f>
        <v>7</v>
      </c>
      <c r="AA59">
        <f ca="1">[1]佣兵!$L$89</f>
        <v>4</v>
      </c>
      <c r="AB59">
        <f>P59</f>
        <v>23</v>
      </c>
      <c r="AC59">
        <v>0</v>
      </c>
    </row>
    <row r="60" spans="1:29" x14ac:dyDescent="0.15">
      <c r="A60" s="1">
        <v>15003</v>
      </c>
      <c r="B60" s="1">
        <v>15</v>
      </c>
      <c r="C60" s="1">
        <v>3</v>
      </c>
      <c r="D60" s="30">
        <v>4001</v>
      </c>
      <c r="E60" s="31">
        <v>4006</v>
      </c>
      <c r="F60" s="31">
        <v>4003</v>
      </c>
      <c r="G60" s="32">
        <v>4008</v>
      </c>
      <c r="H60" s="1">
        <v>1</v>
      </c>
      <c r="I60" s="4">
        <f ca="1">IF(VLOOKUP($D59,[2]工作表1!$A:$G,6,0)=H60,VLOOKUP($D59,[2]工作表1!$A:$G,7,0),0)+IF(VLOOKUP($E59,[2]工作表1!$A:$G,6,0)=H60,VLOOKUP($E59,[2]工作表1!$A:$G,7,0),0)+IF(VLOOKUP($F59,[2]工作表1!$A:$G,6,0)=H60,VLOOKUP($F59,[2]工作表1!$A:$G,7,0),0)+IF(VLOOKUP($G59,[2]工作表1!$A:$G,6,0)=H60,VLOOKUP($G59,[2]工作表1!$A:$G,7,0),0)+I59+U60</f>
        <v>863</v>
      </c>
      <c r="J60" s="1">
        <v>3</v>
      </c>
      <c r="K60" s="4">
        <f>IF(VLOOKUP($D59,[2]工作表1!$A:$G,6,0)=J60,VLOOKUP($D59,[2]工作表1!$A:$G,7,0),0)+IF(VLOOKUP($E59,[2]工作表1!$A:$G,6,0)=J60,VLOOKUP($E59,[2]工作表1!$A:$G,7,0),0)+IF(VLOOKUP($F59,[2]工作表1!$A:$G,6,0)=J60,VLOOKUP($F59,[2]工作表1!$A:$G,7,0),0)+IF(VLOOKUP($G59,[2]工作表1!$A:$G,6,0)=J60,VLOOKUP($G59,[2]工作表1!$A:$G,7,0),0)+K59+W60</f>
        <v>19</v>
      </c>
      <c r="L60" s="1">
        <f>IF(S60="hp",4,IF(S60="物攻",5,IF(S60="技防",5,4)))</f>
        <v>4</v>
      </c>
      <c r="M60" s="4">
        <f ca="1">IF(VLOOKUP($D59,[2]工作表1!$A:$G,6,0)=L60,VLOOKUP($D59,[2]工作表1!$A:$G,7,0),0)+IF(VLOOKUP($E59,[2]工作表1!$A:$G,6,0)=L60,VLOOKUP($E59,[2]工作表1!$A:$G,7,0),0)+IF(VLOOKUP($F59,[2]工作表1!$A:$G,6,0)=L60,VLOOKUP($F59,[2]工作表1!$A:$G,7,0),0)+IF(VLOOKUP($G59,[2]工作表1!$A:$G,6,0)=L60,VLOOKUP($G59,[2]工作表1!$A:$G,7,0),0)+M59+Y60</f>
        <v>28</v>
      </c>
      <c r="N60" s="1">
        <f>IF(S60="hp",5,IF(S60="物攻",6,IF(S60="技防",6,7)))</f>
        <v>7</v>
      </c>
      <c r="O60" s="4">
        <f ca="1">IF(VLOOKUP($D59,[2]工作表1!$A:$G,6,0)=N60,VLOOKUP($D59,[2]工作表1!$A:$G,7,0),0)+IF(VLOOKUP($E59,[2]工作表1!$A:$G,6,0)=N60,VLOOKUP($E59,[2]工作表1!$A:$G,7,0),0)+IF(VLOOKUP($F59,[2]工作表1!$A:$G,6,0)=N60,VLOOKUP($F59,[2]工作表1!$A:$G,7,0),0)+IF(VLOOKUP($G59,[2]工作表1!$A:$G,6,0)=N60,VLOOKUP($G59,[2]工作表1!$A:$G,7,0),0)+O59+AA60</f>
        <v>30</v>
      </c>
      <c r="P60" s="1">
        <v>23</v>
      </c>
      <c r="Q60" s="4">
        <f>IF(VLOOKUP($D59,[2]工作表1!$A:$G,6,0)=P60,VLOOKUP($D59,[2]工作表1!$A:$G,7,0),0)+IF(VLOOKUP($E59,[2]工作表1!$A:$G,6,0)=P60,VLOOKUP($E59,[2]工作表1!$A:$G,7,0),0)+IF(VLOOKUP($F59,[2]工作表1!$A:$G,6,0)=P60,VLOOKUP($F59,[2]工作表1!$A:$G,7,0),0)+IF(VLOOKUP($G59,[2]工作表1!$A:$G,6,0)=P60,VLOOKUP($G59,[2]工作表1!$A:$G,7,0),0)+Q59+AC60</f>
        <v>0</v>
      </c>
      <c r="R60">
        <f ca="1">IF(C60=0,0,ROUND(I60*VLOOKUP(H60,[1]期望属性!$E$23:$F$38,2,0)+M60*VLOOKUP(L60,[1]期望属性!$E$23:$F$38,2,0)+O60*VLOOKUP(N60,[1]期望属性!$E$23:$F$38,2,0)+K60*VLOOKUP(J60,[1]期望属性!$E$23:$F$38,2,0)+Q60*VLOOKUP(P60,[1]期望属性!$E$23:$F$38,2,0),0))</f>
        <v>107</v>
      </c>
      <c r="S60" t="str">
        <f>VLOOKUP((10000+INT(A60/1000)),[1]佣兵!$A$102:$F$150,5,0)</f>
        <v>技攻</v>
      </c>
      <c r="T60">
        <f>H60</f>
        <v>1</v>
      </c>
      <c r="U60">
        <f ca="1">[1]佣兵!$N$90</f>
        <v>149</v>
      </c>
      <c r="V60">
        <f>J60</f>
        <v>3</v>
      </c>
      <c r="W60">
        <v>0</v>
      </c>
      <c r="X60">
        <f>L60</f>
        <v>4</v>
      </c>
      <c r="Y60">
        <f ca="1">[1]佣兵!$J$90</f>
        <v>8</v>
      </c>
      <c r="Z60">
        <f>N60</f>
        <v>7</v>
      </c>
      <c r="AA60">
        <f ca="1">[1]佣兵!$L$90</f>
        <v>4</v>
      </c>
      <c r="AB60">
        <f>P60</f>
        <v>23</v>
      </c>
      <c r="AC60">
        <v>0</v>
      </c>
    </row>
    <row r="61" spans="1:29" x14ac:dyDescent="0.15">
      <c r="A61" s="1">
        <v>15004</v>
      </c>
      <c r="B61" s="1">
        <v>15</v>
      </c>
      <c r="C61" s="1">
        <v>4</v>
      </c>
      <c r="D61" s="30">
        <v>5001</v>
      </c>
      <c r="E61" s="31">
        <v>5001</v>
      </c>
      <c r="F61" s="31">
        <v>5002</v>
      </c>
      <c r="G61" s="32">
        <v>5008</v>
      </c>
      <c r="H61" s="1">
        <v>1</v>
      </c>
      <c r="I61" s="4">
        <f ca="1">IF(VLOOKUP($D60,[2]工作表1!$A:$G,6,0)=H61,VLOOKUP($D60,[2]工作表1!$A:$G,7,0),0)+IF(VLOOKUP($E60,[2]工作表1!$A:$G,6,0)=H61,VLOOKUP($E60,[2]工作表1!$A:$G,7,0),0)+IF(VLOOKUP($F60,[2]工作表1!$A:$G,6,0)=H61,VLOOKUP($F60,[2]工作表1!$A:$G,7,0),0)+IF(VLOOKUP($G60,[2]工作表1!$A:$G,6,0)=H61,VLOOKUP($G60,[2]工作表1!$A:$G,7,0),0)+I60+U61</f>
        <v>1396</v>
      </c>
      <c r="J61" s="1">
        <v>3</v>
      </c>
      <c r="K61" s="4">
        <f>IF(VLOOKUP($D60,[2]工作表1!$A:$G,6,0)=J61,VLOOKUP($D60,[2]工作表1!$A:$G,7,0),0)+IF(VLOOKUP($E60,[2]工作表1!$A:$G,6,0)=J61,VLOOKUP($E60,[2]工作表1!$A:$G,7,0),0)+IF(VLOOKUP($F60,[2]工作表1!$A:$G,6,0)=J61,VLOOKUP($F60,[2]工作表1!$A:$G,7,0),0)+IF(VLOOKUP($G60,[2]工作表1!$A:$G,6,0)=J61,VLOOKUP($G60,[2]工作表1!$A:$G,7,0),0)+K60+W61</f>
        <v>19</v>
      </c>
      <c r="L61" s="1">
        <f>IF(S61="hp",4,IF(S61="物攻",5,IF(S61="技防",5,4)))</f>
        <v>4</v>
      </c>
      <c r="M61" s="4">
        <f ca="1">IF(VLOOKUP($D60,[2]工作表1!$A:$G,6,0)=L61,VLOOKUP($D60,[2]工作表1!$A:$G,7,0),0)+IF(VLOOKUP($E60,[2]工作表1!$A:$G,6,0)=L61,VLOOKUP($E60,[2]工作表1!$A:$G,7,0),0)+IF(VLOOKUP($F60,[2]工作表1!$A:$G,6,0)=L61,VLOOKUP($F60,[2]工作表1!$A:$G,7,0),0)+IF(VLOOKUP($G60,[2]工作表1!$A:$G,6,0)=L61,VLOOKUP($G60,[2]工作表1!$A:$G,7,0),0)+M60+Y61</f>
        <v>48</v>
      </c>
      <c r="N61" s="1">
        <f>IF(S61="hp",5,IF(S61="物攻",6,IF(S61="技防",6,7)))</f>
        <v>7</v>
      </c>
      <c r="O61" s="4">
        <f ca="1">IF(VLOOKUP($D60,[2]工作表1!$A:$G,6,0)=N61,VLOOKUP($D60,[2]工作表1!$A:$G,7,0),0)+IF(VLOOKUP($E60,[2]工作表1!$A:$G,6,0)=N61,VLOOKUP($E60,[2]工作表1!$A:$G,7,0),0)+IF(VLOOKUP($F60,[2]工作表1!$A:$G,6,0)=N61,VLOOKUP($F60,[2]工作表1!$A:$G,7,0),0)+IF(VLOOKUP($G60,[2]工作表1!$A:$G,6,0)=N61,VLOOKUP($G60,[2]工作表1!$A:$G,7,0),0)+O60+AA61</f>
        <v>48</v>
      </c>
      <c r="P61" s="1">
        <v>23</v>
      </c>
      <c r="Q61" s="4">
        <f>IF(VLOOKUP($D60,[2]工作表1!$A:$G,6,0)=P61,VLOOKUP($D60,[2]工作表1!$A:$G,7,0),0)+IF(VLOOKUP($E60,[2]工作表1!$A:$G,6,0)=P61,VLOOKUP($E60,[2]工作表1!$A:$G,7,0),0)+IF(VLOOKUP($F60,[2]工作表1!$A:$G,6,0)=P61,VLOOKUP($F60,[2]工作表1!$A:$G,7,0),0)+IF(VLOOKUP($G60,[2]工作表1!$A:$G,6,0)=P61,VLOOKUP($G60,[2]工作表1!$A:$G,7,0),0)+Q60+AC61</f>
        <v>0</v>
      </c>
      <c r="R61">
        <f ca="1">IF(C61=0,0,ROUND(I61*VLOOKUP(H61,[1]期望属性!$E$23:$F$38,2,0)+M61*VLOOKUP(L61,[1]期望属性!$E$23:$F$38,2,0)+O61*VLOOKUP(N61,[1]期望属性!$E$23:$F$38,2,0)+K61*VLOOKUP(J61,[1]期望属性!$E$23:$F$38,2,0)+Q61*VLOOKUP(P61,[1]期望属性!$E$23:$F$38,2,0),0))</f>
        <v>170</v>
      </c>
      <c r="S61" t="str">
        <f>VLOOKUP((10000+INT(A61/1000)),[1]佣兵!$A$102:$F$150,5,0)</f>
        <v>技攻</v>
      </c>
      <c r="T61">
        <f>H61</f>
        <v>1</v>
      </c>
      <c r="U61">
        <f ca="1">[1]佣兵!$N$91</f>
        <v>178</v>
      </c>
      <c r="V61">
        <f>J61</f>
        <v>3</v>
      </c>
      <c r="W61">
        <v>0</v>
      </c>
      <c r="X61">
        <f>L61</f>
        <v>4</v>
      </c>
      <c r="Y61">
        <f ca="1">[1]佣兵!$J$91</f>
        <v>10</v>
      </c>
      <c r="Z61">
        <f>N61</f>
        <v>7</v>
      </c>
      <c r="AA61">
        <f ca="1">[1]佣兵!$L$91</f>
        <v>5</v>
      </c>
      <c r="AB61">
        <f>P61</f>
        <v>23</v>
      </c>
      <c r="AC61">
        <v>0</v>
      </c>
    </row>
    <row r="62" spans="1:29" ht="14.25" thickBot="1" x14ac:dyDescent="0.2">
      <c r="A62" s="1">
        <v>15005</v>
      </c>
      <c r="B62" s="1">
        <v>15</v>
      </c>
      <c r="C62" s="1">
        <v>5</v>
      </c>
      <c r="D62" s="31">
        <v>6001</v>
      </c>
      <c r="E62" s="33">
        <v>6006</v>
      </c>
      <c r="F62" s="33">
        <v>6002</v>
      </c>
      <c r="G62" s="31">
        <v>6008</v>
      </c>
      <c r="H62" s="1">
        <v>1</v>
      </c>
      <c r="I62" s="4">
        <f ca="1">IF(VLOOKUP($D61,[2]工作表1!$A:$G,6,0)=H62,VLOOKUP($D61,[2]工作表1!$A:$G,7,0),0)+IF(VLOOKUP($E61,[2]工作表1!$A:$G,6,0)=H62,VLOOKUP($E61,[2]工作表1!$A:$G,7,0),0)+IF(VLOOKUP($F61,[2]工作表1!$A:$G,6,0)=H62,VLOOKUP($F61,[2]工作表1!$A:$G,7,0),0)+IF(VLOOKUP($G61,[2]工作表1!$A:$G,6,0)=H62,VLOOKUP($G61,[2]工作表1!$A:$G,7,0),0)+I61+U62</f>
        <v>1913</v>
      </c>
      <c r="J62" s="1">
        <v>3</v>
      </c>
      <c r="K62" s="4">
        <f>IF(VLOOKUP($D61,[2]工作表1!$A:$G,6,0)=J62,VLOOKUP($D61,[2]工作表1!$A:$G,7,0),0)+IF(VLOOKUP($E61,[2]工作表1!$A:$G,6,0)=J62,VLOOKUP($E61,[2]工作表1!$A:$G,7,0),0)+IF(VLOOKUP($F61,[2]工作表1!$A:$G,6,0)=J62,VLOOKUP($F61,[2]工作表1!$A:$G,7,0),0)+IF(VLOOKUP($G61,[2]工作表1!$A:$G,6,0)=J62,VLOOKUP($G61,[2]工作表1!$A:$G,7,0),0)+K61+W62</f>
        <v>45</v>
      </c>
      <c r="L62" s="1">
        <f>IF(S62="hp",4,IF(S62="物攻",5,IF(S62="技防",5,4)))</f>
        <v>4</v>
      </c>
      <c r="M62" s="4">
        <f ca="1">IF(VLOOKUP($D61,[2]工作表1!$A:$G,6,0)=L62,VLOOKUP($D61,[2]工作表1!$A:$G,7,0),0)+IF(VLOOKUP($E61,[2]工作表1!$A:$G,6,0)=L62,VLOOKUP($E61,[2]工作表1!$A:$G,7,0),0)+IF(VLOOKUP($F61,[2]工作表1!$A:$G,6,0)=L62,VLOOKUP($F61,[2]工作表1!$A:$G,7,0),0)+IF(VLOOKUP($G61,[2]工作表1!$A:$G,6,0)=L62,VLOOKUP($G61,[2]工作表1!$A:$G,7,0),0)+M61+Y62</f>
        <v>88</v>
      </c>
      <c r="N62" s="1">
        <f>IF(S62="hp",5,IF(S62="物攻",6,IF(S62="技防",6,7)))</f>
        <v>7</v>
      </c>
      <c r="O62" s="4">
        <f ca="1">IF(VLOOKUP($D61,[2]工作表1!$A:$G,6,0)=N62,VLOOKUP($D61,[2]工作表1!$A:$G,7,0),0)+IF(VLOOKUP($E61,[2]工作表1!$A:$G,6,0)=N62,VLOOKUP($E61,[2]工作表1!$A:$G,7,0),0)+IF(VLOOKUP($F61,[2]工作表1!$A:$G,6,0)=N62,VLOOKUP($F61,[2]工作表1!$A:$G,7,0),0)+IF(VLOOKUP($G61,[2]工作表1!$A:$G,6,0)=N62,VLOOKUP($G61,[2]工作表1!$A:$G,7,0),0)+O61+AA62</f>
        <v>54</v>
      </c>
      <c r="P62" s="1">
        <v>23</v>
      </c>
      <c r="Q62" s="4">
        <f>IF(VLOOKUP($D61,[2]工作表1!$A:$G,6,0)=P62,VLOOKUP($D61,[2]工作表1!$A:$G,7,0),0)+IF(VLOOKUP($E61,[2]工作表1!$A:$G,6,0)=P62,VLOOKUP($E61,[2]工作表1!$A:$G,7,0),0)+IF(VLOOKUP($F61,[2]工作表1!$A:$G,6,0)=P62,VLOOKUP($F61,[2]工作表1!$A:$G,7,0),0)+IF(VLOOKUP($G61,[2]工作表1!$A:$G,6,0)=P62,VLOOKUP($G61,[2]工作表1!$A:$G,7,0),0)+Q61+AC62</f>
        <v>0</v>
      </c>
      <c r="R62">
        <f ca="1">IF(C62=0,0,ROUND(I62*VLOOKUP(H62,[1]期望属性!$E$23:$F$38,2,0)+M62*VLOOKUP(L62,[1]期望属性!$E$23:$F$38,2,0)+O62*VLOOKUP(N62,[1]期望属性!$E$23:$F$38,2,0)+K62*VLOOKUP(J62,[1]期望属性!$E$23:$F$38,2,0)+Q62*VLOOKUP(P62,[1]期望属性!$E$23:$F$38,2,0),0))</f>
        <v>255</v>
      </c>
      <c r="S62" t="str">
        <f>VLOOKUP((10000+INT(A62/1000)),[1]佣兵!$A$102:$F$150,5,0)</f>
        <v>技攻</v>
      </c>
      <c r="T62">
        <f>H62</f>
        <v>1</v>
      </c>
      <c r="U62">
        <f ca="1">[1]佣兵!$N$92</f>
        <v>218</v>
      </c>
      <c r="V62">
        <f>J62</f>
        <v>3</v>
      </c>
      <c r="W62">
        <v>0</v>
      </c>
      <c r="X62">
        <f>L62</f>
        <v>4</v>
      </c>
      <c r="Y62">
        <f ca="1">[1]佣兵!$J$92</f>
        <v>12</v>
      </c>
      <c r="Z62">
        <f>N62</f>
        <v>7</v>
      </c>
      <c r="AA62">
        <f ca="1">[1]佣兵!$L$92</f>
        <v>6</v>
      </c>
      <c r="AB62">
        <f>P62</f>
        <v>23</v>
      </c>
      <c r="AC62">
        <v>0</v>
      </c>
    </row>
    <row r="63" spans="1:29" x14ac:dyDescent="0.15">
      <c r="A63" s="1">
        <f>B63*1000+C63</f>
        <v>17000</v>
      </c>
      <c r="B63" s="1">
        <v>17</v>
      </c>
      <c r="C63" s="1">
        <f>C51</f>
        <v>0</v>
      </c>
      <c r="D63" s="17">
        <v>1001</v>
      </c>
      <c r="E63" s="18">
        <v>1005</v>
      </c>
      <c r="F63" s="18">
        <v>1002</v>
      </c>
      <c r="G63" s="19">
        <v>1007</v>
      </c>
      <c r="H63" s="1">
        <v>1</v>
      </c>
      <c r="I63" s="4">
        <v>0</v>
      </c>
      <c r="J63" s="1">
        <v>3</v>
      </c>
      <c r="K63" s="4">
        <v>0</v>
      </c>
      <c r="L63" s="1">
        <f>IF(S63="hp",4,IF(S63="物攻",5,IF(S63="技防",5,4)))</f>
        <v>4</v>
      </c>
      <c r="M63" s="4">
        <v>0</v>
      </c>
      <c r="N63" s="1">
        <f>IF(S63="hp",5,IF(S63="物攻",6,IF(S63="技防",6,7)))</f>
        <v>5</v>
      </c>
      <c r="O63" s="4">
        <v>0</v>
      </c>
      <c r="P63" s="1">
        <v>23</v>
      </c>
      <c r="Q63" s="4">
        <v>0</v>
      </c>
      <c r="R63">
        <f>IF(C63=0,0,ROUND(I63*VLOOKUP(H63,[1]期望属性!$E$23:$F$38,2,0)+M63*VLOOKUP(L63,[1]期望属性!$E$23:$F$38,2,0)+O63*VLOOKUP(N63,[1]期望属性!$E$23:$F$38,2,0)+K63*VLOOKUP(J63,[1]期望属性!$E$23:$F$38,2,0)+Q63*VLOOKUP(P63,[1]期望属性!$E$23:$F$38,2,0),0))</f>
        <v>0</v>
      </c>
      <c r="S63" t="str">
        <f>VLOOKUP((10000+INT(A63/1000)),[1]佣兵!$A$102:$F$150,5,0)</f>
        <v>hp</v>
      </c>
      <c r="T63">
        <f>H63</f>
        <v>1</v>
      </c>
      <c r="U63">
        <f>[1]佣兵!$N$87</f>
        <v>0</v>
      </c>
      <c r="V63">
        <f>J63</f>
        <v>3</v>
      </c>
      <c r="W63">
        <v>0</v>
      </c>
      <c r="X63">
        <f>L63</f>
        <v>4</v>
      </c>
      <c r="Y63">
        <f>[1]佣兵!$J$87</f>
        <v>0</v>
      </c>
      <c r="Z63">
        <f>N63</f>
        <v>5</v>
      </c>
      <c r="AA63">
        <f>[1]佣兵!$J$87</f>
        <v>0</v>
      </c>
      <c r="AB63">
        <f>P63</f>
        <v>23</v>
      </c>
      <c r="AC63">
        <v>0</v>
      </c>
    </row>
    <row r="64" spans="1:29" x14ac:dyDescent="0.15">
      <c r="A64" s="1">
        <f>B64*1000+C64</f>
        <v>17001</v>
      </c>
      <c r="B64" s="1">
        <v>17</v>
      </c>
      <c r="C64" s="1">
        <f>C52</f>
        <v>1</v>
      </c>
      <c r="D64" s="20">
        <v>2001</v>
      </c>
      <c r="E64" s="6">
        <v>2005</v>
      </c>
      <c r="F64" s="6">
        <v>2003</v>
      </c>
      <c r="G64" s="21">
        <v>2008</v>
      </c>
      <c r="H64" s="1">
        <v>1</v>
      </c>
      <c r="I64" s="4">
        <f ca="1">IF(VLOOKUP($D63,[2]工作表1!$A:$G,6,0)=H64,VLOOKUP($D63,[2]工作表1!$A:$G,7,0),0)+IF(VLOOKUP($E63,[2]工作表1!$A:$G,6,0)=H64,VLOOKUP($E63,[2]工作表1!$A:$G,7,0),0)+IF(VLOOKUP($F63,[2]工作表1!$A:$G,6,0)=H64,VLOOKUP($F63,[2]工作表1!$A:$G,7,0),0)+IF(VLOOKUP($G63,[2]工作表1!$A:$G,6,0)=H64,VLOOKUP($G63,[2]工作表1!$A:$G,7,0),0)+I63+U64</f>
        <v>99</v>
      </c>
      <c r="J64" s="1">
        <v>3</v>
      </c>
      <c r="K64" s="4">
        <f>IF(VLOOKUP($D63,[2]工作表1!$A:$G,6,0)=J64,VLOOKUP($D63,[2]工作表1!$A:$G,7,0),0)+IF(VLOOKUP($E63,[2]工作表1!$A:$G,6,0)=J64,VLOOKUP($E63,[2]工作表1!$A:$G,7,0),0)+IF(VLOOKUP($F63,[2]工作表1!$A:$G,6,0)=J64,VLOOKUP($F63,[2]工作表1!$A:$G,7,0),0)+IF(VLOOKUP($G63,[2]工作表1!$A:$G,6,0)=J64,VLOOKUP($G63,[2]工作表1!$A:$G,7,0),0)+K63+W64</f>
        <v>6</v>
      </c>
      <c r="L64" s="1">
        <f>IF(S64="hp",4,IF(S64="物攻",5,IF(S64="技防",5,4)))</f>
        <v>4</v>
      </c>
      <c r="M64" s="4">
        <f ca="1">IF(VLOOKUP($D63,[2]工作表1!$A:$G,6,0)=L64,VLOOKUP($D63,[2]工作表1!$A:$G,7,0),0)+IF(VLOOKUP($E63,[2]工作表1!$A:$G,6,0)=L64,VLOOKUP($E63,[2]工作表1!$A:$G,7,0),0)+IF(VLOOKUP($F63,[2]工作表1!$A:$G,6,0)=L64,VLOOKUP($F63,[2]工作表1!$A:$G,7,0),0)+IF(VLOOKUP($G63,[2]工作表1!$A:$G,6,0)=L64,VLOOKUP($G63,[2]工作表1!$A:$G,7,0),0)+M63+Y64</f>
        <v>8</v>
      </c>
      <c r="N64" s="1">
        <f>IF(S64="hp",5,IF(S64="物攻",6,IF(S64="技防",6,7)))</f>
        <v>5</v>
      </c>
      <c r="O64" s="4">
        <f ca="1">IF(VLOOKUP($D63,[2]工作表1!$A:$G,6,0)=N64,VLOOKUP($D63,[2]工作表1!$A:$G,7,0),0)+IF(VLOOKUP($E63,[2]工作表1!$A:$G,6,0)=N64,VLOOKUP($E63,[2]工作表1!$A:$G,7,0),0)+IF(VLOOKUP($F63,[2]工作表1!$A:$G,6,0)=N64,VLOOKUP($F63,[2]工作表1!$A:$G,7,0),0)+IF(VLOOKUP($G63,[2]工作表1!$A:$G,6,0)=N64,VLOOKUP($G63,[2]工作表1!$A:$G,7,0),0)+O63+AA64</f>
        <v>8</v>
      </c>
      <c r="P64" s="1">
        <v>23</v>
      </c>
      <c r="Q64" s="4">
        <f>IF(VLOOKUP($D63,[2]工作表1!$A:$G,6,0)=P64,VLOOKUP($D63,[2]工作表1!$A:$G,7,0),0)+IF(VLOOKUP($E63,[2]工作表1!$A:$G,6,0)=P64,VLOOKUP($E63,[2]工作表1!$A:$G,7,0),0)+IF(VLOOKUP($F63,[2]工作表1!$A:$G,6,0)=P64,VLOOKUP($F63,[2]工作表1!$A:$G,7,0),0)+IF(VLOOKUP($G63,[2]工作表1!$A:$G,6,0)=P64,VLOOKUP($G63,[2]工作表1!$A:$G,7,0),0)+Q63+AC64</f>
        <v>3</v>
      </c>
      <c r="R64">
        <f ca="1">IF(C64=0,0,ROUND(I64*VLOOKUP(H64,[1]期望属性!$E$23:$F$38,2,0)+M64*VLOOKUP(L64,[1]期望属性!$E$23:$F$38,2,0)+O64*VLOOKUP(N64,[1]期望属性!$E$23:$F$38,2,0)+K64*VLOOKUP(J64,[1]期望属性!$E$23:$F$38,2,0)+Q64*VLOOKUP(P64,[1]期望属性!$E$23:$F$38,2,0),0))</f>
        <v>27</v>
      </c>
      <c r="S64" t="str">
        <f>VLOOKUP((10000+INT(A64/1000)),[1]佣兵!$A$102:$F$150,5,0)</f>
        <v>hp</v>
      </c>
      <c r="T64">
        <f>H64</f>
        <v>1</v>
      </c>
      <c r="U64">
        <f ca="1">[1]佣兵!$N$88</f>
        <v>99</v>
      </c>
      <c r="V64">
        <f>J64</f>
        <v>3</v>
      </c>
      <c r="W64">
        <v>0</v>
      </c>
      <c r="X64">
        <f>L64</f>
        <v>4</v>
      </c>
      <c r="Y64">
        <f ca="1">[1]佣兵!$J$88</f>
        <v>5</v>
      </c>
      <c r="Z64">
        <f>N64</f>
        <v>5</v>
      </c>
      <c r="AA64">
        <f ca="1">[1]佣兵!$J$88</f>
        <v>5</v>
      </c>
      <c r="AB64">
        <f>P64</f>
        <v>23</v>
      </c>
      <c r="AC64">
        <v>0</v>
      </c>
    </row>
    <row r="65" spans="1:29" x14ac:dyDescent="0.15">
      <c r="A65" s="1">
        <f>B65*1000+C65</f>
        <v>17002</v>
      </c>
      <c r="B65" s="1">
        <v>17</v>
      </c>
      <c r="C65" s="1">
        <f>C53</f>
        <v>2</v>
      </c>
      <c r="D65" s="20">
        <v>3001</v>
      </c>
      <c r="E65" s="6">
        <v>3005</v>
      </c>
      <c r="F65" s="6">
        <v>3002</v>
      </c>
      <c r="G65" s="21">
        <v>3007</v>
      </c>
      <c r="H65" s="1">
        <v>1</v>
      </c>
      <c r="I65" s="4">
        <f ca="1">IF(VLOOKUP($D64,[2]工作表1!$A:$G,6,0)=H65,VLOOKUP($D64,[2]工作表1!$A:$G,7,0),0)+IF(VLOOKUP($E64,[2]工作表1!$A:$G,6,0)=H65,VLOOKUP($E64,[2]工作表1!$A:$G,7,0),0)+IF(VLOOKUP($F64,[2]工作表1!$A:$G,6,0)=H65,VLOOKUP($F64,[2]工作表1!$A:$G,7,0),0)+IF(VLOOKUP($G64,[2]工作表1!$A:$G,6,0)=H65,VLOOKUP($G64,[2]工作表1!$A:$G,7,0),0)+I64+U65</f>
        <v>406</v>
      </c>
      <c r="J65" s="1">
        <v>3</v>
      </c>
      <c r="K65" s="4">
        <f>IF(VLOOKUP($D64,[2]工作表1!$A:$G,6,0)=J65,VLOOKUP($D64,[2]工作表1!$A:$G,7,0),0)+IF(VLOOKUP($E64,[2]工作表1!$A:$G,6,0)=J65,VLOOKUP($E64,[2]工作表1!$A:$G,7,0),0)+IF(VLOOKUP($F64,[2]工作表1!$A:$G,6,0)=J65,VLOOKUP($F64,[2]工作表1!$A:$G,7,0),0)+IF(VLOOKUP($G64,[2]工作表1!$A:$G,6,0)=J65,VLOOKUP($G64,[2]工作表1!$A:$G,7,0),0)+K64+W65</f>
        <v>6</v>
      </c>
      <c r="L65" s="1">
        <f>IF(S65="hp",4,IF(S65="物攻",5,IF(S65="技防",5,4)))</f>
        <v>4</v>
      </c>
      <c r="M65" s="4">
        <f ca="1">IF(VLOOKUP($D64,[2]工作表1!$A:$G,6,0)=L65,VLOOKUP($D64,[2]工作表1!$A:$G,7,0),0)+IF(VLOOKUP($E64,[2]工作表1!$A:$G,6,0)=L65,VLOOKUP($E64,[2]工作表1!$A:$G,7,0),0)+IF(VLOOKUP($F64,[2]工作表1!$A:$G,6,0)=L65,VLOOKUP($F64,[2]工作表1!$A:$G,7,0),0)+IF(VLOOKUP($G64,[2]工作表1!$A:$G,6,0)=L65,VLOOKUP($G64,[2]工作表1!$A:$G,7,0),0)+M64+Y65</f>
        <v>20</v>
      </c>
      <c r="N65" s="1">
        <f>IF(S65="hp",5,IF(S65="物攻",6,IF(S65="技防",6,7)))</f>
        <v>5</v>
      </c>
      <c r="O65" s="4">
        <f ca="1">IF(VLOOKUP($D64,[2]工作表1!$A:$G,6,0)=N65,VLOOKUP($D64,[2]工作表1!$A:$G,7,0),0)+IF(VLOOKUP($E64,[2]工作表1!$A:$G,6,0)=N65,VLOOKUP($E64,[2]工作表1!$A:$G,7,0),0)+IF(VLOOKUP($F64,[2]工作表1!$A:$G,6,0)=N65,VLOOKUP($F64,[2]工作表1!$A:$G,7,0),0)+IF(VLOOKUP($G64,[2]工作表1!$A:$G,6,0)=N65,VLOOKUP($G64,[2]工作表1!$A:$G,7,0),0)+O64+AA65</f>
        <v>20</v>
      </c>
      <c r="P65" s="1">
        <v>23</v>
      </c>
      <c r="Q65" s="4">
        <f>IF(VLOOKUP($D64,[2]工作表1!$A:$G,6,0)=P65,VLOOKUP($D64,[2]工作表1!$A:$G,7,0),0)+IF(VLOOKUP($E64,[2]工作表1!$A:$G,6,0)=P65,VLOOKUP($E64,[2]工作表1!$A:$G,7,0),0)+IF(VLOOKUP($F64,[2]工作表1!$A:$G,6,0)=P65,VLOOKUP($F64,[2]工作表1!$A:$G,7,0),0)+IF(VLOOKUP($G64,[2]工作表1!$A:$G,6,0)=P65,VLOOKUP($G64,[2]工作表1!$A:$G,7,0),0)+Q64+AC65</f>
        <v>3</v>
      </c>
      <c r="R65">
        <f ca="1">IF(C65=0,0,ROUND(I65*VLOOKUP(H65,[1]期望属性!$E$23:$F$38,2,0)+M65*VLOOKUP(L65,[1]期望属性!$E$23:$F$38,2,0)+O65*VLOOKUP(N65,[1]期望属性!$E$23:$F$38,2,0)+K65*VLOOKUP(J65,[1]期望属性!$E$23:$F$38,2,0)+Q65*VLOOKUP(P65,[1]期望属性!$E$23:$F$38,2,0),0))</f>
        <v>68</v>
      </c>
      <c r="S65" t="str">
        <f>VLOOKUP((10000+INT(A65/1000)),[1]佣兵!$A$102:$F$150,5,0)</f>
        <v>hp</v>
      </c>
      <c r="T65">
        <f>H65</f>
        <v>1</v>
      </c>
      <c r="U65">
        <f ca="1">[1]佣兵!$N$89</f>
        <v>129</v>
      </c>
      <c r="V65">
        <f>J65</f>
        <v>3</v>
      </c>
      <c r="W65">
        <v>0</v>
      </c>
      <c r="X65">
        <f>L65</f>
        <v>4</v>
      </c>
      <c r="Y65">
        <f ca="1">[1]佣兵!$J$89</f>
        <v>7</v>
      </c>
      <c r="Z65">
        <f>N65</f>
        <v>5</v>
      </c>
      <c r="AA65">
        <f ca="1">[1]佣兵!$J$89</f>
        <v>7</v>
      </c>
      <c r="AB65">
        <f>P65</f>
        <v>23</v>
      </c>
      <c r="AC65">
        <v>0</v>
      </c>
    </row>
    <row r="66" spans="1:29" x14ac:dyDescent="0.15">
      <c r="A66" s="1">
        <f>B66*1000+C66</f>
        <v>17003</v>
      </c>
      <c r="B66" s="1">
        <v>17</v>
      </c>
      <c r="C66" s="1">
        <f>C54</f>
        <v>3</v>
      </c>
      <c r="D66" s="20">
        <v>4001</v>
      </c>
      <c r="E66" s="6">
        <v>4005</v>
      </c>
      <c r="F66" s="6">
        <v>4003</v>
      </c>
      <c r="G66" s="21">
        <v>4008</v>
      </c>
      <c r="H66" s="1">
        <v>1</v>
      </c>
      <c r="I66" s="4">
        <f ca="1">IF(VLOOKUP($D65,[2]工作表1!$A:$G,6,0)=H66,VLOOKUP($D65,[2]工作表1!$A:$G,7,0),0)+IF(VLOOKUP($E65,[2]工作表1!$A:$G,6,0)=H66,VLOOKUP($E65,[2]工作表1!$A:$G,7,0),0)+IF(VLOOKUP($F65,[2]工作表1!$A:$G,6,0)=H66,VLOOKUP($F65,[2]工作表1!$A:$G,7,0),0)+IF(VLOOKUP($G65,[2]工作表1!$A:$G,6,0)=H66,VLOOKUP($G65,[2]工作表1!$A:$G,7,0),0)+I65+U66</f>
        <v>555</v>
      </c>
      <c r="J66" s="1">
        <v>3</v>
      </c>
      <c r="K66" s="4">
        <f>IF(VLOOKUP($D65,[2]工作表1!$A:$G,6,0)=J66,VLOOKUP($D65,[2]工作表1!$A:$G,7,0),0)+IF(VLOOKUP($E65,[2]工作表1!$A:$G,6,0)=J66,VLOOKUP($E65,[2]工作表1!$A:$G,7,0),0)+IF(VLOOKUP($F65,[2]工作表1!$A:$G,6,0)=J66,VLOOKUP($F65,[2]工作表1!$A:$G,7,0),0)+IF(VLOOKUP($G65,[2]工作表1!$A:$G,6,0)=J66,VLOOKUP($G65,[2]工作表1!$A:$G,7,0),0)+K65+W66</f>
        <v>19</v>
      </c>
      <c r="L66" s="1">
        <f>IF(S66="hp",4,IF(S66="物攻",5,IF(S66="技防",5,4)))</f>
        <v>4</v>
      </c>
      <c r="M66" s="4">
        <f ca="1">IF(VLOOKUP($D65,[2]工作表1!$A:$G,6,0)=L66,VLOOKUP($D65,[2]工作表1!$A:$G,7,0),0)+IF(VLOOKUP($E65,[2]工作表1!$A:$G,6,0)=L66,VLOOKUP($E65,[2]工作表1!$A:$G,7,0),0)+IF(VLOOKUP($F65,[2]工作表1!$A:$G,6,0)=L66,VLOOKUP($F65,[2]工作表1!$A:$G,7,0),0)+IF(VLOOKUP($G65,[2]工作表1!$A:$G,6,0)=L66,VLOOKUP($G65,[2]工作表1!$A:$G,7,0),0)+M65+Y66</f>
        <v>35</v>
      </c>
      <c r="N66" s="1">
        <f>IF(S66="hp",5,IF(S66="物攻",6,IF(S66="技防",6,7)))</f>
        <v>5</v>
      </c>
      <c r="O66" s="4">
        <f ca="1">IF(VLOOKUP($D65,[2]工作表1!$A:$G,6,0)=N66,VLOOKUP($D65,[2]工作表1!$A:$G,7,0),0)+IF(VLOOKUP($E65,[2]工作表1!$A:$G,6,0)=N66,VLOOKUP($E65,[2]工作表1!$A:$G,7,0),0)+IF(VLOOKUP($F65,[2]工作表1!$A:$G,6,0)=N66,VLOOKUP($F65,[2]工作表1!$A:$G,7,0),0)+IF(VLOOKUP($G65,[2]工作表1!$A:$G,6,0)=N66,VLOOKUP($G65,[2]工作表1!$A:$G,7,0),0)+O65+AA66</f>
        <v>35</v>
      </c>
      <c r="P66" s="1">
        <v>23</v>
      </c>
      <c r="Q66" s="4">
        <f>IF(VLOOKUP($D65,[2]工作表1!$A:$G,6,0)=P66,VLOOKUP($D65,[2]工作表1!$A:$G,7,0),0)+IF(VLOOKUP($E65,[2]工作表1!$A:$G,6,0)=P66,VLOOKUP($E65,[2]工作表1!$A:$G,7,0),0)+IF(VLOOKUP($F65,[2]工作表1!$A:$G,6,0)=P66,VLOOKUP($F65,[2]工作表1!$A:$G,7,0),0)+IF(VLOOKUP($G65,[2]工作表1!$A:$G,6,0)=P66,VLOOKUP($G65,[2]工作表1!$A:$G,7,0),0)+Q65+AC66</f>
        <v>9</v>
      </c>
      <c r="R66">
        <f ca="1">IF(C66=0,0,ROUND(I66*VLOOKUP(H66,[1]期望属性!$E$23:$F$38,2,0)+M66*VLOOKUP(L66,[1]期望属性!$E$23:$F$38,2,0)+O66*VLOOKUP(N66,[1]期望属性!$E$23:$F$38,2,0)+K66*VLOOKUP(J66,[1]期望属性!$E$23:$F$38,2,0)+Q66*VLOOKUP(P66,[1]期望属性!$E$23:$F$38,2,0),0))</f>
        <v>118</v>
      </c>
      <c r="S66" t="str">
        <f>VLOOKUP((10000+INT(A66/1000)),[1]佣兵!$A$102:$F$150,5,0)</f>
        <v>hp</v>
      </c>
      <c r="T66">
        <f>H66</f>
        <v>1</v>
      </c>
      <c r="U66">
        <f ca="1">[1]佣兵!$N$90</f>
        <v>149</v>
      </c>
      <c r="V66">
        <f>J66</f>
        <v>3</v>
      </c>
      <c r="W66">
        <v>0</v>
      </c>
      <c r="X66">
        <f>L66</f>
        <v>4</v>
      </c>
      <c r="Y66">
        <f ca="1">[1]佣兵!$J$90</f>
        <v>8</v>
      </c>
      <c r="Z66">
        <f>N66</f>
        <v>5</v>
      </c>
      <c r="AA66">
        <f ca="1">[1]佣兵!$J$90</f>
        <v>8</v>
      </c>
      <c r="AB66">
        <f>P66</f>
        <v>23</v>
      </c>
      <c r="AC66">
        <v>0</v>
      </c>
    </row>
    <row r="67" spans="1:29" x14ac:dyDescent="0.15">
      <c r="A67" s="1">
        <f>B67*1000+C67</f>
        <v>17004</v>
      </c>
      <c r="B67" s="1">
        <v>17</v>
      </c>
      <c r="C67" s="1">
        <f>C55</f>
        <v>4</v>
      </c>
      <c r="D67" s="22">
        <v>5001</v>
      </c>
      <c r="E67" s="5">
        <v>5005</v>
      </c>
      <c r="F67" s="5">
        <v>5003</v>
      </c>
      <c r="G67" s="23">
        <v>5008</v>
      </c>
      <c r="H67" s="1">
        <v>1</v>
      </c>
      <c r="I67" s="4">
        <f ca="1">IF(VLOOKUP($D66,[2]工作表1!$A:$G,6,0)=H67,VLOOKUP($D66,[2]工作表1!$A:$G,7,0),0)+IF(VLOOKUP($E66,[2]工作表1!$A:$G,6,0)=H67,VLOOKUP($E66,[2]工作表1!$A:$G,7,0),0)+IF(VLOOKUP($F66,[2]工作表1!$A:$G,6,0)=H67,VLOOKUP($F66,[2]工作表1!$A:$G,7,0),0)+IF(VLOOKUP($G66,[2]工作表1!$A:$G,6,0)=H67,VLOOKUP($G66,[2]工作表1!$A:$G,7,0),0)+I66+U67</f>
        <v>1088</v>
      </c>
      <c r="J67" s="1">
        <v>3</v>
      </c>
      <c r="K67" s="4">
        <f>IF(VLOOKUP($D66,[2]工作表1!$A:$G,6,0)=J67,VLOOKUP($D66,[2]工作表1!$A:$G,7,0),0)+IF(VLOOKUP($E66,[2]工作表1!$A:$G,6,0)=J67,VLOOKUP($E66,[2]工作表1!$A:$G,7,0),0)+IF(VLOOKUP($F66,[2]工作表1!$A:$G,6,0)=J67,VLOOKUP($F66,[2]工作表1!$A:$G,7,0),0)+IF(VLOOKUP($G66,[2]工作表1!$A:$G,6,0)=J67,VLOOKUP($G66,[2]工作表1!$A:$G,7,0),0)+K66+W67</f>
        <v>19</v>
      </c>
      <c r="L67" s="1">
        <f>IF(S67="hp",4,IF(S67="物攻",5,IF(S67="技防",5,4)))</f>
        <v>4</v>
      </c>
      <c r="M67" s="4">
        <f ca="1">IF(VLOOKUP($D66,[2]工作表1!$A:$G,6,0)=L67,VLOOKUP($D66,[2]工作表1!$A:$G,7,0),0)+IF(VLOOKUP($E66,[2]工作表1!$A:$G,6,0)=L67,VLOOKUP($E66,[2]工作表1!$A:$G,7,0),0)+IF(VLOOKUP($F66,[2]工作表1!$A:$G,6,0)=L67,VLOOKUP($F66,[2]工作表1!$A:$G,7,0),0)+IF(VLOOKUP($G66,[2]工作表1!$A:$G,6,0)=L67,VLOOKUP($G66,[2]工作表1!$A:$G,7,0),0)+M66+Y67</f>
        <v>55</v>
      </c>
      <c r="N67" s="1">
        <f>IF(S67="hp",5,IF(S67="物攻",6,IF(S67="技防",6,7)))</f>
        <v>5</v>
      </c>
      <c r="O67" s="4">
        <f ca="1">IF(VLOOKUP($D66,[2]工作表1!$A:$G,6,0)=N67,VLOOKUP($D66,[2]工作表1!$A:$G,7,0),0)+IF(VLOOKUP($E66,[2]工作表1!$A:$G,6,0)=N67,VLOOKUP($E66,[2]工作表1!$A:$G,7,0),0)+IF(VLOOKUP($F66,[2]工作表1!$A:$G,6,0)=N67,VLOOKUP($F66,[2]工作表1!$A:$G,7,0),0)+IF(VLOOKUP($G66,[2]工作表1!$A:$G,6,0)=N67,VLOOKUP($G66,[2]工作表1!$A:$G,7,0),0)+O66+AA67</f>
        <v>55</v>
      </c>
      <c r="P67" s="1">
        <v>23</v>
      </c>
      <c r="Q67" s="4">
        <f>IF(VLOOKUP($D66,[2]工作表1!$A:$G,6,0)=P67,VLOOKUP($D66,[2]工作表1!$A:$G,7,0),0)+IF(VLOOKUP($E66,[2]工作表1!$A:$G,6,0)=P67,VLOOKUP($E66,[2]工作表1!$A:$G,7,0),0)+IF(VLOOKUP($F66,[2]工作表1!$A:$G,6,0)=P67,VLOOKUP($F66,[2]工作表1!$A:$G,7,0),0)+IF(VLOOKUP($G66,[2]工作表1!$A:$G,6,0)=P67,VLOOKUP($G66,[2]工作表1!$A:$G,7,0),0)+Q66+AC67</f>
        <v>9</v>
      </c>
      <c r="R67">
        <f ca="1">IF(C67=0,0,ROUND(I67*VLOOKUP(H67,[1]期望属性!$E$23:$F$38,2,0)+M67*VLOOKUP(L67,[1]期望属性!$E$23:$F$38,2,0)+O67*VLOOKUP(N67,[1]期望属性!$E$23:$F$38,2,0)+K67*VLOOKUP(J67,[1]期望属性!$E$23:$F$38,2,0)+Q67*VLOOKUP(P67,[1]期望属性!$E$23:$F$38,2,0),0))</f>
        <v>187</v>
      </c>
      <c r="S67" t="str">
        <f>VLOOKUP((10000+INT(A67/1000)),[1]佣兵!$A$102:$F$150,5,0)</f>
        <v>hp</v>
      </c>
      <c r="T67">
        <f>H67</f>
        <v>1</v>
      </c>
      <c r="U67">
        <f ca="1">[1]佣兵!$N$91</f>
        <v>178</v>
      </c>
      <c r="V67">
        <f>J67</f>
        <v>3</v>
      </c>
      <c r="W67">
        <v>0</v>
      </c>
      <c r="X67">
        <f>L67</f>
        <v>4</v>
      </c>
      <c r="Y67">
        <f ca="1">[1]佣兵!$J$91</f>
        <v>10</v>
      </c>
      <c r="Z67">
        <f>N67</f>
        <v>5</v>
      </c>
      <c r="AA67">
        <f ca="1">[1]佣兵!$J$91</f>
        <v>10</v>
      </c>
      <c r="AB67">
        <f>P67</f>
        <v>23</v>
      </c>
      <c r="AC67">
        <v>0</v>
      </c>
    </row>
    <row r="68" spans="1:29" ht="14.25" thickBot="1" x14ac:dyDescent="0.2">
      <c r="A68" s="1">
        <f>B68*1000+C68</f>
        <v>17005</v>
      </c>
      <c r="B68" s="1">
        <v>17</v>
      </c>
      <c r="C68" s="1">
        <f>C56</f>
        <v>5</v>
      </c>
      <c r="D68" s="24">
        <v>6001</v>
      </c>
      <c r="E68" s="25">
        <v>6005</v>
      </c>
      <c r="F68" s="25">
        <v>6002</v>
      </c>
      <c r="G68" s="26">
        <v>6007</v>
      </c>
      <c r="H68" s="1">
        <v>1</v>
      </c>
      <c r="I68" s="4">
        <f ca="1">IF(VLOOKUP($D67,[2]工作表1!$A:$G,6,0)=H68,VLOOKUP($D67,[2]工作表1!$A:$G,7,0),0)+IF(VLOOKUP($E67,[2]工作表1!$A:$G,6,0)=H68,VLOOKUP($E67,[2]工作表1!$A:$G,7,0),0)+IF(VLOOKUP($F67,[2]工作表1!$A:$G,6,0)=H68,VLOOKUP($F67,[2]工作表1!$A:$G,7,0),0)+IF(VLOOKUP($G67,[2]工作表1!$A:$G,6,0)=H68,VLOOKUP($G67,[2]工作表1!$A:$G,7,0),0)+I67+U68</f>
        <v>1804</v>
      </c>
      <c r="J68" s="1">
        <v>3</v>
      </c>
      <c r="K68" s="4">
        <f>IF(VLOOKUP($D67,[2]工作表1!$A:$G,6,0)=J68,VLOOKUP($D67,[2]工作表1!$A:$G,7,0),0)+IF(VLOOKUP($E67,[2]工作表1!$A:$G,6,0)=J68,VLOOKUP($E67,[2]工作表1!$A:$G,7,0),0)+IF(VLOOKUP($F67,[2]工作表1!$A:$G,6,0)=J68,VLOOKUP($F67,[2]工作表1!$A:$G,7,0),0)+IF(VLOOKUP($G67,[2]工作表1!$A:$G,6,0)=J68,VLOOKUP($G67,[2]工作表1!$A:$G,7,0),0)+K67+W68</f>
        <v>19</v>
      </c>
      <c r="L68" s="1">
        <f>IF(S68="hp",4,IF(S68="物攻",5,IF(S68="技防",5,4)))</f>
        <v>4</v>
      </c>
      <c r="M68" s="4">
        <f ca="1">IF(VLOOKUP($D67,[2]工作表1!$A:$G,6,0)=L68,VLOOKUP($D67,[2]工作表1!$A:$G,7,0),0)+IF(VLOOKUP($E67,[2]工作表1!$A:$G,6,0)=L68,VLOOKUP($E67,[2]工作表1!$A:$G,7,0),0)+IF(VLOOKUP($F67,[2]工作表1!$A:$G,6,0)=L68,VLOOKUP($F67,[2]工作表1!$A:$G,7,0),0)+IF(VLOOKUP($G67,[2]工作表1!$A:$G,6,0)=L68,VLOOKUP($G67,[2]工作表1!$A:$G,7,0),0)+M67+Y68</f>
        <v>81</v>
      </c>
      <c r="N68" s="1">
        <f>IF(S68="hp",5,IF(S68="物攻",6,IF(S68="技防",6,7)))</f>
        <v>5</v>
      </c>
      <c r="O68" s="4">
        <f ca="1">IF(VLOOKUP($D67,[2]工作表1!$A:$G,6,0)=N68,VLOOKUP($D67,[2]工作表1!$A:$G,7,0),0)+IF(VLOOKUP($E67,[2]工作表1!$A:$G,6,0)=N68,VLOOKUP($E67,[2]工作表1!$A:$G,7,0),0)+IF(VLOOKUP($F67,[2]工作表1!$A:$G,6,0)=N68,VLOOKUP($F67,[2]工作表1!$A:$G,7,0),0)+IF(VLOOKUP($G67,[2]工作表1!$A:$G,6,0)=N68,VLOOKUP($G67,[2]工作表1!$A:$G,7,0),0)+O67+AA68</f>
        <v>81</v>
      </c>
      <c r="P68" s="1">
        <v>23</v>
      </c>
      <c r="Q68" s="4">
        <f>IF(VLOOKUP($D67,[2]工作表1!$A:$G,6,0)=P68,VLOOKUP($D67,[2]工作表1!$A:$G,7,0),0)+IF(VLOOKUP($E67,[2]工作表1!$A:$G,6,0)=P68,VLOOKUP($E67,[2]工作表1!$A:$G,7,0),0)+IF(VLOOKUP($F67,[2]工作表1!$A:$G,6,0)=P68,VLOOKUP($F67,[2]工作表1!$A:$G,7,0),0)+IF(VLOOKUP($G67,[2]工作表1!$A:$G,6,0)=P68,VLOOKUP($G67,[2]工作表1!$A:$G,7,0),0)+Q67+AC68</f>
        <v>9</v>
      </c>
      <c r="R68">
        <f ca="1">IF(C68=0,0,ROUND(I68*VLOOKUP(H68,[1]期望属性!$E$23:$F$38,2,0)+M68*VLOOKUP(L68,[1]期望属性!$E$23:$F$38,2,0)+O68*VLOOKUP(N68,[1]期望属性!$E$23:$F$38,2,0)+K68*VLOOKUP(J68,[1]期望属性!$E$23:$F$38,2,0)+Q68*VLOOKUP(P68,[1]期望属性!$E$23:$F$38,2,0),0))</f>
        <v>278</v>
      </c>
      <c r="S68" t="str">
        <f>VLOOKUP((10000+INT(A68/1000)),[1]佣兵!$A$102:$F$150,5,0)</f>
        <v>hp</v>
      </c>
      <c r="T68">
        <f>H68</f>
        <v>1</v>
      </c>
      <c r="U68">
        <f ca="1">[1]佣兵!$N$92</f>
        <v>218</v>
      </c>
      <c r="V68">
        <f>J68</f>
        <v>3</v>
      </c>
      <c r="W68">
        <v>0</v>
      </c>
      <c r="X68">
        <f>L68</f>
        <v>4</v>
      </c>
      <c r="Y68">
        <f ca="1">[1]佣兵!$J$92</f>
        <v>12</v>
      </c>
      <c r="Z68">
        <f>N68</f>
        <v>5</v>
      </c>
      <c r="AA68">
        <f ca="1">[1]佣兵!$J$92</f>
        <v>12</v>
      </c>
      <c r="AB68">
        <f>P68</f>
        <v>23</v>
      </c>
      <c r="AC68">
        <v>0</v>
      </c>
    </row>
    <row r="69" spans="1:29" x14ac:dyDescent="0.15">
      <c r="A69" s="1">
        <f>B69*1000+C69</f>
        <v>18000</v>
      </c>
      <c r="B69" s="1">
        <v>18</v>
      </c>
      <c r="C69" s="1">
        <f>C63</f>
        <v>0</v>
      </c>
      <c r="D69" s="7">
        <v>1005</v>
      </c>
      <c r="E69" s="8">
        <v>1004</v>
      </c>
      <c r="F69" s="8">
        <v>1003</v>
      </c>
      <c r="G69" s="9">
        <v>1007</v>
      </c>
      <c r="H69" s="1">
        <v>1</v>
      </c>
      <c r="I69" s="4">
        <v>0</v>
      </c>
      <c r="J69" s="1">
        <v>3</v>
      </c>
      <c r="K69" s="4">
        <v>0</v>
      </c>
      <c r="L69" s="1">
        <f>IF(S69="hp",4,IF(S69="物攻",5,IF(S69="技防",5,4)))</f>
        <v>5</v>
      </c>
      <c r="M69" s="4">
        <v>0</v>
      </c>
      <c r="N69" s="1">
        <f>IF(S69="hp",5,IF(S69="物攻",6,IF(S69="技防",6,7)))</f>
        <v>6</v>
      </c>
      <c r="O69" s="4">
        <v>0</v>
      </c>
      <c r="P69" s="1">
        <v>23</v>
      </c>
      <c r="Q69" s="4">
        <v>0</v>
      </c>
      <c r="R69">
        <f>IF(C69=0,0,ROUND(I69*VLOOKUP(H69,[1]期望属性!$E$23:$F$38,2,0)+M69*VLOOKUP(L69,[1]期望属性!$E$23:$F$38,2,0)+O69*VLOOKUP(N69,[1]期望属性!$E$23:$F$38,2,0)+K69*VLOOKUP(J69,[1]期望属性!$E$23:$F$38,2,0)+Q69*VLOOKUP(P69,[1]期望属性!$E$23:$F$38,2,0),0))</f>
        <v>0</v>
      </c>
      <c r="S69" t="str">
        <f>VLOOKUP((10000+INT(A69/1000)),[1]佣兵!$A$102:$F$150,5,0)</f>
        <v>物攻</v>
      </c>
      <c r="T69">
        <f>H69</f>
        <v>1</v>
      </c>
      <c r="U69">
        <f>[1]佣兵!$N$87</f>
        <v>0</v>
      </c>
      <c r="V69">
        <f>J69</f>
        <v>3</v>
      </c>
      <c r="W69">
        <v>0</v>
      </c>
      <c r="X69">
        <f>L69</f>
        <v>5</v>
      </c>
      <c r="Y69">
        <f>[1]佣兵!$J$87</f>
        <v>0</v>
      </c>
      <c r="Z69">
        <f>N69</f>
        <v>6</v>
      </c>
      <c r="AA69">
        <f>[1]佣兵!$L$87</f>
        <v>0</v>
      </c>
      <c r="AB69">
        <f>P69</f>
        <v>23</v>
      </c>
      <c r="AC69">
        <v>0</v>
      </c>
    </row>
    <row r="70" spans="1:29" x14ac:dyDescent="0.15">
      <c r="A70" s="1">
        <f>B70*1000+C70</f>
        <v>18001</v>
      </c>
      <c r="B70" s="1">
        <v>18</v>
      </c>
      <c r="C70" s="1">
        <f>C64</f>
        <v>1</v>
      </c>
      <c r="D70" s="10">
        <v>2005</v>
      </c>
      <c r="E70" s="6">
        <v>2004</v>
      </c>
      <c r="F70" s="6">
        <v>2003</v>
      </c>
      <c r="G70" s="11">
        <v>2008</v>
      </c>
      <c r="H70" s="1">
        <v>1</v>
      </c>
      <c r="I70" s="4">
        <f ca="1">IF(VLOOKUP($D69,[2]工作表1!$A:$G,6,0)=H70,VLOOKUP($D69,[2]工作表1!$A:$G,7,0),0)+IF(VLOOKUP($E69,[2]工作表1!$A:$G,6,0)=H70,VLOOKUP($E69,[2]工作表1!$A:$G,7,0),0)+IF(VLOOKUP($F69,[2]工作表1!$A:$G,6,0)=H70,VLOOKUP($F69,[2]工作表1!$A:$G,7,0),0)+IF(VLOOKUP($G69,[2]工作表1!$A:$G,6,0)=H70,VLOOKUP($G69,[2]工作表1!$A:$G,7,0),0)+I69+U70</f>
        <v>146</v>
      </c>
      <c r="J70" s="1">
        <v>3</v>
      </c>
      <c r="K70" s="4">
        <f>IF(VLOOKUP($D69,[2]工作表1!$A:$G,6,0)=J70,VLOOKUP($D69,[2]工作表1!$A:$G,7,0),0)+IF(VLOOKUP($E69,[2]工作表1!$A:$G,6,0)=J70,VLOOKUP($E69,[2]工作表1!$A:$G,7,0),0)+IF(VLOOKUP($F69,[2]工作表1!$A:$G,6,0)=J70,VLOOKUP($F69,[2]工作表1!$A:$G,7,0),0)+IF(VLOOKUP($G69,[2]工作表1!$A:$G,6,0)=J70,VLOOKUP($G69,[2]工作表1!$A:$G,7,0),0)+K69+W70</f>
        <v>0</v>
      </c>
      <c r="L70" s="1">
        <f>IF(S70="hp",4,IF(S70="物攻",5,IF(S70="技防",5,4)))</f>
        <v>5</v>
      </c>
      <c r="M70" s="4">
        <f ca="1">IF(VLOOKUP($D69,[2]工作表1!$A:$G,6,0)=L70,VLOOKUP($D69,[2]工作表1!$A:$G,7,0),0)+IF(VLOOKUP($E69,[2]工作表1!$A:$G,6,0)=L70,VLOOKUP($E69,[2]工作表1!$A:$G,7,0),0)+IF(VLOOKUP($F69,[2]工作表1!$A:$G,6,0)=L70,VLOOKUP($F69,[2]工作表1!$A:$G,7,0),0)+IF(VLOOKUP($G69,[2]工作表1!$A:$G,6,0)=L70,VLOOKUP($G69,[2]工作表1!$A:$G,7,0),0)+M69+Y70</f>
        <v>8</v>
      </c>
      <c r="N70" s="1">
        <f>IF(S70="hp",5,IF(S70="物攻",6,IF(S70="技防",6,7)))</f>
        <v>6</v>
      </c>
      <c r="O70" s="4">
        <f ca="1">IF(VLOOKUP($D69,[2]工作表1!$A:$G,6,0)=N70,VLOOKUP($D69,[2]工作表1!$A:$G,7,0),0)+IF(VLOOKUP($E69,[2]工作表1!$A:$G,6,0)=N70,VLOOKUP($E69,[2]工作表1!$A:$G,7,0),0)+IF(VLOOKUP($F69,[2]工作表1!$A:$G,6,0)=N70,VLOOKUP($F69,[2]工作表1!$A:$G,7,0),0)+IF(VLOOKUP($G69,[2]工作表1!$A:$G,6,0)=N70,VLOOKUP($G69,[2]工作表1!$A:$G,7,0),0)+O69+AA70</f>
        <v>7</v>
      </c>
      <c r="P70" s="1">
        <v>23</v>
      </c>
      <c r="Q70" s="4">
        <f>IF(VLOOKUP($D69,[2]工作表1!$A:$G,6,0)=P70,VLOOKUP($D69,[2]工作表1!$A:$G,7,0),0)+IF(VLOOKUP($E69,[2]工作表1!$A:$G,6,0)=P70,VLOOKUP($E69,[2]工作表1!$A:$G,7,0),0)+IF(VLOOKUP($F69,[2]工作表1!$A:$G,6,0)=P70,VLOOKUP($F69,[2]工作表1!$A:$G,7,0),0)+IF(VLOOKUP($G69,[2]工作表1!$A:$G,6,0)=P70,VLOOKUP($G69,[2]工作表1!$A:$G,7,0),0)+Q69+AC70</f>
        <v>3</v>
      </c>
      <c r="R70">
        <f ca="1">IF(C70=0,0,ROUND(I70*VLOOKUP(H70,[1]期望属性!$E$23:$F$38,2,0)+M70*VLOOKUP(L70,[1]期望属性!$E$23:$F$38,2,0)+O70*VLOOKUP(N70,[1]期望属性!$E$23:$F$38,2,0)+K70*VLOOKUP(J70,[1]期望属性!$E$23:$F$38,2,0)+Q70*VLOOKUP(P70,[1]期望属性!$E$23:$F$38,2,0),0))</f>
        <v>24</v>
      </c>
      <c r="S70" t="str">
        <f>VLOOKUP((10000+INT(A70/1000)),[1]佣兵!$A$102:$F$150,5,0)</f>
        <v>物攻</v>
      </c>
      <c r="T70">
        <f>H70</f>
        <v>1</v>
      </c>
      <c r="U70">
        <f ca="1">[1]佣兵!$N$88</f>
        <v>99</v>
      </c>
      <c r="V70">
        <f>J70</f>
        <v>3</v>
      </c>
      <c r="W70">
        <v>0</v>
      </c>
      <c r="X70">
        <f>L70</f>
        <v>5</v>
      </c>
      <c r="Y70">
        <f ca="1">[1]佣兵!$J$88</f>
        <v>5</v>
      </c>
      <c r="Z70">
        <f>N70</f>
        <v>6</v>
      </c>
      <c r="AA70">
        <f ca="1">[1]佣兵!$L$88</f>
        <v>3</v>
      </c>
      <c r="AB70">
        <f>P70</f>
        <v>23</v>
      </c>
      <c r="AC70">
        <v>0</v>
      </c>
    </row>
    <row r="71" spans="1:29" x14ac:dyDescent="0.15">
      <c r="A71" s="1">
        <f>B71*1000+C71</f>
        <v>18002</v>
      </c>
      <c r="B71" s="1">
        <v>18</v>
      </c>
      <c r="C71" s="1">
        <f>C65</f>
        <v>2</v>
      </c>
      <c r="D71" s="10">
        <v>3008</v>
      </c>
      <c r="E71" s="6">
        <v>3004</v>
      </c>
      <c r="F71" s="6">
        <v>3003</v>
      </c>
      <c r="G71" s="11">
        <v>3007</v>
      </c>
      <c r="H71" s="1">
        <v>1</v>
      </c>
      <c r="I71" s="4">
        <f ca="1">IF(VLOOKUP($D70,[2]工作表1!$A:$G,6,0)=H71,VLOOKUP($D70,[2]工作表1!$A:$G,7,0),0)+IF(VLOOKUP($E70,[2]工作表1!$A:$G,6,0)=H71,VLOOKUP($E70,[2]工作表1!$A:$G,7,0),0)+IF(VLOOKUP($F70,[2]工作表1!$A:$G,6,0)=H71,VLOOKUP($F70,[2]工作表1!$A:$G,7,0),0)+IF(VLOOKUP($G70,[2]工作表1!$A:$G,6,0)=H71,VLOOKUP($G70,[2]工作表1!$A:$G,7,0),0)+I70+U71</f>
        <v>453</v>
      </c>
      <c r="J71" s="1">
        <v>3</v>
      </c>
      <c r="K71" s="4">
        <f>IF(VLOOKUP($D70,[2]工作表1!$A:$G,6,0)=J71,VLOOKUP($D70,[2]工作表1!$A:$G,7,0),0)+IF(VLOOKUP($E70,[2]工作表1!$A:$G,6,0)=J71,VLOOKUP($E70,[2]工作表1!$A:$G,7,0),0)+IF(VLOOKUP($F70,[2]工作表1!$A:$G,6,0)=J71,VLOOKUP($F70,[2]工作表1!$A:$G,7,0),0)+IF(VLOOKUP($G70,[2]工作表1!$A:$G,6,0)=J71,VLOOKUP($G70,[2]工作表1!$A:$G,7,0),0)+K70+W71</f>
        <v>0</v>
      </c>
      <c r="L71" s="1">
        <f>IF(S71="hp",4,IF(S71="物攻",5,IF(S71="技防",5,4)))</f>
        <v>5</v>
      </c>
      <c r="M71" s="4">
        <f ca="1">IF(VLOOKUP($D70,[2]工作表1!$A:$G,6,0)=L71,VLOOKUP($D70,[2]工作表1!$A:$G,7,0),0)+IF(VLOOKUP($E70,[2]工作表1!$A:$G,6,0)=L71,VLOOKUP($E70,[2]工作表1!$A:$G,7,0),0)+IF(VLOOKUP($F70,[2]工作表1!$A:$G,6,0)=L71,VLOOKUP($F70,[2]工作表1!$A:$G,7,0),0)+IF(VLOOKUP($G70,[2]工作表1!$A:$G,6,0)=L71,VLOOKUP($G70,[2]工作表1!$A:$G,7,0),0)+M70+Y71</f>
        <v>20</v>
      </c>
      <c r="N71" s="1">
        <f>IF(S71="hp",5,IF(S71="物攻",6,IF(S71="技防",6,7)))</f>
        <v>6</v>
      </c>
      <c r="O71" s="4">
        <f ca="1">IF(VLOOKUP($D70,[2]工作表1!$A:$G,6,0)=N71,VLOOKUP($D70,[2]工作表1!$A:$G,7,0),0)+IF(VLOOKUP($E70,[2]工作表1!$A:$G,6,0)=N71,VLOOKUP($E70,[2]工作表1!$A:$G,7,0),0)+IF(VLOOKUP($F70,[2]工作表1!$A:$G,6,0)=N71,VLOOKUP($F70,[2]工作表1!$A:$G,7,0),0)+IF(VLOOKUP($G70,[2]工作表1!$A:$G,6,0)=N71,VLOOKUP($G70,[2]工作表1!$A:$G,7,0),0)+O70+AA71</f>
        <v>17</v>
      </c>
      <c r="P71" s="1">
        <v>23</v>
      </c>
      <c r="Q71" s="4">
        <f>IF(VLOOKUP($D70,[2]工作表1!$A:$G,6,0)=P71,VLOOKUP($D70,[2]工作表1!$A:$G,7,0),0)+IF(VLOOKUP($E70,[2]工作表1!$A:$G,6,0)=P71,VLOOKUP($E70,[2]工作表1!$A:$G,7,0),0)+IF(VLOOKUP($F70,[2]工作表1!$A:$G,6,0)=P71,VLOOKUP($F70,[2]工作表1!$A:$G,7,0),0)+IF(VLOOKUP($G70,[2]工作表1!$A:$G,6,0)=P71,VLOOKUP($G70,[2]工作表1!$A:$G,7,0),0)+Q70+AC71</f>
        <v>3</v>
      </c>
      <c r="R71">
        <f ca="1">IF(C71=0,0,ROUND(I71*VLOOKUP(H71,[1]期望属性!$E$23:$F$38,2,0)+M71*VLOOKUP(L71,[1]期望属性!$E$23:$F$38,2,0)+O71*VLOOKUP(N71,[1]期望属性!$E$23:$F$38,2,0)+K71*VLOOKUP(J71,[1]期望属性!$E$23:$F$38,2,0)+Q71*VLOOKUP(P71,[1]期望属性!$E$23:$F$38,2,0),0))</f>
        <v>61</v>
      </c>
      <c r="S71" t="str">
        <f>VLOOKUP((10000+INT(A71/1000)),[1]佣兵!$A$102:$F$150,5,0)</f>
        <v>物攻</v>
      </c>
      <c r="T71">
        <f>H71</f>
        <v>1</v>
      </c>
      <c r="U71">
        <f ca="1">[1]佣兵!$N$89</f>
        <v>129</v>
      </c>
      <c r="V71">
        <f>J71</f>
        <v>3</v>
      </c>
      <c r="W71">
        <v>0</v>
      </c>
      <c r="X71">
        <f>L71</f>
        <v>5</v>
      </c>
      <c r="Y71">
        <f ca="1">[1]佣兵!$J$89</f>
        <v>7</v>
      </c>
      <c r="Z71">
        <f>N71</f>
        <v>6</v>
      </c>
      <c r="AA71">
        <f ca="1">[1]佣兵!$L$89</f>
        <v>4</v>
      </c>
      <c r="AB71">
        <f>P71</f>
        <v>23</v>
      </c>
      <c r="AC71">
        <v>0</v>
      </c>
    </row>
    <row r="72" spans="1:29" x14ac:dyDescent="0.15">
      <c r="A72" s="1">
        <f>B72*1000+C72</f>
        <v>18003</v>
      </c>
      <c r="B72" s="1">
        <v>18</v>
      </c>
      <c r="C72" s="1">
        <f>C66</f>
        <v>3</v>
      </c>
      <c r="D72" s="10">
        <v>4005</v>
      </c>
      <c r="E72" s="6">
        <v>4004</v>
      </c>
      <c r="F72" s="6">
        <v>4003</v>
      </c>
      <c r="G72" s="11">
        <v>4008</v>
      </c>
      <c r="H72" s="1">
        <v>1</v>
      </c>
      <c r="I72" s="4">
        <f ca="1">IF(VLOOKUP($D71,[2]工作表1!$A:$G,6,0)=H72,VLOOKUP($D71,[2]工作表1!$A:$G,7,0),0)+IF(VLOOKUP($E71,[2]工作表1!$A:$G,6,0)=H72,VLOOKUP($E71,[2]工作表1!$A:$G,7,0),0)+IF(VLOOKUP($F71,[2]工作表1!$A:$G,6,0)=H72,VLOOKUP($F71,[2]工作表1!$A:$G,7,0),0)+IF(VLOOKUP($G71,[2]工作表1!$A:$G,6,0)=H72,VLOOKUP($G71,[2]工作表1!$A:$G,7,0),0)+I71+U72</f>
        <v>839</v>
      </c>
      <c r="J72" s="1">
        <v>3</v>
      </c>
      <c r="K72" s="4">
        <f>IF(VLOOKUP($D71,[2]工作表1!$A:$G,6,0)=J72,VLOOKUP($D71,[2]工作表1!$A:$G,7,0),0)+IF(VLOOKUP($E71,[2]工作表1!$A:$G,6,0)=J72,VLOOKUP($E71,[2]工作表1!$A:$G,7,0),0)+IF(VLOOKUP($F71,[2]工作表1!$A:$G,6,0)=J72,VLOOKUP($F71,[2]工作表1!$A:$G,7,0),0)+IF(VLOOKUP($G71,[2]工作表1!$A:$G,6,0)=J72,VLOOKUP($G71,[2]工作表1!$A:$G,7,0),0)+K71+W72</f>
        <v>0</v>
      </c>
      <c r="L72" s="1">
        <f>IF(S72="hp",4,IF(S72="物攻",5,IF(S72="技防",5,4)))</f>
        <v>5</v>
      </c>
      <c r="M72" s="4">
        <f ca="1">IF(VLOOKUP($D71,[2]工作表1!$A:$G,6,0)=L72,VLOOKUP($D71,[2]工作表1!$A:$G,7,0),0)+IF(VLOOKUP($E71,[2]工作表1!$A:$G,6,0)=L72,VLOOKUP($E71,[2]工作表1!$A:$G,7,0),0)+IF(VLOOKUP($F71,[2]工作表1!$A:$G,6,0)=L72,VLOOKUP($F71,[2]工作表1!$A:$G,7,0),0)+IF(VLOOKUP($G71,[2]工作表1!$A:$G,6,0)=L72,VLOOKUP($G71,[2]工作表1!$A:$G,7,0),0)+M71+Y72</f>
        <v>28</v>
      </c>
      <c r="N72" s="1">
        <f>IF(S72="hp",5,IF(S72="物攻",6,IF(S72="技防",6,7)))</f>
        <v>6</v>
      </c>
      <c r="O72" s="4">
        <f ca="1">IF(VLOOKUP($D71,[2]工作表1!$A:$G,6,0)=N72,VLOOKUP($D71,[2]工作表1!$A:$G,7,0),0)+IF(VLOOKUP($E71,[2]工作表1!$A:$G,6,0)=N72,VLOOKUP($E71,[2]工作表1!$A:$G,7,0),0)+IF(VLOOKUP($F71,[2]工作表1!$A:$G,6,0)=N72,VLOOKUP($F71,[2]工作表1!$A:$G,7,0),0)+IF(VLOOKUP($G71,[2]工作表1!$A:$G,6,0)=N72,VLOOKUP($G71,[2]工作表1!$A:$G,7,0),0)+O71+AA72</f>
        <v>30</v>
      </c>
      <c r="P72" s="1">
        <v>23</v>
      </c>
      <c r="Q72" s="4">
        <f>IF(VLOOKUP($D71,[2]工作表1!$A:$G,6,0)=P72,VLOOKUP($D71,[2]工作表1!$A:$G,7,0),0)+IF(VLOOKUP($E71,[2]工作表1!$A:$G,6,0)=P72,VLOOKUP($E71,[2]工作表1!$A:$G,7,0),0)+IF(VLOOKUP($F71,[2]工作表1!$A:$G,6,0)=P72,VLOOKUP($F71,[2]工作表1!$A:$G,7,0),0)+IF(VLOOKUP($G71,[2]工作表1!$A:$G,6,0)=P72,VLOOKUP($G71,[2]工作表1!$A:$G,7,0),0)+Q71+AC72</f>
        <v>9</v>
      </c>
      <c r="R72">
        <f ca="1">IF(C72=0,0,ROUND(I72*VLOOKUP(H72,[1]期望属性!$E$23:$F$38,2,0)+M72*VLOOKUP(L72,[1]期望属性!$E$23:$F$38,2,0)+O72*VLOOKUP(N72,[1]期望属性!$E$23:$F$38,2,0)+K72*VLOOKUP(J72,[1]期望属性!$E$23:$F$38,2,0)+Q72*VLOOKUP(P72,[1]期望属性!$E$23:$F$38,2,0),0))</f>
        <v>105</v>
      </c>
      <c r="S72" t="str">
        <f>VLOOKUP((10000+INT(A72/1000)),[1]佣兵!$A$102:$F$150,5,0)</f>
        <v>物攻</v>
      </c>
      <c r="T72">
        <f>H72</f>
        <v>1</v>
      </c>
      <c r="U72">
        <f ca="1">[1]佣兵!$N$90</f>
        <v>149</v>
      </c>
      <c r="V72">
        <f>J72</f>
        <v>3</v>
      </c>
      <c r="W72">
        <v>0</v>
      </c>
      <c r="X72">
        <f>L72</f>
        <v>5</v>
      </c>
      <c r="Y72">
        <f ca="1">[1]佣兵!$J$90</f>
        <v>8</v>
      </c>
      <c r="Z72">
        <f>N72</f>
        <v>6</v>
      </c>
      <c r="AA72">
        <f ca="1">[1]佣兵!$L$90</f>
        <v>4</v>
      </c>
      <c r="AB72">
        <f>P72</f>
        <v>23</v>
      </c>
      <c r="AC72">
        <v>0</v>
      </c>
    </row>
    <row r="73" spans="1:29" x14ac:dyDescent="0.15">
      <c r="A73" s="1">
        <f>B73*1000+C73</f>
        <v>18004</v>
      </c>
      <c r="B73" s="1">
        <v>18</v>
      </c>
      <c r="C73" s="1">
        <f>C67</f>
        <v>4</v>
      </c>
      <c r="D73" s="12">
        <v>5005</v>
      </c>
      <c r="E73" s="5">
        <v>5005</v>
      </c>
      <c r="F73" s="5">
        <v>5003</v>
      </c>
      <c r="G73" s="13">
        <v>5007</v>
      </c>
      <c r="H73" s="1">
        <v>1</v>
      </c>
      <c r="I73" s="4">
        <f ca="1">IF(VLOOKUP($D72,[2]工作表1!$A:$G,6,0)=H73,VLOOKUP($D72,[2]工作表1!$A:$G,7,0),0)+IF(VLOOKUP($E72,[2]工作表1!$A:$G,6,0)=H73,VLOOKUP($E72,[2]工作表1!$A:$G,7,0),0)+IF(VLOOKUP($F72,[2]工作表1!$A:$G,6,0)=H73,VLOOKUP($F72,[2]工作表1!$A:$G,7,0),0)+IF(VLOOKUP($G72,[2]工作表1!$A:$G,6,0)=H73,VLOOKUP($G72,[2]工作表1!$A:$G,7,0),0)+I72+U73</f>
        <v>1372</v>
      </c>
      <c r="J73" s="1">
        <v>3</v>
      </c>
      <c r="K73" s="4">
        <f>IF(VLOOKUP($D72,[2]工作表1!$A:$G,6,0)=J73,VLOOKUP($D72,[2]工作表1!$A:$G,7,0),0)+IF(VLOOKUP($E72,[2]工作表1!$A:$G,6,0)=J73,VLOOKUP($E72,[2]工作表1!$A:$G,7,0),0)+IF(VLOOKUP($F72,[2]工作表1!$A:$G,6,0)=J73,VLOOKUP($F72,[2]工作表1!$A:$G,7,0),0)+IF(VLOOKUP($G72,[2]工作表1!$A:$G,6,0)=J73,VLOOKUP($G72,[2]工作表1!$A:$G,7,0),0)+K72+W73</f>
        <v>0</v>
      </c>
      <c r="L73" s="1">
        <f>IF(S73="hp",4,IF(S73="物攻",5,IF(S73="技防",5,4)))</f>
        <v>5</v>
      </c>
      <c r="M73" s="4">
        <f ca="1">IF(VLOOKUP($D72,[2]工作表1!$A:$G,6,0)=L73,VLOOKUP($D72,[2]工作表1!$A:$G,7,0),0)+IF(VLOOKUP($E72,[2]工作表1!$A:$G,6,0)=L73,VLOOKUP($E72,[2]工作表1!$A:$G,7,0),0)+IF(VLOOKUP($F72,[2]工作表1!$A:$G,6,0)=L73,VLOOKUP($F72,[2]工作表1!$A:$G,7,0),0)+IF(VLOOKUP($G72,[2]工作表1!$A:$G,6,0)=L73,VLOOKUP($G72,[2]工作表1!$A:$G,7,0),0)+M72+Y73</f>
        <v>48</v>
      </c>
      <c r="N73" s="1">
        <f>IF(S73="hp",5,IF(S73="物攻",6,IF(S73="技防",6,7)))</f>
        <v>6</v>
      </c>
      <c r="O73" s="4">
        <f ca="1">IF(VLOOKUP($D72,[2]工作表1!$A:$G,6,0)=N73,VLOOKUP($D72,[2]工作表1!$A:$G,7,0),0)+IF(VLOOKUP($E72,[2]工作表1!$A:$G,6,0)=N73,VLOOKUP($E72,[2]工作表1!$A:$G,7,0),0)+IF(VLOOKUP($F72,[2]工作表1!$A:$G,6,0)=N73,VLOOKUP($F72,[2]工作表1!$A:$G,7,0),0)+IF(VLOOKUP($G72,[2]工作表1!$A:$G,6,0)=N73,VLOOKUP($G72,[2]工作表1!$A:$G,7,0),0)+O72+AA73</f>
        <v>48</v>
      </c>
      <c r="P73" s="1">
        <v>23</v>
      </c>
      <c r="Q73" s="4">
        <f>IF(VLOOKUP($D72,[2]工作表1!$A:$G,6,0)=P73,VLOOKUP($D72,[2]工作表1!$A:$G,7,0),0)+IF(VLOOKUP($E72,[2]工作表1!$A:$G,6,0)=P73,VLOOKUP($E72,[2]工作表1!$A:$G,7,0),0)+IF(VLOOKUP($F72,[2]工作表1!$A:$G,6,0)=P73,VLOOKUP($F72,[2]工作表1!$A:$G,7,0),0)+IF(VLOOKUP($G72,[2]工作表1!$A:$G,6,0)=P73,VLOOKUP($G72,[2]工作表1!$A:$G,7,0),0)+Q72+AC73</f>
        <v>9</v>
      </c>
      <c r="R73">
        <f ca="1">IF(C73=0,0,ROUND(I73*VLOOKUP(H73,[1]期望属性!$E$23:$F$38,2,0)+M73*VLOOKUP(L73,[1]期望属性!$E$23:$F$38,2,0)+O73*VLOOKUP(N73,[1]期望属性!$E$23:$F$38,2,0)+K73*VLOOKUP(J73,[1]期望属性!$E$23:$F$38,2,0)+Q73*VLOOKUP(P73,[1]期望属性!$E$23:$F$38,2,0),0))</f>
        <v>168</v>
      </c>
      <c r="S73" t="str">
        <f>VLOOKUP((10000+INT(A73/1000)),[1]佣兵!$A$102:$F$150,5,0)</f>
        <v>物攻</v>
      </c>
      <c r="T73">
        <f>H73</f>
        <v>1</v>
      </c>
      <c r="U73">
        <f ca="1">[1]佣兵!$N$91</f>
        <v>178</v>
      </c>
      <c r="V73">
        <f>J73</f>
        <v>3</v>
      </c>
      <c r="W73">
        <v>0</v>
      </c>
      <c r="X73">
        <f>L73</f>
        <v>5</v>
      </c>
      <c r="Y73">
        <f ca="1">[1]佣兵!$J$91</f>
        <v>10</v>
      </c>
      <c r="Z73">
        <f>N73</f>
        <v>6</v>
      </c>
      <c r="AA73">
        <f ca="1">[1]佣兵!$L$91</f>
        <v>5</v>
      </c>
      <c r="AB73">
        <f>P73</f>
        <v>23</v>
      </c>
      <c r="AC73">
        <v>0</v>
      </c>
    </row>
    <row r="74" spans="1:29" x14ac:dyDescent="0.15">
      <c r="A74" s="1">
        <f>B74*1000+C74</f>
        <v>18005</v>
      </c>
      <c r="B74" s="1">
        <v>18</v>
      </c>
      <c r="C74" s="1">
        <f>C68</f>
        <v>5</v>
      </c>
      <c r="D74" s="14">
        <v>6005</v>
      </c>
      <c r="E74" s="15">
        <v>6004</v>
      </c>
      <c r="F74" s="15">
        <v>6003</v>
      </c>
      <c r="G74" s="16">
        <v>6007</v>
      </c>
      <c r="H74" s="1">
        <v>1</v>
      </c>
      <c r="I74" s="4">
        <f ca="1">IF(VLOOKUP($D73,[2]工作表1!$A:$G,6,0)=H74,VLOOKUP($D73,[2]工作表1!$A:$G,7,0),0)+IF(VLOOKUP($E73,[2]工作表1!$A:$G,6,0)=H74,VLOOKUP($E73,[2]工作表1!$A:$G,7,0),0)+IF(VLOOKUP($F73,[2]工作表1!$A:$G,6,0)=H74,VLOOKUP($F73,[2]工作表1!$A:$G,7,0),0)+IF(VLOOKUP($G73,[2]工作表1!$A:$G,6,0)=H74,VLOOKUP($G73,[2]工作表1!$A:$G,7,0),0)+I73+U74</f>
        <v>1789</v>
      </c>
      <c r="J74" s="1">
        <v>3</v>
      </c>
      <c r="K74" s="4">
        <f>IF(VLOOKUP($D73,[2]工作表1!$A:$G,6,0)=J74,VLOOKUP($D73,[2]工作表1!$A:$G,7,0),0)+IF(VLOOKUP($E73,[2]工作表1!$A:$G,6,0)=J74,VLOOKUP($E73,[2]工作表1!$A:$G,7,0),0)+IF(VLOOKUP($F73,[2]工作表1!$A:$G,6,0)=J74,VLOOKUP($F73,[2]工作表1!$A:$G,7,0),0)+IF(VLOOKUP($G73,[2]工作表1!$A:$G,6,0)=J74,VLOOKUP($G73,[2]工作表1!$A:$G,7,0),0)+K73+W74</f>
        <v>0</v>
      </c>
      <c r="L74" s="1">
        <f>IF(S74="hp",4,IF(S74="物攻",5,IF(S74="技防",5,4)))</f>
        <v>5</v>
      </c>
      <c r="M74" s="4">
        <f ca="1">IF(VLOOKUP($D73,[2]工作表1!$A:$G,6,0)=L74,VLOOKUP($D73,[2]工作表1!$A:$G,7,0),0)+IF(VLOOKUP($E73,[2]工作表1!$A:$G,6,0)=L74,VLOOKUP($E73,[2]工作表1!$A:$G,7,0),0)+IF(VLOOKUP($F73,[2]工作表1!$A:$G,6,0)=L74,VLOOKUP($F73,[2]工作表1!$A:$G,7,0),0)+IF(VLOOKUP($G73,[2]工作表1!$A:$G,6,0)=L74,VLOOKUP($G73,[2]工作表1!$A:$G,7,0),0)+M73+Y74</f>
        <v>88</v>
      </c>
      <c r="N74" s="1">
        <f>IF(S74="hp",5,IF(S74="物攻",6,IF(S74="技防",6,7)))</f>
        <v>6</v>
      </c>
      <c r="O74" s="4">
        <f ca="1">IF(VLOOKUP($D73,[2]工作表1!$A:$G,6,0)=N74,VLOOKUP($D73,[2]工作表1!$A:$G,7,0),0)+IF(VLOOKUP($E73,[2]工作表1!$A:$G,6,0)=N74,VLOOKUP($E73,[2]工作表1!$A:$G,7,0),0)+IF(VLOOKUP($F73,[2]工作表1!$A:$G,6,0)=N74,VLOOKUP($F73,[2]工作表1!$A:$G,7,0),0)+IF(VLOOKUP($G73,[2]工作表1!$A:$G,6,0)=N74,VLOOKUP($G73,[2]工作表1!$A:$G,7,0),0)+O73+AA74</f>
        <v>54</v>
      </c>
      <c r="P74" s="1">
        <v>23</v>
      </c>
      <c r="Q74" s="4">
        <f>IF(VLOOKUP($D73,[2]工作表1!$A:$G,6,0)=P74,VLOOKUP($D73,[2]工作表1!$A:$G,7,0),0)+IF(VLOOKUP($E73,[2]工作表1!$A:$G,6,0)=P74,VLOOKUP($E73,[2]工作表1!$A:$G,7,0),0)+IF(VLOOKUP($F73,[2]工作表1!$A:$G,6,0)=P74,VLOOKUP($F73,[2]工作表1!$A:$G,7,0),0)+IF(VLOOKUP($G73,[2]工作表1!$A:$G,6,0)=P74,VLOOKUP($G73,[2]工作表1!$A:$G,7,0),0)+Q73+AC74</f>
        <v>21</v>
      </c>
      <c r="R74">
        <f ca="1">IF(C74=0,0,ROUND(I74*VLOOKUP(H74,[1]期望属性!$E$23:$F$38,2,0)+M74*VLOOKUP(L74,[1]期望属性!$E$23:$F$38,2,0)+O74*VLOOKUP(N74,[1]期望属性!$E$23:$F$38,2,0)+K74*VLOOKUP(J74,[1]期望属性!$E$23:$F$38,2,0)+Q74*VLOOKUP(P74,[1]期望属性!$E$23:$F$38,2,0),0))</f>
        <v>247</v>
      </c>
      <c r="S74" t="str">
        <f>VLOOKUP((10000+INT(A74/1000)),[1]佣兵!$A$102:$F$150,5,0)</f>
        <v>物攻</v>
      </c>
      <c r="T74">
        <f>H74</f>
        <v>1</v>
      </c>
      <c r="U74">
        <f ca="1">[1]佣兵!$N$92</f>
        <v>218</v>
      </c>
      <c r="V74">
        <f>J74</f>
        <v>3</v>
      </c>
      <c r="W74">
        <v>0</v>
      </c>
      <c r="X74">
        <f>L74</f>
        <v>5</v>
      </c>
      <c r="Y74">
        <f ca="1">[1]佣兵!$J$92</f>
        <v>12</v>
      </c>
      <c r="Z74">
        <f>N74</f>
        <v>6</v>
      </c>
      <c r="AA74">
        <f ca="1">[1]佣兵!$L$92</f>
        <v>6</v>
      </c>
      <c r="AB74">
        <f>P74</f>
        <v>23</v>
      </c>
      <c r="AC74">
        <v>0</v>
      </c>
    </row>
    <row r="75" spans="1:29" x14ac:dyDescent="0.15">
      <c r="A75" s="1">
        <f>B75*1000+C75</f>
        <v>19000</v>
      </c>
      <c r="B75" s="1">
        <v>19</v>
      </c>
      <c r="C75" s="1">
        <f>C69</f>
        <v>0</v>
      </c>
      <c r="D75" s="7">
        <v>1005</v>
      </c>
      <c r="E75" s="8">
        <v>1004</v>
      </c>
      <c r="F75" s="8">
        <v>1003</v>
      </c>
      <c r="G75" s="9">
        <v>1007</v>
      </c>
      <c r="H75" s="1">
        <v>1</v>
      </c>
      <c r="I75" s="4">
        <v>0</v>
      </c>
      <c r="J75" s="1">
        <v>3</v>
      </c>
      <c r="K75" s="4">
        <v>0</v>
      </c>
      <c r="L75" s="1">
        <f>IF(S75="hp",4,IF(S75="物攻",5,IF(S75="技防",5,4)))</f>
        <v>5</v>
      </c>
      <c r="M75" s="4">
        <v>0</v>
      </c>
      <c r="N75" s="1">
        <f>IF(S75="hp",5,IF(S75="物攻",6,IF(S75="技防",6,7)))</f>
        <v>6</v>
      </c>
      <c r="O75" s="4">
        <v>0</v>
      </c>
      <c r="P75" s="1">
        <v>23</v>
      </c>
      <c r="Q75" s="4">
        <v>0</v>
      </c>
      <c r="R75">
        <f>IF(C75=0,0,ROUND(I75*VLOOKUP(H75,[1]期望属性!$E$23:$F$38,2,0)+M75*VLOOKUP(L75,[1]期望属性!$E$23:$F$38,2,0)+O75*VLOOKUP(N75,[1]期望属性!$E$23:$F$38,2,0)+K75*VLOOKUP(J75,[1]期望属性!$E$23:$F$38,2,0)+Q75*VLOOKUP(P75,[1]期望属性!$E$23:$F$38,2,0),0))</f>
        <v>0</v>
      </c>
      <c r="S75" t="str">
        <f>VLOOKUP((10000+INT(A75/1000)),[1]佣兵!$A$102:$F$150,5,0)</f>
        <v>物攻</v>
      </c>
      <c r="T75">
        <f>H75</f>
        <v>1</v>
      </c>
      <c r="U75">
        <f>[1]佣兵!$N$87</f>
        <v>0</v>
      </c>
      <c r="V75">
        <f>J75</f>
        <v>3</v>
      </c>
      <c r="W75">
        <v>0</v>
      </c>
      <c r="X75">
        <f>L75</f>
        <v>5</v>
      </c>
      <c r="Y75">
        <f>[1]佣兵!$J$87</f>
        <v>0</v>
      </c>
      <c r="Z75">
        <f>N75</f>
        <v>6</v>
      </c>
      <c r="AA75">
        <f>[1]佣兵!$L$87</f>
        <v>0</v>
      </c>
      <c r="AB75">
        <f>P75</f>
        <v>23</v>
      </c>
      <c r="AC75">
        <v>0</v>
      </c>
    </row>
    <row r="76" spans="1:29" x14ac:dyDescent="0.15">
      <c r="A76" s="1">
        <f>B76*1000+C76</f>
        <v>19001</v>
      </c>
      <c r="B76" s="1">
        <v>19</v>
      </c>
      <c r="C76" s="1">
        <f>C70</f>
        <v>1</v>
      </c>
      <c r="D76" s="10">
        <v>2005</v>
      </c>
      <c r="E76" s="6">
        <v>2004</v>
      </c>
      <c r="F76" s="6">
        <v>2003</v>
      </c>
      <c r="G76" s="11">
        <v>2008</v>
      </c>
      <c r="H76" s="1">
        <v>1</v>
      </c>
      <c r="I76" s="4">
        <f ca="1">IF(VLOOKUP($D75,[2]工作表1!$A:$G,6,0)=H76,VLOOKUP($D75,[2]工作表1!$A:$G,7,0),0)+IF(VLOOKUP($E75,[2]工作表1!$A:$G,6,0)=H76,VLOOKUP($E75,[2]工作表1!$A:$G,7,0),0)+IF(VLOOKUP($F75,[2]工作表1!$A:$G,6,0)=H76,VLOOKUP($F75,[2]工作表1!$A:$G,7,0),0)+IF(VLOOKUP($G75,[2]工作表1!$A:$G,6,0)=H76,VLOOKUP($G75,[2]工作表1!$A:$G,7,0),0)+I75+U76</f>
        <v>146</v>
      </c>
      <c r="J76" s="1">
        <v>3</v>
      </c>
      <c r="K76" s="4">
        <f>IF(VLOOKUP($D75,[2]工作表1!$A:$G,6,0)=J76,VLOOKUP($D75,[2]工作表1!$A:$G,7,0),0)+IF(VLOOKUP($E75,[2]工作表1!$A:$G,6,0)=J76,VLOOKUP($E75,[2]工作表1!$A:$G,7,0),0)+IF(VLOOKUP($F75,[2]工作表1!$A:$G,6,0)=J76,VLOOKUP($F75,[2]工作表1!$A:$G,7,0),0)+IF(VLOOKUP($G75,[2]工作表1!$A:$G,6,0)=J76,VLOOKUP($G75,[2]工作表1!$A:$G,7,0),0)+K75+W76</f>
        <v>0</v>
      </c>
      <c r="L76" s="1">
        <f>IF(S76="hp",4,IF(S76="物攻",5,IF(S76="技防",5,4)))</f>
        <v>5</v>
      </c>
      <c r="M76" s="4">
        <f ca="1">IF(VLOOKUP($D75,[2]工作表1!$A:$G,6,0)=L76,VLOOKUP($D75,[2]工作表1!$A:$G,7,0),0)+IF(VLOOKUP($E75,[2]工作表1!$A:$G,6,0)=L76,VLOOKUP($E75,[2]工作表1!$A:$G,7,0),0)+IF(VLOOKUP($F75,[2]工作表1!$A:$G,6,0)=L76,VLOOKUP($F75,[2]工作表1!$A:$G,7,0),0)+IF(VLOOKUP($G75,[2]工作表1!$A:$G,6,0)=L76,VLOOKUP($G75,[2]工作表1!$A:$G,7,0),0)+M75+Y76</f>
        <v>8</v>
      </c>
      <c r="N76" s="1">
        <f>IF(S76="hp",5,IF(S76="物攻",6,IF(S76="技防",6,7)))</f>
        <v>6</v>
      </c>
      <c r="O76" s="4">
        <f ca="1">IF(VLOOKUP($D75,[2]工作表1!$A:$G,6,0)=N76,VLOOKUP($D75,[2]工作表1!$A:$G,7,0),0)+IF(VLOOKUP($E75,[2]工作表1!$A:$G,6,0)=N76,VLOOKUP($E75,[2]工作表1!$A:$G,7,0),0)+IF(VLOOKUP($F75,[2]工作表1!$A:$G,6,0)=N76,VLOOKUP($F75,[2]工作表1!$A:$G,7,0),0)+IF(VLOOKUP($G75,[2]工作表1!$A:$G,6,0)=N76,VLOOKUP($G75,[2]工作表1!$A:$G,7,0),0)+O75+AA76</f>
        <v>7</v>
      </c>
      <c r="P76" s="1">
        <v>23</v>
      </c>
      <c r="Q76" s="4">
        <f>IF(VLOOKUP($D75,[2]工作表1!$A:$G,6,0)=P76,VLOOKUP($D75,[2]工作表1!$A:$G,7,0),0)+IF(VLOOKUP($E75,[2]工作表1!$A:$G,6,0)=P76,VLOOKUP($E75,[2]工作表1!$A:$G,7,0),0)+IF(VLOOKUP($F75,[2]工作表1!$A:$G,6,0)=P76,VLOOKUP($F75,[2]工作表1!$A:$G,7,0),0)+IF(VLOOKUP($G75,[2]工作表1!$A:$G,6,0)=P76,VLOOKUP($G75,[2]工作表1!$A:$G,7,0),0)+Q75+AC76</f>
        <v>3</v>
      </c>
      <c r="R76">
        <f ca="1">IF(C76=0,0,ROUND(I76*VLOOKUP(H76,[1]期望属性!$E$23:$F$38,2,0)+M76*VLOOKUP(L76,[1]期望属性!$E$23:$F$38,2,0)+O76*VLOOKUP(N76,[1]期望属性!$E$23:$F$38,2,0)+K76*VLOOKUP(J76,[1]期望属性!$E$23:$F$38,2,0)+Q76*VLOOKUP(P76,[1]期望属性!$E$23:$F$38,2,0),0))</f>
        <v>24</v>
      </c>
      <c r="S76" t="str">
        <f>VLOOKUP((10000+INT(A76/1000)),[1]佣兵!$A$102:$F$150,5,0)</f>
        <v>物攻</v>
      </c>
      <c r="T76">
        <f>H76</f>
        <v>1</v>
      </c>
      <c r="U76">
        <f ca="1">[1]佣兵!$N$88</f>
        <v>99</v>
      </c>
      <c r="V76">
        <f>J76</f>
        <v>3</v>
      </c>
      <c r="W76">
        <v>0</v>
      </c>
      <c r="X76">
        <f>L76</f>
        <v>5</v>
      </c>
      <c r="Y76">
        <f ca="1">[1]佣兵!$J$88</f>
        <v>5</v>
      </c>
      <c r="Z76">
        <f>N76</f>
        <v>6</v>
      </c>
      <c r="AA76">
        <f ca="1">[1]佣兵!$L$88</f>
        <v>3</v>
      </c>
      <c r="AB76">
        <f>P76</f>
        <v>23</v>
      </c>
      <c r="AC76">
        <v>0</v>
      </c>
    </row>
    <row r="77" spans="1:29" x14ac:dyDescent="0.15">
      <c r="A77" s="1">
        <f>B77*1000+C77</f>
        <v>19002</v>
      </c>
      <c r="B77" s="1">
        <v>19</v>
      </c>
      <c r="C77" s="1">
        <f>C71</f>
        <v>2</v>
      </c>
      <c r="D77" s="10">
        <v>3008</v>
      </c>
      <c r="E77" s="6">
        <v>3004</v>
      </c>
      <c r="F77" s="6">
        <v>3003</v>
      </c>
      <c r="G77" s="11">
        <v>3007</v>
      </c>
      <c r="H77" s="1">
        <v>1</v>
      </c>
      <c r="I77" s="4">
        <f ca="1">IF(VLOOKUP($D76,[2]工作表1!$A:$G,6,0)=H77,VLOOKUP($D76,[2]工作表1!$A:$G,7,0),0)+IF(VLOOKUP($E76,[2]工作表1!$A:$G,6,0)=H77,VLOOKUP($E76,[2]工作表1!$A:$G,7,0),0)+IF(VLOOKUP($F76,[2]工作表1!$A:$G,6,0)=H77,VLOOKUP($F76,[2]工作表1!$A:$G,7,0),0)+IF(VLOOKUP($G76,[2]工作表1!$A:$G,6,0)=H77,VLOOKUP($G76,[2]工作表1!$A:$G,7,0),0)+I76+U77</f>
        <v>453</v>
      </c>
      <c r="J77" s="1">
        <v>3</v>
      </c>
      <c r="K77" s="4">
        <f>IF(VLOOKUP($D76,[2]工作表1!$A:$G,6,0)=J77,VLOOKUP($D76,[2]工作表1!$A:$G,7,0),0)+IF(VLOOKUP($E76,[2]工作表1!$A:$G,6,0)=J77,VLOOKUP($E76,[2]工作表1!$A:$G,7,0),0)+IF(VLOOKUP($F76,[2]工作表1!$A:$G,6,0)=J77,VLOOKUP($F76,[2]工作表1!$A:$G,7,0),0)+IF(VLOOKUP($G76,[2]工作表1!$A:$G,6,0)=J77,VLOOKUP($G76,[2]工作表1!$A:$G,7,0),0)+K76+W77</f>
        <v>0</v>
      </c>
      <c r="L77" s="1">
        <f>IF(S77="hp",4,IF(S77="物攻",5,IF(S77="技防",5,4)))</f>
        <v>5</v>
      </c>
      <c r="M77" s="4">
        <f ca="1">IF(VLOOKUP($D76,[2]工作表1!$A:$G,6,0)=L77,VLOOKUP($D76,[2]工作表1!$A:$G,7,0),0)+IF(VLOOKUP($E76,[2]工作表1!$A:$G,6,0)=L77,VLOOKUP($E76,[2]工作表1!$A:$G,7,0),0)+IF(VLOOKUP($F76,[2]工作表1!$A:$G,6,0)=L77,VLOOKUP($F76,[2]工作表1!$A:$G,7,0),0)+IF(VLOOKUP($G76,[2]工作表1!$A:$G,6,0)=L77,VLOOKUP($G76,[2]工作表1!$A:$G,7,0),0)+M76+Y77</f>
        <v>20</v>
      </c>
      <c r="N77" s="1">
        <f>IF(S77="hp",5,IF(S77="物攻",6,IF(S77="技防",6,7)))</f>
        <v>6</v>
      </c>
      <c r="O77" s="4">
        <f ca="1">IF(VLOOKUP($D76,[2]工作表1!$A:$G,6,0)=N77,VLOOKUP($D76,[2]工作表1!$A:$G,7,0),0)+IF(VLOOKUP($E76,[2]工作表1!$A:$G,6,0)=N77,VLOOKUP($E76,[2]工作表1!$A:$G,7,0),0)+IF(VLOOKUP($F76,[2]工作表1!$A:$G,6,0)=N77,VLOOKUP($F76,[2]工作表1!$A:$G,7,0),0)+IF(VLOOKUP($G76,[2]工作表1!$A:$G,6,0)=N77,VLOOKUP($G76,[2]工作表1!$A:$G,7,0),0)+O76+AA77</f>
        <v>17</v>
      </c>
      <c r="P77" s="1">
        <v>23</v>
      </c>
      <c r="Q77" s="4">
        <f>IF(VLOOKUP($D76,[2]工作表1!$A:$G,6,0)=P77,VLOOKUP($D76,[2]工作表1!$A:$G,7,0),0)+IF(VLOOKUP($E76,[2]工作表1!$A:$G,6,0)=P77,VLOOKUP($E76,[2]工作表1!$A:$G,7,0),0)+IF(VLOOKUP($F76,[2]工作表1!$A:$G,6,0)=P77,VLOOKUP($F76,[2]工作表1!$A:$G,7,0),0)+IF(VLOOKUP($G76,[2]工作表1!$A:$G,6,0)=P77,VLOOKUP($G76,[2]工作表1!$A:$G,7,0),0)+Q76+AC77</f>
        <v>3</v>
      </c>
      <c r="R77">
        <f ca="1">IF(C77=0,0,ROUND(I77*VLOOKUP(H77,[1]期望属性!$E$23:$F$38,2,0)+M77*VLOOKUP(L77,[1]期望属性!$E$23:$F$38,2,0)+O77*VLOOKUP(N77,[1]期望属性!$E$23:$F$38,2,0)+K77*VLOOKUP(J77,[1]期望属性!$E$23:$F$38,2,0)+Q77*VLOOKUP(P77,[1]期望属性!$E$23:$F$38,2,0),0))</f>
        <v>61</v>
      </c>
      <c r="S77" t="str">
        <f>VLOOKUP((10000+INT(A77/1000)),[1]佣兵!$A$102:$F$150,5,0)</f>
        <v>物攻</v>
      </c>
      <c r="T77">
        <f>H77</f>
        <v>1</v>
      </c>
      <c r="U77">
        <f ca="1">[1]佣兵!$N$89</f>
        <v>129</v>
      </c>
      <c r="V77">
        <f>J77</f>
        <v>3</v>
      </c>
      <c r="W77">
        <v>0</v>
      </c>
      <c r="X77">
        <f>L77</f>
        <v>5</v>
      </c>
      <c r="Y77">
        <f ca="1">[1]佣兵!$J$89</f>
        <v>7</v>
      </c>
      <c r="Z77">
        <f>N77</f>
        <v>6</v>
      </c>
      <c r="AA77">
        <f ca="1">[1]佣兵!$L$89</f>
        <v>4</v>
      </c>
      <c r="AB77">
        <f>P77</f>
        <v>23</v>
      </c>
      <c r="AC77">
        <v>0</v>
      </c>
    </row>
    <row r="78" spans="1:29" x14ac:dyDescent="0.15">
      <c r="A78" s="1">
        <f>B78*1000+C78</f>
        <v>19003</v>
      </c>
      <c r="B78" s="1">
        <v>19</v>
      </c>
      <c r="C78" s="1">
        <f>C72</f>
        <v>3</v>
      </c>
      <c r="D78" s="10">
        <v>4005</v>
      </c>
      <c r="E78" s="6">
        <v>4004</v>
      </c>
      <c r="F78" s="6">
        <v>4003</v>
      </c>
      <c r="G78" s="11">
        <v>4008</v>
      </c>
      <c r="H78" s="1">
        <v>1</v>
      </c>
      <c r="I78" s="4">
        <f ca="1">IF(VLOOKUP($D77,[2]工作表1!$A:$G,6,0)=H78,VLOOKUP($D77,[2]工作表1!$A:$G,7,0),0)+IF(VLOOKUP($E77,[2]工作表1!$A:$G,6,0)=H78,VLOOKUP($E77,[2]工作表1!$A:$G,7,0),0)+IF(VLOOKUP($F77,[2]工作表1!$A:$G,6,0)=H78,VLOOKUP($F77,[2]工作表1!$A:$G,7,0),0)+IF(VLOOKUP($G77,[2]工作表1!$A:$G,6,0)=H78,VLOOKUP($G77,[2]工作表1!$A:$G,7,0),0)+I77+U78</f>
        <v>839</v>
      </c>
      <c r="J78" s="1">
        <v>3</v>
      </c>
      <c r="K78" s="4">
        <f>IF(VLOOKUP($D77,[2]工作表1!$A:$G,6,0)=J78,VLOOKUP($D77,[2]工作表1!$A:$G,7,0),0)+IF(VLOOKUP($E77,[2]工作表1!$A:$G,6,0)=J78,VLOOKUP($E77,[2]工作表1!$A:$G,7,0),0)+IF(VLOOKUP($F77,[2]工作表1!$A:$G,6,0)=J78,VLOOKUP($F77,[2]工作表1!$A:$G,7,0),0)+IF(VLOOKUP($G77,[2]工作表1!$A:$G,6,0)=J78,VLOOKUP($G77,[2]工作表1!$A:$G,7,0),0)+K77+W78</f>
        <v>0</v>
      </c>
      <c r="L78" s="1">
        <f>IF(S78="hp",4,IF(S78="物攻",5,IF(S78="技防",5,4)))</f>
        <v>5</v>
      </c>
      <c r="M78" s="4">
        <f ca="1">IF(VLOOKUP($D77,[2]工作表1!$A:$G,6,0)=L78,VLOOKUP($D77,[2]工作表1!$A:$G,7,0),0)+IF(VLOOKUP($E77,[2]工作表1!$A:$G,6,0)=L78,VLOOKUP($E77,[2]工作表1!$A:$G,7,0),0)+IF(VLOOKUP($F77,[2]工作表1!$A:$G,6,0)=L78,VLOOKUP($F77,[2]工作表1!$A:$G,7,0),0)+IF(VLOOKUP($G77,[2]工作表1!$A:$G,6,0)=L78,VLOOKUP($G77,[2]工作表1!$A:$G,7,0),0)+M77+Y78</f>
        <v>28</v>
      </c>
      <c r="N78" s="1">
        <f>IF(S78="hp",5,IF(S78="物攻",6,IF(S78="技防",6,7)))</f>
        <v>6</v>
      </c>
      <c r="O78" s="4">
        <f ca="1">IF(VLOOKUP($D77,[2]工作表1!$A:$G,6,0)=N78,VLOOKUP($D77,[2]工作表1!$A:$G,7,0),0)+IF(VLOOKUP($E77,[2]工作表1!$A:$G,6,0)=N78,VLOOKUP($E77,[2]工作表1!$A:$G,7,0),0)+IF(VLOOKUP($F77,[2]工作表1!$A:$G,6,0)=N78,VLOOKUP($F77,[2]工作表1!$A:$G,7,0),0)+IF(VLOOKUP($G77,[2]工作表1!$A:$G,6,0)=N78,VLOOKUP($G77,[2]工作表1!$A:$G,7,0),0)+O77+AA78</f>
        <v>30</v>
      </c>
      <c r="P78" s="1">
        <v>23</v>
      </c>
      <c r="Q78" s="4">
        <f>IF(VLOOKUP($D77,[2]工作表1!$A:$G,6,0)=P78,VLOOKUP($D77,[2]工作表1!$A:$G,7,0),0)+IF(VLOOKUP($E77,[2]工作表1!$A:$G,6,0)=P78,VLOOKUP($E77,[2]工作表1!$A:$G,7,0),0)+IF(VLOOKUP($F77,[2]工作表1!$A:$G,6,0)=P78,VLOOKUP($F77,[2]工作表1!$A:$G,7,0),0)+IF(VLOOKUP($G77,[2]工作表1!$A:$G,6,0)=P78,VLOOKUP($G77,[2]工作表1!$A:$G,7,0),0)+Q77+AC78</f>
        <v>9</v>
      </c>
      <c r="R78">
        <f ca="1">IF(C78=0,0,ROUND(I78*VLOOKUP(H78,[1]期望属性!$E$23:$F$38,2,0)+M78*VLOOKUP(L78,[1]期望属性!$E$23:$F$38,2,0)+O78*VLOOKUP(N78,[1]期望属性!$E$23:$F$38,2,0)+K78*VLOOKUP(J78,[1]期望属性!$E$23:$F$38,2,0)+Q78*VLOOKUP(P78,[1]期望属性!$E$23:$F$38,2,0),0))</f>
        <v>105</v>
      </c>
      <c r="S78" t="str">
        <f>VLOOKUP((10000+INT(A78/1000)),[1]佣兵!$A$102:$F$150,5,0)</f>
        <v>物攻</v>
      </c>
      <c r="T78">
        <f>H78</f>
        <v>1</v>
      </c>
      <c r="U78">
        <f ca="1">[1]佣兵!$N$90</f>
        <v>149</v>
      </c>
      <c r="V78">
        <f>J78</f>
        <v>3</v>
      </c>
      <c r="W78">
        <v>0</v>
      </c>
      <c r="X78">
        <f>L78</f>
        <v>5</v>
      </c>
      <c r="Y78">
        <f ca="1">[1]佣兵!$J$90</f>
        <v>8</v>
      </c>
      <c r="Z78">
        <f>N78</f>
        <v>6</v>
      </c>
      <c r="AA78">
        <f ca="1">[1]佣兵!$L$90</f>
        <v>4</v>
      </c>
      <c r="AB78">
        <f>P78</f>
        <v>23</v>
      </c>
      <c r="AC78">
        <v>0</v>
      </c>
    </row>
    <row r="79" spans="1:29" x14ac:dyDescent="0.15">
      <c r="A79" s="1">
        <f>B79*1000+C79</f>
        <v>19004</v>
      </c>
      <c r="B79" s="1">
        <v>19</v>
      </c>
      <c r="C79" s="1">
        <f>C73</f>
        <v>4</v>
      </c>
      <c r="D79" s="12">
        <v>5005</v>
      </c>
      <c r="E79" s="5">
        <v>5005</v>
      </c>
      <c r="F79" s="5">
        <v>5003</v>
      </c>
      <c r="G79" s="13">
        <v>5007</v>
      </c>
      <c r="H79" s="1">
        <v>1</v>
      </c>
      <c r="I79" s="4">
        <f ca="1">IF(VLOOKUP($D78,[2]工作表1!$A:$G,6,0)=H79,VLOOKUP($D78,[2]工作表1!$A:$G,7,0),0)+IF(VLOOKUP($E78,[2]工作表1!$A:$G,6,0)=H79,VLOOKUP($E78,[2]工作表1!$A:$G,7,0),0)+IF(VLOOKUP($F78,[2]工作表1!$A:$G,6,0)=H79,VLOOKUP($F78,[2]工作表1!$A:$G,7,0),0)+IF(VLOOKUP($G78,[2]工作表1!$A:$G,6,0)=H79,VLOOKUP($G78,[2]工作表1!$A:$G,7,0),0)+I78+U79</f>
        <v>1372</v>
      </c>
      <c r="J79" s="1">
        <v>3</v>
      </c>
      <c r="K79" s="4">
        <f>IF(VLOOKUP($D78,[2]工作表1!$A:$G,6,0)=J79,VLOOKUP($D78,[2]工作表1!$A:$G,7,0),0)+IF(VLOOKUP($E78,[2]工作表1!$A:$G,6,0)=J79,VLOOKUP($E78,[2]工作表1!$A:$G,7,0),0)+IF(VLOOKUP($F78,[2]工作表1!$A:$G,6,0)=J79,VLOOKUP($F78,[2]工作表1!$A:$G,7,0),0)+IF(VLOOKUP($G78,[2]工作表1!$A:$G,6,0)=J79,VLOOKUP($G78,[2]工作表1!$A:$G,7,0),0)+K78+W79</f>
        <v>0</v>
      </c>
      <c r="L79" s="1">
        <f>IF(S79="hp",4,IF(S79="物攻",5,IF(S79="技防",5,4)))</f>
        <v>5</v>
      </c>
      <c r="M79" s="4">
        <f ca="1">IF(VLOOKUP($D78,[2]工作表1!$A:$G,6,0)=L79,VLOOKUP($D78,[2]工作表1!$A:$G,7,0),0)+IF(VLOOKUP($E78,[2]工作表1!$A:$G,6,0)=L79,VLOOKUP($E78,[2]工作表1!$A:$G,7,0),0)+IF(VLOOKUP($F78,[2]工作表1!$A:$G,6,0)=L79,VLOOKUP($F78,[2]工作表1!$A:$G,7,0),0)+IF(VLOOKUP($G78,[2]工作表1!$A:$G,6,0)=L79,VLOOKUP($G78,[2]工作表1!$A:$G,7,0),0)+M78+Y79</f>
        <v>48</v>
      </c>
      <c r="N79" s="1">
        <f>IF(S79="hp",5,IF(S79="物攻",6,IF(S79="技防",6,7)))</f>
        <v>6</v>
      </c>
      <c r="O79" s="4">
        <f ca="1">IF(VLOOKUP($D78,[2]工作表1!$A:$G,6,0)=N79,VLOOKUP($D78,[2]工作表1!$A:$G,7,0),0)+IF(VLOOKUP($E78,[2]工作表1!$A:$G,6,0)=N79,VLOOKUP($E78,[2]工作表1!$A:$G,7,0),0)+IF(VLOOKUP($F78,[2]工作表1!$A:$G,6,0)=N79,VLOOKUP($F78,[2]工作表1!$A:$G,7,0),0)+IF(VLOOKUP($G78,[2]工作表1!$A:$G,6,0)=N79,VLOOKUP($G78,[2]工作表1!$A:$G,7,0),0)+O78+AA79</f>
        <v>48</v>
      </c>
      <c r="P79" s="1">
        <v>23</v>
      </c>
      <c r="Q79" s="4">
        <f>IF(VLOOKUP($D78,[2]工作表1!$A:$G,6,0)=P79,VLOOKUP($D78,[2]工作表1!$A:$G,7,0),0)+IF(VLOOKUP($E78,[2]工作表1!$A:$G,6,0)=P79,VLOOKUP($E78,[2]工作表1!$A:$G,7,0),0)+IF(VLOOKUP($F78,[2]工作表1!$A:$G,6,0)=P79,VLOOKUP($F78,[2]工作表1!$A:$G,7,0),0)+IF(VLOOKUP($G78,[2]工作表1!$A:$G,6,0)=P79,VLOOKUP($G78,[2]工作表1!$A:$G,7,0),0)+Q78+AC79</f>
        <v>9</v>
      </c>
      <c r="R79">
        <f ca="1">IF(C79=0,0,ROUND(I79*VLOOKUP(H79,[1]期望属性!$E$23:$F$38,2,0)+M79*VLOOKUP(L79,[1]期望属性!$E$23:$F$38,2,0)+O79*VLOOKUP(N79,[1]期望属性!$E$23:$F$38,2,0)+K79*VLOOKUP(J79,[1]期望属性!$E$23:$F$38,2,0)+Q79*VLOOKUP(P79,[1]期望属性!$E$23:$F$38,2,0),0))</f>
        <v>168</v>
      </c>
      <c r="S79" t="str">
        <f>VLOOKUP((10000+INT(A79/1000)),[1]佣兵!$A$102:$F$150,5,0)</f>
        <v>物攻</v>
      </c>
      <c r="T79">
        <f>H79</f>
        <v>1</v>
      </c>
      <c r="U79">
        <f ca="1">[1]佣兵!$N$91</f>
        <v>178</v>
      </c>
      <c r="V79">
        <f>J79</f>
        <v>3</v>
      </c>
      <c r="W79">
        <v>0</v>
      </c>
      <c r="X79">
        <f>L79</f>
        <v>5</v>
      </c>
      <c r="Y79">
        <f ca="1">[1]佣兵!$J$91</f>
        <v>10</v>
      </c>
      <c r="Z79">
        <f>N79</f>
        <v>6</v>
      </c>
      <c r="AA79">
        <f ca="1">[1]佣兵!$L$91</f>
        <v>5</v>
      </c>
      <c r="AB79">
        <f>P79</f>
        <v>23</v>
      </c>
      <c r="AC79">
        <v>0</v>
      </c>
    </row>
    <row r="80" spans="1:29" x14ac:dyDescent="0.15">
      <c r="A80" s="1">
        <f>B80*1000+C80</f>
        <v>19005</v>
      </c>
      <c r="B80" s="1">
        <v>19</v>
      </c>
      <c r="C80" s="1">
        <f>C74</f>
        <v>5</v>
      </c>
      <c r="D80" s="14">
        <v>6005</v>
      </c>
      <c r="E80" s="15">
        <v>6004</v>
      </c>
      <c r="F80" s="15">
        <v>6003</v>
      </c>
      <c r="G80" s="16">
        <v>6007</v>
      </c>
      <c r="H80" s="1">
        <v>1</v>
      </c>
      <c r="I80" s="4">
        <f ca="1">IF(VLOOKUP($D79,[2]工作表1!$A:$G,6,0)=H80,VLOOKUP($D79,[2]工作表1!$A:$G,7,0),0)+IF(VLOOKUP($E79,[2]工作表1!$A:$G,6,0)=H80,VLOOKUP($E79,[2]工作表1!$A:$G,7,0),0)+IF(VLOOKUP($F79,[2]工作表1!$A:$G,6,0)=H80,VLOOKUP($F79,[2]工作表1!$A:$G,7,0),0)+IF(VLOOKUP($G79,[2]工作表1!$A:$G,6,0)=H80,VLOOKUP($G79,[2]工作表1!$A:$G,7,0),0)+I79+U80</f>
        <v>1789</v>
      </c>
      <c r="J80" s="1">
        <v>3</v>
      </c>
      <c r="K80" s="4">
        <f>IF(VLOOKUP($D79,[2]工作表1!$A:$G,6,0)=J80,VLOOKUP($D79,[2]工作表1!$A:$G,7,0),0)+IF(VLOOKUP($E79,[2]工作表1!$A:$G,6,0)=J80,VLOOKUP($E79,[2]工作表1!$A:$G,7,0),0)+IF(VLOOKUP($F79,[2]工作表1!$A:$G,6,0)=J80,VLOOKUP($F79,[2]工作表1!$A:$G,7,0),0)+IF(VLOOKUP($G79,[2]工作表1!$A:$G,6,0)=J80,VLOOKUP($G79,[2]工作表1!$A:$G,7,0),0)+K79+W80</f>
        <v>0</v>
      </c>
      <c r="L80" s="1">
        <f>IF(S80="hp",4,IF(S80="物攻",5,IF(S80="技防",5,4)))</f>
        <v>5</v>
      </c>
      <c r="M80" s="4">
        <f ca="1">IF(VLOOKUP($D79,[2]工作表1!$A:$G,6,0)=L80,VLOOKUP($D79,[2]工作表1!$A:$G,7,0),0)+IF(VLOOKUP($E79,[2]工作表1!$A:$G,6,0)=L80,VLOOKUP($E79,[2]工作表1!$A:$G,7,0),0)+IF(VLOOKUP($F79,[2]工作表1!$A:$G,6,0)=L80,VLOOKUP($F79,[2]工作表1!$A:$G,7,0),0)+IF(VLOOKUP($G79,[2]工作表1!$A:$G,6,0)=L80,VLOOKUP($G79,[2]工作表1!$A:$G,7,0),0)+M79+Y80</f>
        <v>88</v>
      </c>
      <c r="N80" s="1">
        <f>IF(S80="hp",5,IF(S80="物攻",6,IF(S80="技防",6,7)))</f>
        <v>6</v>
      </c>
      <c r="O80" s="4">
        <f ca="1">IF(VLOOKUP($D79,[2]工作表1!$A:$G,6,0)=N80,VLOOKUP($D79,[2]工作表1!$A:$G,7,0),0)+IF(VLOOKUP($E79,[2]工作表1!$A:$G,6,0)=N80,VLOOKUP($E79,[2]工作表1!$A:$G,7,0),0)+IF(VLOOKUP($F79,[2]工作表1!$A:$G,6,0)=N80,VLOOKUP($F79,[2]工作表1!$A:$G,7,0),0)+IF(VLOOKUP($G79,[2]工作表1!$A:$G,6,0)=N80,VLOOKUP($G79,[2]工作表1!$A:$G,7,0),0)+O79+AA80</f>
        <v>54</v>
      </c>
      <c r="P80" s="1">
        <v>23</v>
      </c>
      <c r="Q80" s="4">
        <f>IF(VLOOKUP($D79,[2]工作表1!$A:$G,6,0)=P80,VLOOKUP($D79,[2]工作表1!$A:$G,7,0),0)+IF(VLOOKUP($E79,[2]工作表1!$A:$G,6,0)=P80,VLOOKUP($E79,[2]工作表1!$A:$G,7,0),0)+IF(VLOOKUP($F79,[2]工作表1!$A:$G,6,0)=P80,VLOOKUP($F79,[2]工作表1!$A:$G,7,0),0)+IF(VLOOKUP($G79,[2]工作表1!$A:$G,6,0)=P80,VLOOKUP($G79,[2]工作表1!$A:$G,7,0),0)+Q79+AC80</f>
        <v>21</v>
      </c>
      <c r="R80">
        <f ca="1">IF(C80=0,0,ROUND(I80*VLOOKUP(H80,[1]期望属性!$E$23:$F$38,2,0)+M80*VLOOKUP(L80,[1]期望属性!$E$23:$F$38,2,0)+O80*VLOOKUP(N80,[1]期望属性!$E$23:$F$38,2,0)+K80*VLOOKUP(J80,[1]期望属性!$E$23:$F$38,2,0)+Q80*VLOOKUP(P80,[1]期望属性!$E$23:$F$38,2,0),0))</f>
        <v>247</v>
      </c>
      <c r="S80" t="str">
        <f>VLOOKUP((10000+INT(A80/1000)),[1]佣兵!$A$102:$F$150,5,0)</f>
        <v>物攻</v>
      </c>
      <c r="T80">
        <f>H80</f>
        <v>1</v>
      </c>
      <c r="U80">
        <f ca="1">[1]佣兵!$N$92</f>
        <v>218</v>
      </c>
      <c r="V80">
        <f>J80</f>
        <v>3</v>
      </c>
      <c r="W80">
        <v>0</v>
      </c>
      <c r="X80">
        <f>L80</f>
        <v>5</v>
      </c>
      <c r="Y80">
        <f ca="1">[1]佣兵!$J$92</f>
        <v>12</v>
      </c>
      <c r="Z80">
        <f>N80</f>
        <v>6</v>
      </c>
      <c r="AA80">
        <f ca="1">[1]佣兵!$L$92</f>
        <v>6</v>
      </c>
      <c r="AB80">
        <f>P80</f>
        <v>23</v>
      </c>
      <c r="AC80">
        <v>0</v>
      </c>
    </row>
    <row r="81" spans="1:29" x14ac:dyDescent="0.15">
      <c r="A81" s="1">
        <f>B81*1000+C81</f>
        <v>20000</v>
      </c>
      <c r="B81" s="1">
        <v>20</v>
      </c>
      <c r="C81" s="1">
        <f>C75</f>
        <v>0</v>
      </c>
      <c r="D81" s="41">
        <v>1005</v>
      </c>
      <c r="E81" s="42">
        <v>1004</v>
      </c>
      <c r="F81" s="42">
        <v>1003</v>
      </c>
      <c r="G81" s="43">
        <v>1008</v>
      </c>
      <c r="H81" s="1">
        <v>1</v>
      </c>
      <c r="I81" s="4">
        <v>0</v>
      </c>
      <c r="J81" s="1">
        <v>3</v>
      </c>
      <c r="K81" s="4">
        <v>0</v>
      </c>
      <c r="L81" s="1">
        <f>IF(S81="hp",4,IF(S81="物攻",5,IF(S81="技防",5,4)))</f>
        <v>5</v>
      </c>
      <c r="M81" s="4">
        <v>0</v>
      </c>
      <c r="N81" s="1">
        <f>IF(S81="hp",5,IF(S81="物攻",6,IF(S81="技防",6,7)))</f>
        <v>6</v>
      </c>
      <c r="O81" s="4">
        <v>0</v>
      </c>
      <c r="P81" s="1">
        <v>23</v>
      </c>
      <c r="Q81" s="4">
        <v>0</v>
      </c>
      <c r="R81">
        <f>IF(C81=0,0,ROUND(I81*VLOOKUP(H81,[1]期望属性!$E$23:$F$38,2,0)+M81*VLOOKUP(L81,[1]期望属性!$E$23:$F$38,2,0)+O81*VLOOKUP(N81,[1]期望属性!$E$23:$F$38,2,0)+K81*VLOOKUP(J81,[1]期望属性!$E$23:$F$38,2,0)+Q81*VLOOKUP(P81,[1]期望属性!$E$23:$F$38,2,0),0))</f>
        <v>0</v>
      </c>
      <c r="S81" t="str">
        <f>VLOOKUP((10000+INT(A81/1000)),[1]佣兵!$A$102:$F$150,5,0)</f>
        <v>技防</v>
      </c>
      <c r="T81">
        <f>H81</f>
        <v>1</v>
      </c>
      <c r="U81">
        <f>[1]佣兵!$N$87</f>
        <v>0</v>
      </c>
      <c r="V81">
        <f>J81</f>
        <v>3</v>
      </c>
      <c r="W81">
        <v>0</v>
      </c>
      <c r="X81">
        <f>L81</f>
        <v>5</v>
      </c>
      <c r="Y81">
        <f>[1]佣兵!$J$87</f>
        <v>0</v>
      </c>
      <c r="Z81">
        <f>N81</f>
        <v>6</v>
      </c>
      <c r="AA81">
        <f>[1]佣兵!$L$87</f>
        <v>0</v>
      </c>
      <c r="AB81">
        <f>P81</f>
        <v>23</v>
      </c>
      <c r="AC81">
        <v>0</v>
      </c>
    </row>
    <row r="82" spans="1:29" x14ac:dyDescent="0.15">
      <c r="A82" s="1">
        <f>B82*1000+C82</f>
        <v>20001</v>
      </c>
      <c r="B82" s="1">
        <v>20</v>
      </c>
      <c r="C82" s="1">
        <f>C76</f>
        <v>1</v>
      </c>
      <c r="D82" s="44">
        <v>2005</v>
      </c>
      <c r="E82" s="45">
        <v>2004</v>
      </c>
      <c r="F82" s="45">
        <v>2002</v>
      </c>
      <c r="G82" s="46">
        <v>2007</v>
      </c>
      <c r="H82" s="1">
        <v>1</v>
      </c>
      <c r="I82" s="4">
        <f ca="1">IF(VLOOKUP($D81,[2]工作表1!$A:$G,6,0)=H82,VLOOKUP($D81,[2]工作表1!$A:$G,7,0),0)+IF(VLOOKUP($E81,[2]工作表1!$A:$G,6,0)=H82,VLOOKUP($E81,[2]工作表1!$A:$G,7,0),0)+IF(VLOOKUP($F81,[2]工作表1!$A:$G,6,0)=H82,VLOOKUP($F81,[2]工作表1!$A:$G,7,0),0)+IF(VLOOKUP($G81,[2]工作表1!$A:$G,6,0)=H82,VLOOKUP($G81,[2]工作表1!$A:$G,7,0),0)+I81+U82</f>
        <v>217</v>
      </c>
      <c r="J82" s="1">
        <v>3</v>
      </c>
      <c r="K82" s="4">
        <f>IF(VLOOKUP($D81,[2]工作表1!$A:$G,6,0)=J82,VLOOKUP($D81,[2]工作表1!$A:$G,7,0),0)+IF(VLOOKUP($E81,[2]工作表1!$A:$G,6,0)=J82,VLOOKUP($E81,[2]工作表1!$A:$G,7,0),0)+IF(VLOOKUP($F81,[2]工作表1!$A:$G,6,0)=J82,VLOOKUP($F81,[2]工作表1!$A:$G,7,0),0)+IF(VLOOKUP($G81,[2]工作表1!$A:$G,6,0)=J82,VLOOKUP($G81,[2]工作表1!$A:$G,7,0),0)+K81+W82</f>
        <v>0</v>
      </c>
      <c r="L82" s="1">
        <f>IF(S82="hp",4,IF(S82="物攻",5,IF(S82="技防",5,4)))</f>
        <v>5</v>
      </c>
      <c r="M82" s="4">
        <f ca="1">IF(VLOOKUP($D81,[2]工作表1!$A:$G,6,0)=L82,VLOOKUP($D81,[2]工作表1!$A:$G,7,0),0)+IF(VLOOKUP($E81,[2]工作表1!$A:$G,6,0)=L82,VLOOKUP($E81,[2]工作表1!$A:$G,7,0),0)+IF(VLOOKUP($F81,[2]工作表1!$A:$G,6,0)=L82,VLOOKUP($F81,[2]工作表1!$A:$G,7,0),0)+IF(VLOOKUP($G81,[2]工作表1!$A:$G,6,0)=L82,VLOOKUP($G81,[2]工作表1!$A:$G,7,0),0)+M81+Y82</f>
        <v>8</v>
      </c>
      <c r="N82" s="1">
        <f>IF(S82="hp",5,IF(S82="物攻",6,IF(S82="技防",6,7)))</f>
        <v>6</v>
      </c>
      <c r="O82" s="4">
        <f ca="1">IF(VLOOKUP($D81,[2]工作表1!$A:$G,6,0)=N82,VLOOKUP($D81,[2]工作表1!$A:$G,7,0),0)+IF(VLOOKUP($E81,[2]工作表1!$A:$G,6,0)=N82,VLOOKUP($E81,[2]工作表1!$A:$G,7,0),0)+IF(VLOOKUP($F81,[2]工作表1!$A:$G,6,0)=N82,VLOOKUP($F81,[2]工作表1!$A:$G,7,0),0)+IF(VLOOKUP($G81,[2]工作表1!$A:$G,6,0)=N82,VLOOKUP($G81,[2]工作表1!$A:$G,7,0),0)+O81+AA82</f>
        <v>7</v>
      </c>
      <c r="P82" s="1">
        <v>23</v>
      </c>
      <c r="Q82" s="4">
        <f>IF(VLOOKUP($D81,[2]工作表1!$A:$G,6,0)=P82,VLOOKUP($D81,[2]工作表1!$A:$G,7,0),0)+IF(VLOOKUP($E81,[2]工作表1!$A:$G,6,0)=P82,VLOOKUP($E81,[2]工作表1!$A:$G,7,0),0)+IF(VLOOKUP($F81,[2]工作表1!$A:$G,6,0)=P82,VLOOKUP($F81,[2]工作表1!$A:$G,7,0),0)+IF(VLOOKUP($G81,[2]工作表1!$A:$G,6,0)=P82,VLOOKUP($G81,[2]工作表1!$A:$G,7,0),0)+Q81+AC82</f>
        <v>0</v>
      </c>
      <c r="R82">
        <f ca="1">IF(C82=0,0,ROUND(I82*VLOOKUP(H82,[1]期望属性!$E$23:$F$38,2,0)+M82*VLOOKUP(L82,[1]期望属性!$E$23:$F$38,2,0)+O82*VLOOKUP(N82,[1]期望属性!$E$23:$F$38,2,0)+K82*VLOOKUP(J82,[1]期望属性!$E$23:$F$38,2,0)+Q82*VLOOKUP(P82,[1]期望属性!$E$23:$F$38,2,0),0))</f>
        <v>25</v>
      </c>
      <c r="S82" t="str">
        <f>VLOOKUP((10000+INT(A82/1000)),[1]佣兵!$A$102:$F$150,5,0)</f>
        <v>技防</v>
      </c>
      <c r="T82">
        <f>H82</f>
        <v>1</v>
      </c>
      <c r="U82">
        <f ca="1">[1]佣兵!$N$88</f>
        <v>99</v>
      </c>
      <c r="V82">
        <f>J82</f>
        <v>3</v>
      </c>
      <c r="W82">
        <v>0</v>
      </c>
      <c r="X82">
        <f>L82</f>
        <v>5</v>
      </c>
      <c r="Y82">
        <f ca="1">[1]佣兵!$J$88</f>
        <v>5</v>
      </c>
      <c r="Z82">
        <f>N82</f>
        <v>6</v>
      </c>
      <c r="AA82">
        <f ca="1">[1]佣兵!$L$88</f>
        <v>3</v>
      </c>
      <c r="AB82">
        <f>P82</f>
        <v>23</v>
      </c>
      <c r="AC82">
        <v>0</v>
      </c>
    </row>
    <row r="83" spans="1:29" x14ac:dyDescent="0.15">
      <c r="A83" s="1">
        <f>B83*1000+C83</f>
        <v>20002</v>
      </c>
      <c r="B83" s="1">
        <v>20</v>
      </c>
      <c r="C83" s="1">
        <f>C77</f>
        <v>2</v>
      </c>
      <c r="D83" s="44">
        <v>3005</v>
      </c>
      <c r="E83" s="45">
        <v>3007</v>
      </c>
      <c r="F83" s="45">
        <v>3003</v>
      </c>
      <c r="G83" s="46">
        <v>3008</v>
      </c>
      <c r="H83" s="1">
        <v>1</v>
      </c>
      <c r="I83" s="4">
        <f ca="1">IF(VLOOKUP($D82,[2]工作表1!$A:$G,6,0)=H83,VLOOKUP($D82,[2]工作表1!$A:$G,7,0),0)+IF(VLOOKUP($E82,[2]工作表1!$A:$G,6,0)=H83,VLOOKUP($E82,[2]工作表1!$A:$G,7,0),0)+IF(VLOOKUP($F82,[2]工作表1!$A:$G,6,0)=H83,VLOOKUP($F82,[2]工作表1!$A:$G,7,0),0)+IF(VLOOKUP($G82,[2]工作表1!$A:$G,6,0)=H83,VLOOKUP($G82,[2]工作表1!$A:$G,7,0),0)+I82+U83</f>
        <v>346</v>
      </c>
      <c r="J83" s="1">
        <v>3</v>
      </c>
      <c r="K83" s="4">
        <f>IF(VLOOKUP($D82,[2]工作表1!$A:$G,6,0)=J83,VLOOKUP($D82,[2]工作表1!$A:$G,7,0),0)+IF(VLOOKUP($E82,[2]工作表1!$A:$G,6,0)=J83,VLOOKUP($E82,[2]工作表1!$A:$G,7,0),0)+IF(VLOOKUP($F82,[2]工作表1!$A:$G,6,0)=J83,VLOOKUP($F82,[2]工作表1!$A:$G,7,0),0)+IF(VLOOKUP($G82,[2]工作表1!$A:$G,6,0)=J83,VLOOKUP($G82,[2]工作表1!$A:$G,7,0),0)+K82+W83</f>
        <v>9</v>
      </c>
      <c r="L83" s="1">
        <f>IF(S83="hp",4,IF(S83="物攻",5,IF(S83="技防",5,4)))</f>
        <v>5</v>
      </c>
      <c r="M83" s="4">
        <f ca="1">IF(VLOOKUP($D82,[2]工作表1!$A:$G,6,0)=L83,VLOOKUP($D82,[2]工作表1!$A:$G,7,0),0)+IF(VLOOKUP($E82,[2]工作表1!$A:$G,6,0)=L83,VLOOKUP($E82,[2]工作表1!$A:$G,7,0),0)+IF(VLOOKUP($F82,[2]工作表1!$A:$G,6,0)=L83,VLOOKUP($F82,[2]工作表1!$A:$G,7,0),0)+IF(VLOOKUP($G82,[2]工作表1!$A:$G,6,0)=L83,VLOOKUP($G82,[2]工作表1!$A:$G,7,0),0)+M82+Y83</f>
        <v>20</v>
      </c>
      <c r="N83" s="1">
        <f>IF(S83="hp",5,IF(S83="物攻",6,IF(S83="技防",6,7)))</f>
        <v>6</v>
      </c>
      <c r="O83" s="4">
        <f ca="1">IF(VLOOKUP($D82,[2]工作表1!$A:$G,6,0)=N83,VLOOKUP($D82,[2]工作表1!$A:$G,7,0),0)+IF(VLOOKUP($E82,[2]工作表1!$A:$G,6,0)=N83,VLOOKUP($E82,[2]工作表1!$A:$G,7,0),0)+IF(VLOOKUP($F82,[2]工作表1!$A:$G,6,0)=N83,VLOOKUP($F82,[2]工作表1!$A:$G,7,0),0)+IF(VLOOKUP($G82,[2]工作表1!$A:$G,6,0)=N83,VLOOKUP($G82,[2]工作表1!$A:$G,7,0),0)+O82+AA83</f>
        <v>17</v>
      </c>
      <c r="P83" s="1">
        <v>23</v>
      </c>
      <c r="Q83" s="4">
        <f>IF(VLOOKUP($D82,[2]工作表1!$A:$G,6,0)=P83,VLOOKUP($D82,[2]工作表1!$A:$G,7,0),0)+IF(VLOOKUP($E82,[2]工作表1!$A:$G,6,0)=P83,VLOOKUP($E82,[2]工作表1!$A:$G,7,0),0)+IF(VLOOKUP($F82,[2]工作表1!$A:$G,6,0)=P83,VLOOKUP($F82,[2]工作表1!$A:$G,7,0),0)+IF(VLOOKUP($G82,[2]工作表1!$A:$G,6,0)=P83,VLOOKUP($G82,[2]工作表1!$A:$G,7,0),0)+Q82+AC83</f>
        <v>4</v>
      </c>
      <c r="R83">
        <f ca="1">IF(C83=0,0,ROUND(I83*VLOOKUP(H83,[1]期望属性!$E$23:$F$38,2,0)+M83*VLOOKUP(L83,[1]期望属性!$E$23:$F$38,2,0)+O83*VLOOKUP(N83,[1]期望属性!$E$23:$F$38,2,0)+K83*VLOOKUP(J83,[1]期望属性!$E$23:$F$38,2,0)+Q83*VLOOKUP(P83,[1]期望属性!$E$23:$F$38,2,0),0))</f>
        <v>60</v>
      </c>
      <c r="S83" t="str">
        <f>VLOOKUP((10000+INT(A83/1000)),[1]佣兵!$A$102:$F$150,5,0)</f>
        <v>技防</v>
      </c>
      <c r="T83">
        <f>H83</f>
        <v>1</v>
      </c>
      <c r="U83">
        <f ca="1">[1]佣兵!$N$89</f>
        <v>129</v>
      </c>
      <c r="V83">
        <f>J83</f>
        <v>3</v>
      </c>
      <c r="W83">
        <v>0</v>
      </c>
      <c r="X83">
        <f>L83</f>
        <v>5</v>
      </c>
      <c r="Y83">
        <f ca="1">[1]佣兵!$J$89</f>
        <v>7</v>
      </c>
      <c r="Z83">
        <f>N83</f>
        <v>6</v>
      </c>
      <c r="AA83">
        <f ca="1">[1]佣兵!$L$89</f>
        <v>4</v>
      </c>
      <c r="AB83">
        <f>P83</f>
        <v>23</v>
      </c>
      <c r="AC83">
        <v>0</v>
      </c>
    </row>
    <row r="84" spans="1:29" x14ac:dyDescent="0.15">
      <c r="A84" s="1">
        <f>B84*1000+C84</f>
        <v>20003</v>
      </c>
      <c r="B84" s="1">
        <v>20</v>
      </c>
      <c r="C84" s="1">
        <f>C78</f>
        <v>3</v>
      </c>
      <c r="D84" s="44">
        <v>4005</v>
      </c>
      <c r="E84" s="45">
        <v>4005</v>
      </c>
      <c r="F84" s="45">
        <v>4002</v>
      </c>
      <c r="G84" s="46">
        <v>4007</v>
      </c>
      <c r="H84" s="1">
        <v>1</v>
      </c>
      <c r="I84" s="4">
        <f ca="1">IF(VLOOKUP($D83,[2]工作表1!$A:$G,6,0)=H84,VLOOKUP($D83,[2]工作表1!$A:$G,7,0),0)+IF(VLOOKUP($E83,[2]工作表1!$A:$G,6,0)=H84,VLOOKUP($E83,[2]工作表1!$A:$G,7,0),0)+IF(VLOOKUP($F83,[2]工作表1!$A:$G,6,0)=H84,VLOOKUP($F83,[2]工作表1!$A:$G,7,0),0)+IF(VLOOKUP($G83,[2]工作表1!$A:$G,6,0)=H84,VLOOKUP($G83,[2]工作表1!$A:$G,7,0),0)+I83+U84</f>
        <v>732</v>
      </c>
      <c r="J84" s="1">
        <v>3</v>
      </c>
      <c r="K84" s="4">
        <f>IF(VLOOKUP($D83,[2]工作表1!$A:$G,6,0)=J84,VLOOKUP($D83,[2]工作表1!$A:$G,7,0),0)+IF(VLOOKUP($E83,[2]工作表1!$A:$G,6,0)=J84,VLOOKUP($E83,[2]工作表1!$A:$G,7,0),0)+IF(VLOOKUP($F83,[2]工作表1!$A:$G,6,0)=J84,VLOOKUP($F83,[2]工作表1!$A:$G,7,0),0)+IF(VLOOKUP($G83,[2]工作表1!$A:$G,6,0)=J84,VLOOKUP($G83,[2]工作表1!$A:$G,7,0),0)+K83+W84</f>
        <v>9</v>
      </c>
      <c r="L84" s="1">
        <f>IF(S84="hp",4,IF(S84="物攻",5,IF(S84="技防",5,4)))</f>
        <v>5</v>
      </c>
      <c r="M84" s="4">
        <f ca="1">IF(VLOOKUP($D83,[2]工作表1!$A:$G,6,0)=L84,VLOOKUP($D83,[2]工作表1!$A:$G,7,0),0)+IF(VLOOKUP($E83,[2]工作表1!$A:$G,6,0)=L84,VLOOKUP($E83,[2]工作表1!$A:$G,7,0),0)+IF(VLOOKUP($F83,[2]工作表1!$A:$G,6,0)=L84,VLOOKUP($F83,[2]工作表1!$A:$G,7,0),0)+IF(VLOOKUP($G83,[2]工作表1!$A:$G,6,0)=L84,VLOOKUP($G83,[2]工作表1!$A:$G,7,0),0)+M83+Y84</f>
        <v>35</v>
      </c>
      <c r="N84" s="1">
        <f>IF(S84="hp",5,IF(S84="物攻",6,IF(S84="技防",6,7)))</f>
        <v>6</v>
      </c>
      <c r="O84" s="4">
        <f ca="1">IF(VLOOKUP($D83,[2]工作表1!$A:$G,6,0)=N84,VLOOKUP($D83,[2]工作表1!$A:$G,7,0),0)+IF(VLOOKUP($E83,[2]工作表1!$A:$G,6,0)=N84,VLOOKUP($E83,[2]工作表1!$A:$G,7,0),0)+IF(VLOOKUP($F83,[2]工作表1!$A:$G,6,0)=N84,VLOOKUP($F83,[2]工作表1!$A:$G,7,0),0)+IF(VLOOKUP($G83,[2]工作表1!$A:$G,6,0)=N84,VLOOKUP($G83,[2]工作表1!$A:$G,7,0),0)+O83+AA84</f>
        <v>21</v>
      </c>
      <c r="P84" s="1">
        <v>23</v>
      </c>
      <c r="Q84" s="4">
        <f>IF(VLOOKUP($D83,[2]工作表1!$A:$G,6,0)=P84,VLOOKUP($D83,[2]工作表1!$A:$G,7,0),0)+IF(VLOOKUP($E83,[2]工作表1!$A:$G,6,0)=P84,VLOOKUP($E83,[2]工作表1!$A:$G,7,0),0)+IF(VLOOKUP($F83,[2]工作表1!$A:$G,6,0)=P84,VLOOKUP($F83,[2]工作表1!$A:$G,7,0),0)+IF(VLOOKUP($G83,[2]工作表1!$A:$G,6,0)=P84,VLOOKUP($G83,[2]工作表1!$A:$G,7,0),0)+Q83+AC84</f>
        <v>10</v>
      </c>
      <c r="R84">
        <f ca="1">IF(C84=0,0,ROUND(I84*VLOOKUP(H84,[1]期望属性!$E$23:$F$38,2,0)+M84*VLOOKUP(L84,[1]期望属性!$E$23:$F$38,2,0)+O84*VLOOKUP(N84,[1]期望属性!$E$23:$F$38,2,0)+K84*VLOOKUP(J84,[1]期望属性!$E$23:$F$38,2,0)+Q84*VLOOKUP(P84,[1]期望属性!$E$23:$F$38,2,0),0))</f>
        <v>105</v>
      </c>
      <c r="S84" t="str">
        <f>VLOOKUP((10000+INT(A84/1000)),[1]佣兵!$A$102:$F$150,5,0)</f>
        <v>技防</v>
      </c>
      <c r="T84">
        <f>H84</f>
        <v>1</v>
      </c>
      <c r="U84">
        <f ca="1">[1]佣兵!$N$90</f>
        <v>149</v>
      </c>
      <c r="V84">
        <f>J84</f>
        <v>3</v>
      </c>
      <c r="W84">
        <v>0</v>
      </c>
      <c r="X84">
        <f>L84</f>
        <v>5</v>
      </c>
      <c r="Y84">
        <f ca="1">[1]佣兵!$J$90</f>
        <v>8</v>
      </c>
      <c r="Z84">
        <f>N84</f>
        <v>6</v>
      </c>
      <c r="AA84">
        <f ca="1">[1]佣兵!$L$90</f>
        <v>4</v>
      </c>
      <c r="AB84">
        <f>P84</f>
        <v>23</v>
      </c>
      <c r="AC84">
        <v>0</v>
      </c>
    </row>
    <row r="85" spans="1:29" x14ac:dyDescent="0.15">
      <c r="A85" s="1">
        <f>B85*1000+C85</f>
        <v>20004</v>
      </c>
      <c r="B85" s="1">
        <v>20</v>
      </c>
      <c r="C85" s="1">
        <f>C79</f>
        <v>4</v>
      </c>
      <c r="D85" s="44">
        <v>5004</v>
      </c>
      <c r="E85" s="45">
        <v>5004</v>
      </c>
      <c r="F85" s="45">
        <v>5003</v>
      </c>
      <c r="G85" s="46">
        <v>5008</v>
      </c>
      <c r="H85" s="1">
        <v>1</v>
      </c>
      <c r="I85" s="4">
        <f ca="1">IF(VLOOKUP($D84,[2]工作表1!$A:$G,6,0)=H85,VLOOKUP($D84,[2]工作表1!$A:$G,7,0),0)+IF(VLOOKUP($E84,[2]工作表1!$A:$G,6,0)=H85,VLOOKUP($E84,[2]工作表1!$A:$G,7,0),0)+IF(VLOOKUP($F84,[2]工作表1!$A:$G,6,0)=H85,VLOOKUP($F84,[2]工作表1!$A:$G,7,0),0)+IF(VLOOKUP($G84,[2]工作表1!$A:$G,6,0)=H85,VLOOKUP($G84,[2]工作表1!$A:$G,7,0),0)+I84+U85</f>
        <v>910</v>
      </c>
      <c r="J85" s="1">
        <v>3</v>
      </c>
      <c r="K85" s="4">
        <f>IF(VLOOKUP($D84,[2]工作表1!$A:$G,6,0)=J85,VLOOKUP($D84,[2]工作表1!$A:$G,7,0),0)+IF(VLOOKUP($E84,[2]工作表1!$A:$G,6,0)=J85,VLOOKUP($E84,[2]工作表1!$A:$G,7,0),0)+IF(VLOOKUP($F84,[2]工作表1!$A:$G,6,0)=J85,VLOOKUP($F84,[2]工作表1!$A:$G,7,0),0)+IF(VLOOKUP($G84,[2]工作表1!$A:$G,6,0)=J85,VLOOKUP($G84,[2]工作表1!$A:$G,7,0),0)+K84+W85</f>
        <v>28</v>
      </c>
      <c r="L85" s="1">
        <f>IF(S85="hp",4,IF(S85="物攻",5,IF(S85="技防",5,4)))</f>
        <v>5</v>
      </c>
      <c r="M85" s="4">
        <f ca="1">IF(VLOOKUP($D84,[2]工作表1!$A:$G,6,0)=L85,VLOOKUP($D84,[2]工作表1!$A:$G,7,0),0)+IF(VLOOKUP($E84,[2]工作表1!$A:$G,6,0)=L85,VLOOKUP($E84,[2]工作表1!$A:$G,7,0),0)+IF(VLOOKUP($F84,[2]工作表1!$A:$G,6,0)=L85,VLOOKUP($F84,[2]工作表1!$A:$G,7,0),0)+IF(VLOOKUP($G84,[2]工作表1!$A:$G,6,0)=L85,VLOOKUP($G84,[2]工作表1!$A:$G,7,0),0)+M84+Y85</f>
        <v>65</v>
      </c>
      <c r="N85" s="1">
        <f>IF(S85="hp",5,IF(S85="物攻",6,IF(S85="技防",6,7)))</f>
        <v>6</v>
      </c>
      <c r="O85" s="4">
        <f ca="1">IF(VLOOKUP($D84,[2]工作表1!$A:$G,6,0)=N85,VLOOKUP($D84,[2]工作表1!$A:$G,7,0),0)+IF(VLOOKUP($E84,[2]工作表1!$A:$G,6,0)=N85,VLOOKUP($E84,[2]工作表1!$A:$G,7,0),0)+IF(VLOOKUP($F84,[2]工作表1!$A:$G,6,0)=N85,VLOOKUP($F84,[2]工作表1!$A:$G,7,0),0)+IF(VLOOKUP($G84,[2]工作表1!$A:$G,6,0)=N85,VLOOKUP($G84,[2]工作表1!$A:$G,7,0),0)+O84+AA85</f>
        <v>26</v>
      </c>
      <c r="P85" s="1">
        <v>23</v>
      </c>
      <c r="Q85" s="4">
        <f>IF(VLOOKUP($D84,[2]工作表1!$A:$G,6,0)=P85,VLOOKUP($D84,[2]工作表1!$A:$G,7,0),0)+IF(VLOOKUP($E84,[2]工作表1!$A:$G,6,0)=P85,VLOOKUP($E84,[2]工作表1!$A:$G,7,0),0)+IF(VLOOKUP($F84,[2]工作表1!$A:$G,6,0)=P85,VLOOKUP($F84,[2]工作表1!$A:$G,7,0),0)+IF(VLOOKUP($G84,[2]工作表1!$A:$G,6,0)=P85,VLOOKUP($G84,[2]工作表1!$A:$G,7,0),0)+Q84+AC85</f>
        <v>19</v>
      </c>
      <c r="R85">
        <f ca="1">IF(C85=0,0,ROUND(I85*VLOOKUP(H85,[1]期望属性!$E$23:$F$38,2,0)+M85*VLOOKUP(L85,[1]期望属性!$E$23:$F$38,2,0)+O85*VLOOKUP(N85,[1]期望属性!$E$23:$F$38,2,0)+K85*VLOOKUP(J85,[1]期望属性!$E$23:$F$38,2,0)+Q85*VLOOKUP(P85,[1]期望属性!$E$23:$F$38,2,0),0))</f>
        <v>167</v>
      </c>
      <c r="S85" t="str">
        <f>VLOOKUP((10000+INT(A85/1000)),[1]佣兵!$A$102:$F$150,5,0)</f>
        <v>技防</v>
      </c>
      <c r="T85">
        <f>H85</f>
        <v>1</v>
      </c>
      <c r="U85">
        <f ca="1">[1]佣兵!$N$91</f>
        <v>178</v>
      </c>
      <c r="V85">
        <f>J85</f>
        <v>3</v>
      </c>
      <c r="W85">
        <v>0</v>
      </c>
      <c r="X85">
        <f>L85</f>
        <v>5</v>
      </c>
      <c r="Y85">
        <f ca="1">[1]佣兵!$J$91</f>
        <v>10</v>
      </c>
      <c r="Z85">
        <f>N85</f>
        <v>6</v>
      </c>
      <c r="AA85">
        <f ca="1">[1]佣兵!$L$91</f>
        <v>5</v>
      </c>
      <c r="AB85">
        <f>P85</f>
        <v>23</v>
      </c>
      <c r="AC85">
        <v>0</v>
      </c>
    </row>
    <row r="86" spans="1:29" ht="14.25" thickBot="1" x14ac:dyDescent="0.2">
      <c r="A86" s="1">
        <f>B86*1000+C86</f>
        <v>20005</v>
      </c>
      <c r="B86" s="1">
        <v>20</v>
      </c>
      <c r="C86" s="1">
        <f>C80</f>
        <v>5</v>
      </c>
      <c r="D86" s="47">
        <v>6005</v>
      </c>
      <c r="E86" s="47">
        <v>6007</v>
      </c>
      <c r="F86" s="47">
        <v>6003</v>
      </c>
      <c r="G86" s="47">
        <v>6008</v>
      </c>
      <c r="H86" s="1">
        <v>1</v>
      </c>
      <c r="I86" s="4">
        <f ca="1">IF(VLOOKUP($D85,[2]工作表1!$A:$G,6,0)=H86,VLOOKUP($D85,[2]工作表1!$A:$G,7,0),0)+IF(VLOOKUP($E85,[2]工作表1!$A:$G,6,0)=H86,VLOOKUP($E85,[2]工作表1!$A:$G,7,0),0)+IF(VLOOKUP($F85,[2]工作表1!$A:$G,6,0)=H86,VLOOKUP($F85,[2]工作表1!$A:$G,7,0),0)+IF(VLOOKUP($G85,[2]工作表1!$A:$G,6,0)=H86,VLOOKUP($G85,[2]工作表1!$A:$G,7,0),0)+I85+U86</f>
        <v>1626</v>
      </c>
      <c r="J86" s="1">
        <v>3</v>
      </c>
      <c r="K86" s="4">
        <f>IF(VLOOKUP($D85,[2]工作表1!$A:$G,6,0)=J86,VLOOKUP($D85,[2]工作表1!$A:$G,7,0),0)+IF(VLOOKUP($E85,[2]工作表1!$A:$G,6,0)=J86,VLOOKUP($E85,[2]工作表1!$A:$G,7,0),0)+IF(VLOOKUP($F85,[2]工作表1!$A:$G,6,0)=J86,VLOOKUP($F85,[2]工作表1!$A:$G,7,0),0)+IF(VLOOKUP($G85,[2]工作表1!$A:$G,6,0)=J86,VLOOKUP($G85,[2]工作表1!$A:$G,7,0),0)+K85+W86</f>
        <v>28</v>
      </c>
      <c r="L86" s="1">
        <f>IF(S86="hp",4,IF(S86="物攻",5,IF(S86="技防",5,4)))</f>
        <v>5</v>
      </c>
      <c r="M86" s="4">
        <f ca="1">IF(VLOOKUP($D85,[2]工作表1!$A:$G,6,0)=L86,VLOOKUP($D85,[2]工作表1!$A:$G,7,0),0)+IF(VLOOKUP($E85,[2]工作表1!$A:$G,6,0)=L86,VLOOKUP($E85,[2]工作表1!$A:$G,7,0),0)+IF(VLOOKUP($F85,[2]工作表1!$A:$G,6,0)=L86,VLOOKUP($F85,[2]工作表1!$A:$G,7,0),0)+IF(VLOOKUP($G85,[2]工作表1!$A:$G,6,0)=L86,VLOOKUP($G85,[2]工作表1!$A:$G,7,0),0)+M85+Y86</f>
        <v>77</v>
      </c>
      <c r="N86" s="1">
        <f>IF(S86="hp",5,IF(S86="物攻",6,IF(S86="技防",6,7)))</f>
        <v>6</v>
      </c>
      <c r="O86" s="4">
        <f ca="1">IF(VLOOKUP($D85,[2]工作表1!$A:$G,6,0)=N86,VLOOKUP($D85,[2]工作表1!$A:$G,7,0),0)+IF(VLOOKUP($E85,[2]工作表1!$A:$G,6,0)=N86,VLOOKUP($E85,[2]工作表1!$A:$G,7,0),0)+IF(VLOOKUP($F85,[2]工作表1!$A:$G,6,0)=N86,VLOOKUP($F85,[2]工作表1!$A:$G,7,0),0)+IF(VLOOKUP($G85,[2]工作表1!$A:$G,6,0)=N86,VLOOKUP($G85,[2]工作表1!$A:$G,7,0),0)+O85+AA86</f>
        <v>68</v>
      </c>
      <c r="P86" s="1">
        <v>23</v>
      </c>
      <c r="Q86" s="4">
        <f>IF(VLOOKUP($D85,[2]工作表1!$A:$G,6,0)=P86,VLOOKUP($D85,[2]工作表1!$A:$G,7,0),0)+IF(VLOOKUP($E85,[2]工作表1!$A:$G,6,0)=P86,VLOOKUP($E85,[2]工作表1!$A:$G,7,0),0)+IF(VLOOKUP($F85,[2]工作表1!$A:$G,6,0)=P86,VLOOKUP($F85,[2]工作表1!$A:$G,7,0),0)+IF(VLOOKUP($G85,[2]工作表1!$A:$G,6,0)=P86,VLOOKUP($G85,[2]工作表1!$A:$G,7,0),0)+Q85+AC86</f>
        <v>19</v>
      </c>
      <c r="R86">
        <f ca="1">IF(C86=0,0,ROUND(I86*VLOOKUP(H86,[1]期望属性!$E$23:$F$38,2,0)+M86*VLOOKUP(L86,[1]期望属性!$E$23:$F$38,2,0)+O86*VLOOKUP(N86,[1]期望属性!$E$23:$F$38,2,0)+K86*VLOOKUP(J86,[1]期望属性!$E$23:$F$38,2,0)+Q86*VLOOKUP(P86,[1]期望属性!$E$23:$F$38,2,0),0))</f>
        <v>250</v>
      </c>
      <c r="S86" t="str">
        <f>VLOOKUP((10000+INT(A86/1000)),[1]佣兵!$A$102:$F$150,5,0)</f>
        <v>技防</v>
      </c>
      <c r="T86">
        <f>H86</f>
        <v>1</v>
      </c>
      <c r="U86">
        <f ca="1">[1]佣兵!$N$92</f>
        <v>218</v>
      </c>
      <c r="V86">
        <f>J86</f>
        <v>3</v>
      </c>
      <c r="W86">
        <v>0</v>
      </c>
      <c r="X86">
        <f>L86</f>
        <v>5</v>
      </c>
      <c r="Y86">
        <f ca="1">[1]佣兵!$J$92</f>
        <v>12</v>
      </c>
      <c r="Z86">
        <f>N86</f>
        <v>6</v>
      </c>
      <c r="AA86">
        <f ca="1">[1]佣兵!$L$92</f>
        <v>6</v>
      </c>
      <c r="AB86">
        <f>P86</f>
        <v>23</v>
      </c>
      <c r="AC86">
        <v>0</v>
      </c>
    </row>
    <row r="87" spans="1:29" x14ac:dyDescent="0.15">
      <c r="A87" s="1">
        <f>B87*1000+C87</f>
        <v>21000</v>
      </c>
      <c r="B87" s="1">
        <v>21</v>
      </c>
      <c r="C87" s="1">
        <f>C81</f>
        <v>0</v>
      </c>
      <c r="D87" s="17">
        <v>1001</v>
      </c>
      <c r="E87" s="18">
        <v>1005</v>
      </c>
      <c r="F87" s="18">
        <v>1002</v>
      </c>
      <c r="G87" s="19">
        <v>1007</v>
      </c>
      <c r="H87" s="1">
        <v>1</v>
      </c>
      <c r="I87" s="4">
        <v>0</v>
      </c>
      <c r="J87" s="1">
        <v>3</v>
      </c>
      <c r="K87" s="4">
        <v>0</v>
      </c>
      <c r="L87" s="1">
        <f>IF(S87="hp",4,IF(S87="物攻",5,IF(S87="技防",5,4)))</f>
        <v>4</v>
      </c>
      <c r="M87" s="4">
        <v>0</v>
      </c>
      <c r="N87" s="1">
        <f>IF(S87="hp",5,IF(S87="物攻",6,IF(S87="技防",6,7)))</f>
        <v>5</v>
      </c>
      <c r="O87" s="4">
        <v>0</v>
      </c>
      <c r="P87" s="1">
        <v>23</v>
      </c>
      <c r="Q87" s="4">
        <v>0</v>
      </c>
      <c r="R87">
        <f>IF(C87=0,0,ROUND(I87*VLOOKUP(H87,[1]期望属性!$E$23:$F$38,2,0)+M87*VLOOKUP(L87,[1]期望属性!$E$23:$F$38,2,0)+O87*VLOOKUP(N87,[1]期望属性!$E$23:$F$38,2,0)+K87*VLOOKUP(J87,[1]期望属性!$E$23:$F$38,2,0)+Q87*VLOOKUP(P87,[1]期望属性!$E$23:$F$38,2,0),0))</f>
        <v>0</v>
      </c>
      <c r="S87" t="str">
        <f>VLOOKUP((10000+INT(A87/1000)),[1]佣兵!$A$102:$F$150,5,0)</f>
        <v>hp</v>
      </c>
      <c r="T87">
        <f>H87</f>
        <v>1</v>
      </c>
      <c r="U87">
        <f>[1]佣兵!$N$87</f>
        <v>0</v>
      </c>
      <c r="V87">
        <f>J87</f>
        <v>3</v>
      </c>
      <c r="W87">
        <v>0</v>
      </c>
      <c r="X87">
        <f>L87</f>
        <v>4</v>
      </c>
      <c r="Y87">
        <f>[1]佣兵!$J$87</f>
        <v>0</v>
      </c>
      <c r="Z87">
        <f>N87</f>
        <v>5</v>
      </c>
      <c r="AA87">
        <f>[1]佣兵!$J$87</f>
        <v>0</v>
      </c>
      <c r="AB87">
        <f>P87</f>
        <v>23</v>
      </c>
      <c r="AC87">
        <v>0</v>
      </c>
    </row>
    <row r="88" spans="1:29" x14ac:dyDescent="0.15">
      <c r="A88" s="1">
        <f>B88*1000+C88</f>
        <v>21001</v>
      </c>
      <c r="B88" s="1">
        <v>21</v>
      </c>
      <c r="C88" s="1">
        <f>C82</f>
        <v>1</v>
      </c>
      <c r="D88" s="20">
        <v>2001</v>
      </c>
      <c r="E88" s="6">
        <v>2005</v>
      </c>
      <c r="F88" s="6">
        <v>2003</v>
      </c>
      <c r="G88" s="21">
        <v>2008</v>
      </c>
      <c r="H88" s="1">
        <v>1</v>
      </c>
      <c r="I88" s="4">
        <f ca="1">IF(VLOOKUP($D87,[2]工作表1!$A:$G,6,0)=H88,VLOOKUP($D87,[2]工作表1!$A:$G,7,0),0)+IF(VLOOKUP($E87,[2]工作表1!$A:$G,6,0)=H88,VLOOKUP($E87,[2]工作表1!$A:$G,7,0),0)+IF(VLOOKUP($F87,[2]工作表1!$A:$G,6,0)=H88,VLOOKUP($F87,[2]工作表1!$A:$G,7,0),0)+IF(VLOOKUP($G87,[2]工作表1!$A:$G,6,0)=H88,VLOOKUP($G87,[2]工作表1!$A:$G,7,0),0)+I87+U88</f>
        <v>99</v>
      </c>
      <c r="J88" s="1">
        <v>3</v>
      </c>
      <c r="K88" s="4">
        <f>IF(VLOOKUP($D87,[2]工作表1!$A:$G,6,0)=J88,VLOOKUP($D87,[2]工作表1!$A:$G,7,0),0)+IF(VLOOKUP($E87,[2]工作表1!$A:$G,6,0)=J88,VLOOKUP($E87,[2]工作表1!$A:$G,7,0),0)+IF(VLOOKUP($F87,[2]工作表1!$A:$G,6,0)=J88,VLOOKUP($F87,[2]工作表1!$A:$G,7,0),0)+IF(VLOOKUP($G87,[2]工作表1!$A:$G,6,0)=J88,VLOOKUP($G87,[2]工作表1!$A:$G,7,0),0)+K87+W88</f>
        <v>6</v>
      </c>
      <c r="L88" s="1">
        <f>IF(S88="hp",4,IF(S88="物攻",5,IF(S88="技防",5,4)))</f>
        <v>4</v>
      </c>
      <c r="M88" s="4">
        <f ca="1">IF(VLOOKUP($D87,[2]工作表1!$A:$G,6,0)=L88,VLOOKUP($D87,[2]工作表1!$A:$G,7,0),0)+IF(VLOOKUP($E87,[2]工作表1!$A:$G,6,0)=L88,VLOOKUP($E87,[2]工作表1!$A:$G,7,0),0)+IF(VLOOKUP($F87,[2]工作表1!$A:$G,6,0)=L88,VLOOKUP($F87,[2]工作表1!$A:$G,7,0),0)+IF(VLOOKUP($G87,[2]工作表1!$A:$G,6,0)=L88,VLOOKUP($G87,[2]工作表1!$A:$G,7,0),0)+M87+Y88</f>
        <v>8</v>
      </c>
      <c r="N88" s="1">
        <f>IF(S88="hp",5,IF(S88="物攻",6,IF(S88="技防",6,7)))</f>
        <v>5</v>
      </c>
      <c r="O88" s="4">
        <f ca="1">IF(VLOOKUP($D87,[2]工作表1!$A:$G,6,0)=N88,VLOOKUP($D87,[2]工作表1!$A:$G,7,0),0)+IF(VLOOKUP($E87,[2]工作表1!$A:$G,6,0)=N88,VLOOKUP($E87,[2]工作表1!$A:$G,7,0),0)+IF(VLOOKUP($F87,[2]工作表1!$A:$G,6,0)=N88,VLOOKUP($F87,[2]工作表1!$A:$G,7,0),0)+IF(VLOOKUP($G87,[2]工作表1!$A:$G,6,0)=N88,VLOOKUP($G87,[2]工作表1!$A:$G,7,0),0)+O87+AA88</f>
        <v>8</v>
      </c>
      <c r="P88" s="1">
        <v>23</v>
      </c>
      <c r="Q88" s="4">
        <f>IF(VLOOKUP($D87,[2]工作表1!$A:$G,6,0)=P88,VLOOKUP($D87,[2]工作表1!$A:$G,7,0),0)+IF(VLOOKUP($E87,[2]工作表1!$A:$G,6,0)=P88,VLOOKUP($E87,[2]工作表1!$A:$G,7,0),0)+IF(VLOOKUP($F87,[2]工作表1!$A:$G,6,0)=P88,VLOOKUP($F87,[2]工作表1!$A:$G,7,0),0)+IF(VLOOKUP($G87,[2]工作表1!$A:$G,6,0)=P88,VLOOKUP($G87,[2]工作表1!$A:$G,7,0),0)+Q87+AC88</f>
        <v>3</v>
      </c>
      <c r="R88">
        <f ca="1">IF(C88=0,0,ROUND(I88*VLOOKUP(H88,[1]期望属性!$E$23:$F$38,2,0)+M88*VLOOKUP(L88,[1]期望属性!$E$23:$F$38,2,0)+O88*VLOOKUP(N88,[1]期望属性!$E$23:$F$38,2,0)+K88*VLOOKUP(J88,[1]期望属性!$E$23:$F$38,2,0)+Q88*VLOOKUP(P88,[1]期望属性!$E$23:$F$38,2,0),0))</f>
        <v>27</v>
      </c>
      <c r="S88" t="str">
        <f>VLOOKUP((10000+INT(A88/1000)),[1]佣兵!$A$102:$F$150,5,0)</f>
        <v>hp</v>
      </c>
      <c r="T88">
        <f>H88</f>
        <v>1</v>
      </c>
      <c r="U88">
        <f ca="1">[1]佣兵!$N$88</f>
        <v>99</v>
      </c>
      <c r="V88">
        <f>J88</f>
        <v>3</v>
      </c>
      <c r="W88">
        <v>0</v>
      </c>
      <c r="X88">
        <f>L88</f>
        <v>4</v>
      </c>
      <c r="Y88">
        <f ca="1">[1]佣兵!$J$88</f>
        <v>5</v>
      </c>
      <c r="Z88">
        <f>N88</f>
        <v>5</v>
      </c>
      <c r="AA88">
        <f ca="1">[1]佣兵!$J$88</f>
        <v>5</v>
      </c>
      <c r="AB88">
        <f>P88</f>
        <v>23</v>
      </c>
      <c r="AC88">
        <v>0</v>
      </c>
    </row>
    <row r="89" spans="1:29" x14ac:dyDescent="0.15">
      <c r="A89" s="1">
        <f>B89*1000+C89</f>
        <v>21002</v>
      </c>
      <c r="B89" s="1">
        <v>21</v>
      </c>
      <c r="C89" s="1">
        <f>C83</f>
        <v>2</v>
      </c>
      <c r="D89" s="20">
        <v>3001</v>
      </c>
      <c r="E89" s="6">
        <v>3005</v>
      </c>
      <c r="F89" s="6">
        <v>3002</v>
      </c>
      <c r="G89" s="21">
        <v>3007</v>
      </c>
      <c r="H89" s="1">
        <v>1</v>
      </c>
      <c r="I89" s="4">
        <f ca="1">IF(VLOOKUP($D88,[2]工作表1!$A:$G,6,0)=H89,VLOOKUP($D88,[2]工作表1!$A:$G,7,0),0)+IF(VLOOKUP($E88,[2]工作表1!$A:$G,6,0)=H89,VLOOKUP($E88,[2]工作表1!$A:$G,7,0),0)+IF(VLOOKUP($F88,[2]工作表1!$A:$G,6,0)=H89,VLOOKUP($F88,[2]工作表1!$A:$G,7,0),0)+IF(VLOOKUP($G88,[2]工作表1!$A:$G,6,0)=H89,VLOOKUP($G88,[2]工作表1!$A:$G,7,0),0)+I88+U89</f>
        <v>406</v>
      </c>
      <c r="J89" s="1">
        <v>3</v>
      </c>
      <c r="K89" s="4">
        <f>IF(VLOOKUP($D88,[2]工作表1!$A:$G,6,0)=J89,VLOOKUP($D88,[2]工作表1!$A:$G,7,0),0)+IF(VLOOKUP($E88,[2]工作表1!$A:$G,6,0)=J89,VLOOKUP($E88,[2]工作表1!$A:$G,7,0),0)+IF(VLOOKUP($F88,[2]工作表1!$A:$G,6,0)=J89,VLOOKUP($F88,[2]工作表1!$A:$G,7,0),0)+IF(VLOOKUP($G88,[2]工作表1!$A:$G,6,0)=J89,VLOOKUP($G88,[2]工作表1!$A:$G,7,0),0)+K88+W89</f>
        <v>6</v>
      </c>
      <c r="L89" s="1">
        <f>IF(S89="hp",4,IF(S89="物攻",5,IF(S89="技防",5,4)))</f>
        <v>4</v>
      </c>
      <c r="M89" s="4">
        <f ca="1">IF(VLOOKUP($D88,[2]工作表1!$A:$G,6,0)=L89,VLOOKUP($D88,[2]工作表1!$A:$G,7,0),0)+IF(VLOOKUP($E88,[2]工作表1!$A:$G,6,0)=L89,VLOOKUP($E88,[2]工作表1!$A:$G,7,0),0)+IF(VLOOKUP($F88,[2]工作表1!$A:$G,6,0)=L89,VLOOKUP($F88,[2]工作表1!$A:$G,7,0),0)+IF(VLOOKUP($G88,[2]工作表1!$A:$G,6,0)=L89,VLOOKUP($G88,[2]工作表1!$A:$G,7,0),0)+M88+Y89</f>
        <v>20</v>
      </c>
      <c r="N89" s="1">
        <f>IF(S89="hp",5,IF(S89="物攻",6,IF(S89="技防",6,7)))</f>
        <v>5</v>
      </c>
      <c r="O89" s="4">
        <f ca="1">IF(VLOOKUP($D88,[2]工作表1!$A:$G,6,0)=N89,VLOOKUP($D88,[2]工作表1!$A:$G,7,0),0)+IF(VLOOKUP($E88,[2]工作表1!$A:$G,6,0)=N89,VLOOKUP($E88,[2]工作表1!$A:$G,7,0),0)+IF(VLOOKUP($F88,[2]工作表1!$A:$G,6,0)=N89,VLOOKUP($F88,[2]工作表1!$A:$G,7,0),0)+IF(VLOOKUP($G88,[2]工作表1!$A:$G,6,0)=N89,VLOOKUP($G88,[2]工作表1!$A:$G,7,0),0)+O88+AA89</f>
        <v>20</v>
      </c>
      <c r="P89" s="1">
        <v>23</v>
      </c>
      <c r="Q89" s="4">
        <f>IF(VLOOKUP($D88,[2]工作表1!$A:$G,6,0)=P89,VLOOKUP($D88,[2]工作表1!$A:$G,7,0),0)+IF(VLOOKUP($E88,[2]工作表1!$A:$G,6,0)=P89,VLOOKUP($E88,[2]工作表1!$A:$G,7,0),0)+IF(VLOOKUP($F88,[2]工作表1!$A:$G,6,0)=P89,VLOOKUP($F88,[2]工作表1!$A:$G,7,0),0)+IF(VLOOKUP($G88,[2]工作表1!$A:$G,6,0)=P89,VLOOKUP($G88,[2]工作表1!$A:$G,7,0),0)+Q88+AC89</f>
        <v>3</v>
      </c>
      <c r="R89">
        <f ca="1">IF(C89=0,0,ROUND(I89*VLOOKUP(H89,[1]期望属性!$E$23:$F$38,2,0)+M89*VLOOKUP(L89,[1]期望属性!$E$23:$F$38,2,0)+O89*VLOOKUP(N89,[1]期望属性!$E$23:$F$38,2,0)+K89*VLOOKUP(J89,[1]期望属性!$E$23:$F$38,2,0)+Q89*VLOOKUP(P89,[1]期望属性!$E$23:$F$38,2,0),0))</f>
        <v>68</v>
      </c>
      <c r="S89" t="str">
        <f>VLOOKUP((10000+INT(A89/1000)),[1]佣兵!$A$102:$F$150,5,0)</f>
        <v>hp</v>
      </c>
      <c r="T89">
        <f>H89</f>
        <v>1</v>
      </c>
      <c r="U89">
        <f ca="1">[1]佣兵!$N$89</f>
        <v>129</v>
      </c>
      <c r="V89">
        <f>J89</f>
        <v>3</v>
      </c>
      <c r="W89">
        <v>0</v>
      </c>
      <c r="X89">
        <f>L89</f>
        <v>4</v>
      </c>
      <c r="Y89">
        <f ca="1">[1]佣兵!$J$89</f>
        <v>7</v>
      </c>
      <c r="Z89">
        <f>N89</f>
        <v>5</v>
      </c>
      <c r="AA89">
        <f ca="1">[1]佣兵!$J$89</f>
        <v>7</v>
      </c>
      <c r="AB89">
        <f>P89</f>
        <v>23</v>
      </c>
      <c r="AC89">
        <v>0</v>
      </c>
    </row>
    <row r="90" spans="1:29" x14ac:dyDescent="0.15">
      <c r="A90" s="1">
        <f>B90*1000+C90</f>
        <v>21003</v>
      </c>
      <c r="B90" s="1">
        <v>21</v>
      </c>
      <c r="C90" s="1">
        <f>C84</f>
        <v>3</v>
      </c>
      <c r="D90" s="20">
        <v>4001</v>
      </c>
      <c r="E90" s="6">
        <v>4005</v>
      </c>
      <c r="F90" s="6">
        <v>4003</v>
      </c>
      <c r="G90" s="21">
        <v>4008</v>
      </c>
      <c r="H90" s="1">
        <v>1</v>
      </c>
      <c r="I90" s="4">
        <f ca="1">IF(VLOOKUP($D89,[2]工作表1!$A:$G,6,0)=H90,VLOOKUP($D89,[2]工作表1!$A:$G,7,0),0)+IF(VLOOKUP($E89,[2]工作表1!$A:$G,6,0)=H90,VLOOKUP($E89,[2]工作表1!$A:$G,7,0),0)+IF(VLOOKUP($F89,[2]工作表1!$A:$G,6,0)=H90,VLOOKUP($F89,[2]工作表1!$A:$G,7,0),0)+IF(VLOOKUP($G89,[2]工作表1!$A:$G,6,0)=H90,VLOOKUP($G89,[2]工作表1!$A:$G,7,0),0)+I89+U90</f>
        <v>555</v>
      </c>
      <c r="J90" s="1">
        <v>3</v>
      </c>
      <c r="K90" s="4">
        <f>IF(VLOOKUP($D89,[2]工作表1!$A:$G,6,0)=J90,VLOOKUP($D89,[2]工作表1!$A:$G,7,0),0)+IF(VLOOKUP($E89,[2]工作表1!$A:$G,6,0)=J90,VLOOKUP($E89,[2]工作表1!$A:$G,7,0),0)+IF(VLOOKUP($F89,[2]工作表1!$A:$G,6,0)=J90,VLOOKUP($F89,[2]工作表1!$A:$G,7,0),0)+IF(VLOOKUP($G89,[2]工作表1!$A:$G,6,0)=J90,VLOOKUP($G89,[2]工作表1!$A:$G,7,0),0)+K89+W90</f>
        <v>19</v>
      </c>
      <c r="L90" s="1">
        <f>IF(S90="hp",4,IF(S90="物攻",5,IF(S90="技防",5,4)))</f>
        <v>4</v>
      </c>
      <c r="M90" s="4">
        <f ca="1">IF(VLOOKUP($D89,[2]工作表1!$A:$G,6,0)=L90,VLOOKUP($D89,[2]工作表1!$A:$G,7,0),0)+IF(VLOOKUP($E89,[2]工作表1!$A:$G,6,0)=L90,VLOOKUP($E89,[2]工作表1!$A:$G,7,0),0)+IF(VLOOKUP($F89,[2]工作表1!$A:$G,6,0)=L90,VLOOKUP($F89,[2]工作表1!$A:$G,7,0),0)+IF(VLOOKUP($G89,[2]工作表1!$A:$G,6,0)=L90,VLOOKUP($G89,[2]工作表1!$A:$G,7,0),0)+M89+Y90</f>
        <v>35</v>
      </c>
      <c r="N90" s="1">
        <f>IF(S90="hp",5,IF(S90="物攻",6,IF(S90="技防",6,7)))</f>
        <v>5</v>
      </c>
      <c r="O90" s="4">
        <f ca="1">IF(VLOOKUP($D89,[2]工作表1!$A:$G,6,0)=N90,VLOOKUP($D89,[2]工作表1!$A:$G,7,0),0)+IF(VLOOKUP($E89,[2]工作表1!$A:$G,6,0)=N90,VLOOKUP($E89,[2]工作表1!$A:$G,7,0),0)+IF(VLOOKUP($F89,[2]工作表1!$A:$G,6,0)=N90,VLOOKUP($F89,[2]工作表1!$A:$G,7,0),0)+IF(VLOOKUP($G89,[2]工作表1!$A:$G,6,0)=N90,VLOOKUP($G89,[2]工作表1!$A:$G,7,0),0)+O89+AA90</f>
        <v>35</v>
      </c>
      <c r="P90" s="1">
        <v>23</v>
      </c>
      <c r="Q90" s="4">
        <f>IF(VLOOKUP($D89,[2]工作表1!$A:$G,6,0)=P90,VLOOKUP($D89,[2]工作表1!$A:$G,7,0),0)+IF(VLOOKUP($E89,[2]工作表1!$A:$G,6,0)=P90,VLOOKUP($E89,[2]工作表1!$A:$G,7,0),0)+IF(VLOOKUP($F89,[2]工作表1!$A:$G,6,0)=P90,VLOOKUP($F89,[2]工作表1!$A:$G,7,0),0)+IF(VLOOKUP($G89,[2]工作表1!$A:$G,6,0)=P90,VLOOKUP($G89,[2]工作表1!$A:$G,7,0),0)+Q89+AC90</f>
        <v>9</v>
      </c>
      <c r="R90">
        <f ca="1">IF(C90=0,0,ROUND(I90*VLOOKUP(H90,[1]期望属性!$E$23:$F$38,2,0)+M90*VLOOKUP(L90,[1]期望属性!$E$23:$F$38,2,0)+O90*VLOOKUP(N90,[1]期望属性!$E$23:$F$38,2,0)+K90*VLOOKUP(J90,[1]期望属性!$E$23:$F$38,2,0)+Q90*VLOOKUP(P90,[1]期望属性!$E$23:$F$38,2,0),0))</f>
        <v>118</v>
      </c>
      <c r="S90" t="str">
        <f>VLOOKUP((10000+INT(A90/1000)),[1]佣兵!$A$102:$F$150,5,0)</f>
        <v>hp</v>
      </c>
      <c r="T90">
        <f>H90</f>
        <v>1</v>
      </c>
      <c r="U90">
        <f ca="1">[1]佣兵!$N$90</f>
        <v>149</v>
      </c>
      <c r="V90">
        <f>J90</f>
        <v>3</v>
      </c>
      <c r="W90">
        <v>0</v>
      </c>
      <c r="X90">
        <f>L90</f>
        <v>4</v>
      </c>
      <c r="Y90">
        <f ca="1">[1]佣兵!$J$90</f>
        <v>8</v>
      </c>
      <c r="Z90">
        <f>N90</f>
        <v>5</v>
      </c>
      <c r="AA90">
        <f ca="1">[1]佣兵!$J$90</f>
        <v>8</v>
      </c>
      <c r="AB90">
        <f>P90</f>
        <v>23</v>
      </c>
      <c r="AC90">
        <v>0</v>
      </c>
    </row>
    <row r="91" spans="1:29" x14ac:dyDescent="0.15">
      <c r="A91" s="1">
        <f>B91*1000+C91</f>
        <v>21004</v>
      </c>
      <c r="B91" s="1">
        <v>21</v>
      </c>
      <c r="C91" s="1">
        <f>C85</f>
        <v>4</v>
      </c>
      <c r="D91" s="22">
        <v>5001</v>
      </c>
      <c r="E91" s="5">
        <v>5005</v>
      </c>
      <c r="F91" s="5">
        <v>5003</v>
      </c>
      <c r="G91" s="23">
        <v>5008</v>
      </c>
      <c r="H91" s="1">
        <v>1</v>
      </c>
      <c r="I91" s="4">
        <f ca="1">IF(VLOOKUP($D90,[2]工作表1!$A:$G,6,0)=H91,VLOOKUP($D90,[2]工作表1!$A:$G,7,0),0)+IF(VLOOKUP($E90,[2]工作表1!$A:$G,6,0)=H91,VLOOKUP($E90,[2]工作表1!$A:$G,7,0),0)+IF(VLOOKUP($F90,[2]工作表1!$A:$G,6,0)=H91,VLOOKUP($F90,[2]工作表1!$A:$G,7,0),0)+IF(VLOOKUP($G90,[2]工作表1!$A:$G,6,0)=H91,VLOOKUP($G90,[2]工作表1!$A:$G,7,0),0)+I90+U91</f>
        <v>1088</v>
      </c>
      <c r="J91" s="1">
        <v>3</v>
      </c>
      <c r="K91" s="4">
        <f>IF(VLOOKUP($D90,[2]工作表1!$A:$G,6,0)=J91,VLOOKUP($D90,[2]工作表1!$A:$G,7,0),0)+IF(VLOOKUP($E90,[2]工作表1!$A:$G,6,0)=J91,VLOOKUP($E90,[2]工作表1!$A:$G,7,0),0)+IF(VLOOKUP($F90,[2]工作表1!$A:$G,6,0)=J91,VLOOKUP($F90,[2]工作表1!$A:$G,7,0),0)+IF(VLOOKUP($G90,[2]工作表1!$A:$G,6,0)=J91,VLOOKUP($G90,[2]工作表1!$A:$G,7,0),0)+K90+W91</f>
        <v>19</v>
      </c>
      <c r="L91" s="1">
        <f>IF(S91="hp",4,IF(S91="物攻",5,IF(S91="技防",5,4)))</f>
        <v>4</v>
      </c>
      <c r="M91" s="4">
        <f ca="1">IF(VLOOKUP($D90,[2]工作表1!$A:$G,6,0)=L91,VLOOKUP($D90,[2]工作表1!$A:$G,7,0),0)+IF(VLOOKUP($E90,[2]工作表1!$A:$G,6,0)=L91,VLOOKUP($E90,[2]工作表1!$A:$G,7,0),0)+IF(VLOOKUP($F90,[2]工作表1!$A:$G,6,0)=L91,VLOOKUP($F90,[2]工作表1!$A:$G,7,0),0)+IF(VLOOKUP($G90,[2]工作表1!$A:$G,6,0)=L91,VLOOKUP($G90,[2]工作表1!$A:$G,7,0),0)+M90+Y91</f>
        <v>55</v>
      </c>
      <c r="N91" s="1">
        <f>IF(S91="hp",5,IF(S91="物攻",6,IF(S91="技防",6,7)))</f>
        <v>5</v>
      </c>
      <c r="O91" s="4">
        <f ca="1">IF(VLOOKUP($D90,[2]工作表1!$A:$G,6,0)=N91,VLOOKUP($D90,[2]工作表1!$A:$G,7,0),0)+IF(VLOOKUP($E90,[2]工作表1!$A:$G,6,0)=N91,VLOOKUP($E90,[2]工作表1!$A:$G,7,0),0)+IF(VLOOKUP($F90,[2]工作表1!$A:$G,6,0)=N91,VLOOKUP($F90,[2]工作表1!$A:$G,7,0),0)+IF(VLOOKUP($G90,[2]工作表1!$A:$G,6,0)=N91,VLOOKUP($G90,[2]工作表1!$A:$G,7,0),0)+O90+AA91</f>
        <v>55</v>
      </c>
      <c r="P91" s="1">
        <v>23</v>
      </c>
      <c r="Q91" s="4">
        <f>IF(VLOOKUP($D90,[2]工作表1!$A:$G,6,0)=P91,VLOOKUP($D90,[2]工作表1!$A:$G,7,0),0)+IF(VLOOKUP($E90,[2]工作表1!$A:$G,6,0)=P91,VLOOKUP($E90,[2]工作表1!$A:$G,7,0),0)+IF(VLOOKUP($F90,[2]工作表1!$A:$G,6,0)=P91,VLOOKUP($F90,[2]工作表1!$A:$G,7,0),0)+IF(VLOOKUP($G90,[2]工作表1!$A:$G,6,0)=P91,VLOOKUP($G90,[2]工作表1!$A:$G,7,0),0)+Q90+AC91</f>
        <v>9</v>
      </c>
      <c r="R91">
        <f ca="1">IF(C91=0,0,ROUND(I91*VLOOKUP(H91,[1]期望属性!$E$23:$F$38,2,0)+M91*VLOOKUP(L91,[1]期望属性!$E$23:$F$38,2,0)+O91*VLOOKUP(N91,[1]期望属性!$E$23:$F$38,2,0)+K91*VLOOKUP(J91,[1]期望属性!$E$23:$F$38,2,0)+Q91*VLOOKUP(P91,[1]期望属性!$E$23:$F$38,2,0),0))</f>
        <v>187</v>
      </c>
      <c r="S91" t="str">
        <f>VLOOKUP((10000+INT(A91/1000)),[1]佣兵!$A$102:$F$150,5,0)</f>
        <v>hp</v>
      </c>
      <c r="T91">
        <f>H91</f>
        <v>1</v>
      </c>
      <c r="U91">
        <f ca="1">[1]佣兵!$N$91</f>
        <v>178</v>
      </c>
      <c r="V91">
        <f>J91</f>
        <v>3</v>
      </c>
      <c r="W91">
        <v>0</v>
      </c>
      <c r="X91">
        <f>L91</f>
        <v>4</v>
      </c>
      <c r="Y91">
        <f ca="1">[1]佣兵!$J$91</f>
        <v>10</v>
      </c>
      <c r="Z91">
        <f>N91</f>
        <v>5</v>
      </c>
      <c r="AA91">
        <f ca="1">[1]佣兵!$J$91</f>
        <v>10</v>
      </c>
      <c r="AB91">
        <f>P91</f>
        <v>23</v>
      </c>
      <c r="AC91">
        <v>0</v>
      </c>
    </row>
    <row r="92" spans="1:29" ht="14.25" thickBot="1" x14ac:dyDescent="0.2">
      <c r="A92" s="1">
        <f>B92*1000+C92</f>
        <v>21005</v>
      </c>
      <c r="B92" s="1">
        <v>21</v>
      </c>
      <c r="C92" s="1">
        <f>C86</f>
        <v>5</v>
      </c>
      <c r="D92" s="24">
        <v>6001</v>
      </c>
      <c r="E92" s="25">
        <v>6005</v>
      </c>
      <c r="F92" s="25">
        <v>6002</v>
      </c>
      <c r="G92" s="26">
        <v>6007</v>
      </c>
      <c r="H92" s="1">
        <v>1</v>
      </c>
      <c r="I92" s="4">
        <f ca="1">IF(VLOOKUP($D91,[2]工作表1!$A:$G,6,0)=H92,VLOOKUP($D91,[2]工作表1!$A:$G,7,0),0)+IF(VLOOKUP($E91,[2]工作表1!$A:$G,6,0)=H92,VLOOKUP($E91,[2]工作表1!$A:$G,7,0),0)+IF(VLOOKUP($F91,[2]工作表1!$A:$G,6,0)=H92,VLOOKUP($F91,[2]工作表1!$A:$G,7,0),0)+IF(VLOOKUP($G91,[2]工作表1!$A:$G,6,0)=H92,VLOOKUP($G91,[2]工作表1!$A:$G,7,0),0)+I91+U92</f>
        <v>1804</v>
      </c>
      <c r="J92" s="1">
        <v>3</v>
      </c>
      <c r="K92" s="4">
        <f>IF(VLOOKUP($D91,[2]工作表1!$A:$G,6,0)=J92,VLOOKUP($D91,[2]工作表1!$A:$G,7,0),0)+IF(VLOOKUP($E91,[2]工作表1!$A:$G,6,0)=J92,VLOOKUP($E91,[2]工作表1!$A:$G,7,0),0)+IF(VLOOKUP($F91,[2]工作表1!$A:$G,6,0)=J92,VLOOKUP($F91,[2]工作表1!$A:$G,7,0),0)+IF(VLOOKUP($G91,[2]工作表1!$A:$G,6,0)=J92,VLOOKUP($G91,[2]工作表1!$A:$G,7,0),0)+K91+W92</f>
        <v>19</v>
      </c>
      <c r="L92" s="1">
        <f>IF(S92="hp",4,IF(S92="物攻",5,IF(S92="技防",5,4)))</f>
        <v>4</v>
      </c>
      <c r="M92" s="4">
        <f ca="1">IF(VLOOKUP($D91,[2]工作表1!$A:$G,6,0)=L92,VLOOKUP($D91,[2]工作表1!$A:$G,7,0),0)+IF(VLOOKUP($E91,[2]工作表1!$A:$G,6,0)=L92,VLOOKUP($E91,[2]工作表1!$A:$G,7,0),0)+IF(VLOOKUP($F91,[2]工作表1!$A:$G,6,0)=L92,VLOOKUP($F91,[2]工作表1!$A:$G,7,0),0)+IF(VLOOKUP($G91,[2]工作表1!$A:$G,6,0)=L92,VLOOKUP($G91,[2]工作表1!$A:$G,7,0),0)+M91+Y92</f>
        <v>81</v>
      </c>
      <c r="N92" s="1">
        <f>IF(S92="hp",5,IF(S92="物攻",6,IF(S92="技防",6,7)))</f>
        <v>5</v>
      </c>
      <c r="O92" s="4">
        <f ca="1">IF(VLOOKUP($D91,[2]工作表1!$A:$G,6,0)=N92,VLOOKUP($D91,[2]工作表1!$A:$G,7,0),0)+IF(VLOOKUP($E91,[2]工作表1!$A:$G,6,0)=N92,VLOOKUP($E91,[2]工作表1!$A:$G,7,0),0)+IF(VLOOKUP($F91,[2]工作表1!$A:$G,6,0)=N92,VLOOKUP($F91,[2]工作表1!$A:$G,7,0),0)+IF(VLOOKUP($G91,[2]工作表1!$A:$G,6,0)=N92,VLOOKUP($G91,[2]工作表1!$A:$G,7,0),0)+O91+AA92</f>
        <v>81</v>
      </c>
      <c r="P92" s="1">
        <v>23</v>
      </c>
      <c r="Q92" s="4">
        <f>IF(VLOOKUP($D91,[2]工作表1!$A:$G,6,0)=P92,VLOOKUP($D91,[2]工作表1!$A:$G,7,0),0)+IF(VLOOKUP($E91,[2]工作表1!$A:$G,6,0)=P92,VLOOKUP($E91,[2]工作表1!$A:$G,7,0),0)+IF(VLOOKUP($F91,[2]工作表1!$A:$G,6,0)=P92,VLOOKUP($F91,[2]工作表1!$A:$G,7,0),0)+IF(VLOOKUP($G91,[2]工作表1!$A:$G,6,0)=P92,VLOOKUP($G91,[2]工作表1!$A:$G,7,0),0)+Q91+AC92</f>
        <v>9</v>
      </c>
      <c r="R92">
        <f ca="1">IF(C92=0,0,ROUND(I92*VLOOKUP(H92,[1]期望属性!$E$23:$F$38,2,0)+M92*VLOOKUP(L92,[1]期望属性!$E$23:$F$38,2,0)+O92*VLOOKUP(N92,[1]期望属性!$E$23:$F$38,2,0)+K92*VLOOKUP(J92,[1]期望属性!$E$23:$F$38,2,0)+Q92*VLOOKUP(P92,[1]期望属性!$E$23:$F$38,2,0),0))</f>
        <v>278</v>
      </c>
      <c r="S92" t="str">
        <f>VLOOKUP((10000+INT(A92/1000)),[1]佣兵!$A$102:$F$150,5,0)</f>
        <v>hp</v>
      </c>
      <c r="T92">
        <f>H92</f>
        <v>1</v>
      </c>
      <c r="U92">
        <f ca="1">[1]佣兵!$N$92</f>
        <v>218</v>
      </c>
      <c r="V92">
        <f>J92</f>
        <v>3</v>
      </c>
      <c r="W92">
        <v>0</v>
      </c>
      <c r="X92">
        <f>L92</f>
        <v>4</v>
      </c>
      <c r="Y92">
        <f ca="1">[1]佣兵!$J$92</f>
        <v>12</v>
      </c>
      <c r="Z92">
        <f>N92</f>
        <v>5</v>
      </c>
      <c r="AA92">
        <f ca="1">[1]佣兵!$J$92</f>
        <v>12</v>
      </c>
      <c r="AB92">
        <f>P92</f>
        <v>23</v>
      </c>
      <c r="AC92">
        <v>0</v>
      </c>
    </row>
    <row r="93" spans="1:29" x14ac:dyDescent="0.15">
      <c r="A93" s="1">
        <f>B93*1000+C93</f>
        <v>22000</v>
      </c>
      <c r="B93" s="1">
        <v>22</v>
      </c>
      <c r="C93" s="1">
        <f>C87</f>
        <v>0</v>
      </c>
      <c r="D93" s="41">
        <v>1005</v>
      </c>
      <c r="E93" s="42">
        <v>1004</v>
      </c>
      <c r="F93" s="42">
        <v>1003</v>
      </c>
      <c r="G93" s="43">
        <v>1008</v>
      </c>
      <c r="H93" s="1">
        <v>1</v>
      </c>
      <c r="I93" s="4">
        <v>0</v>
      </c>
      <c r="J93" s="1">
        <v>3</v>
      </c>
      <c r="K93" s="4">
        <v>0</v>
      </c>
      <c r="L93" s="1">
        <f>IF(S93="hp",4,IF(S93="物攻",5,IF(S93="技防",5,4)))</f>
        <v>5</v>
      </c>
      <c r="M93" s="4">
        <v>0</v>
      </c>
      <c r="N93" s="1">
        <f>IF(S93="hp",5,IF(S93="物攻",6,IF(S93="技防",6,7)))</f>
        <v>6</v>
      </c>
      <c r="O93" s="4">
        <v>0</v>
      </c>
      <c r="P93" s="1">
        <v>23</v>
      </c>
      <c r="Q93" s="4">
        <v>0</v>
      </c>
      <c r="R93">
        <f>IF(C93=0,0,ROUND(I93*VLOOKUP(H93,[1]期望属性!$E$23:$F$38,2,0)+M93*VLOOKUP(L93,[1]期望属性!$E$23:$F$38,2,0)+O93*VLOOKUP(N93,[1]期望属性!$E$23:$F$38,2,0)+K93*VLOOKUP(J93,[1]期望属性!$E$23:$F$38,2,0)+Q93*VLOOKUP(P93,[1]期望属性!$E$23:$F$38,2,0),0))</f>
        <v>0</v>
      </c>
      <c r="S93" t="str">
        <f>VLOOKUP((10000+INT(A93/1000)),[1]佣兵!$A$102:$F$150,5,0)</f>
        <v>技防</v>
      </c>
      <c r="T93">
        <f>H93</f>
        <v>1</v>
      </c>
      <c r="U93">
        <f>[1]佣兵!$N$87</f>
        <v>0</v>
      </c>
      <c r="V93">
        <f>J93</f>
        <v>3</v>
      </c>
      <c r="W93">
        <v>0</v>
      </c>
      <c r="X93">
        <f>L93</f>
        <v>5</v>
      </c>
      <c r="Y93">
        <f>[1]佣兵!$J$87</f>
        <v>0</v>
      </c>
      <c r="Z93">
        <f>N93</f>
        <v>6</v>
      </c>
      <c r="AA93">
        <f>[1]佣兵!$L$87</f>
        <v>0</v>
      </c>
      <c r="AB93">
        <f>P93</f>
        <v>23</v>
      </c>
      <c r="AC93">
        <v>0</v>
      </c>
    </row>
    <row r="94" spans="1:29" x14ac:dyDescent="0.15">
      <c r="A94" s="1">
        <f>B94*1000+C94</f>
        <v>22001</v>
      </c>
      <c r="B94" s="1">
        <v>22</v>
      </c>
      <c r="C94" s="1">
        <f>C88</f>
        <v>1</v>
      </c>
      <c r="D94" s="44">
        <v>2005</v>
      </c>
      <c r="E94" s="45">
        <v>2004</v>
      </c>
      <c r="F94" s="45">
        <v>2002</v>
      </c>
      <c r="G94" s="46">
        <v>2007</v>
      </c>
      <c r="H94" s="1">
        <v>1</v>
      </c>
      <c r="I94" s="4">
        <f ca="1">IF(VLOOKUP($D93,[2]工作表1!$A:$G,6,0)=H94,VLOOKUP($D93,[2]工作表1!$A:$G,7,0),0)+IF(VLOOKUP($E93,[2]工作表1!$A:$G,6,0)=H94,VLOOKUP($E93,[2]工作表1!$A:$G,7,0),0)+IF(VLOOKUP($F93,[2]工作表1!$A:$G,6,0)=H94,VLOOKUP($F93,[2]工作表1!$A:$G,7,0),0)+IF(VLOOKUP($G93,[2]工作表1!$A:$G,6,0)=H94,VLOOKUP($G93,[2]工作表1!$A:$G,7,0),0)+I93+U94</f>
        <v>217</v>
      </c>
      <c r="J94" s="1">
        <v>3</v>
      </c>
      <c r="K94" s="4">
        <f>IF(VLOOKUP($D93,[2]工作表1!$A:$G,6,0)=J94,VLOOKUP($D93,[2]工作表1!$A:$G,7,0),0)+IF(VLOOKUP($E93,[2]工作表1!$A:$G,6,0)=J94,VLOOKUP($E93,[2]工作表1!$A:$G,7,0),0)+IF(VLOOKUP($F93,[2]工作表1!$A:$G,6,0)=J94,VLOOKUP($F93,[2]工作表1!$A:$G,7,0),0)+IF(VLOOKUP($G93,[2]工作表1!$A:$G,6,0)=J94,VLOOKUP($G93,[2]工作表1!$A:$G,7,0),0)+K93+W94</f>
        <v>0</v>
      </c>
      <c r="L94" s="1">
        <f>IF(S94="hp",4,IF(S94="物攻",5,IF(S94="技防",5,4)))</f>
        <v>5</v>
      </c>
      <c r="M94" s="4">
        <f ca="1">IF(VLOOKUP($D93,[2]工作表1!$A:$G,6,0)=L94,VLOOKUP($D93,[2]工作表1!$A:$G,7,0),0)+IF(VLOOKUP($E93,[2]工作表1!$A:$G,6,0)=L94,VLOOKUP($E93,[2]工作表1!$A:$G,7,0),0)+IF(VLOOKUP($F93,[2]工作表1!$A:$G,6,0)=L94,VLOOKUP($F93,[2]工作表1!$A:$G,7,0),0)+IF(VLOOKUP($G93,[2]工作表1!$A:$G,6,0)=L94,VLOOKUP($G93,[2]工作表1!$A:$G,7,0),0)+M93+Y94</f>
        <v>8</v>
      </c>
      <c r="N94" s="1">
        <f>IF(S94="hp",5,IF(S94="物攻",6,IF(S94="技防",6,7)))</f>
        <v>6</v>
      </c>
      <c r="O94" s="4">
        <f ca="1">IF(VLOOKUP($D93,[2]工作表1!$A:$G,6,0)=N94,VLOOKUP($D93,[2]工作表1!$A:$G,7,0),0)+IF(VLOOKUP($E93,[2]工作表1!$A:$G,6,0)=N94,VLOOKUP($E93,[2]工作表1!$A:$G,7,0),0)+IF(VLOOKUP($F93,[2]工作表1!$A:$G,6,0)=N94,VLOOKUP($F93,[2]工作表1!$A:$G,7,0),0)+IF(VLOOKUP($G93,[2]工作表1!$A:$G,6,0)=N94,VLOOKUP($G93,[2]工作表1!$A:$G,7,0),0)+O93+AA94</f>
        <v>7</v>
      </c>
      <c r="P94" s="1">
        <v>23</v>
      </c>
      <c r="Q94" s="4">
        <f>IF(VLOOKUP($D93,[2]工作表1!$A:$G,6,0)=P94,VLOOKUP($D93,[2]工作表1!$A:$G,7,0),0)+IF(VLOOKUP($E93,[2]工作表1!$A:$G,6,0)=P94,VLOOKUP($E93,[2]工作表1!$A:$G,7,0),0)+IF(VLOOKUP($F93,[2]工作表1!$A:$G,6,0)=P94,VLOOKUP($F93,[2]工作表1!$A:$G,7,0),0)+IF(VLOOKUP($G93,[2]工作表1!$A:$G,6,0)=P94,VLOOKUP($G93,[2]工作表1!$A:$G,7,0),0)+Q93+AC94</f>
        <v>0</v>
      </c>
      <c r="R94">
        <f ca="1">IF(C94=0,0,ROUND(I94*VLOOKUP(H94,[1]期望属性!$E$23:$F$38,2,0)+M94*VLOOKUP(L94,[1]期望属性!$E$23:$F$38,2,0)+O94*VLOOKUP(N94,[1]期望属性!$E$23:$F$38,2,0)+K94*VLOOKUP(J94,[1]期望属性!$E$23:$F$38,2,0)+Q94*VLOOKUP(P94,[1]期望属性!$E$23:$F$38,2,0),0))</f>
        <v>25</v>
      </c>
      <c r="S94" t="str">
        <f>VLOOKUP((10000+INT(A94/1000)),[1]佣兵!$A$102:$F$150,5,0)</f>
        <v>技防</v>
      </c>
      <c r="T94">
        <f>H94</f>
        <v>1</v>
      </c>
      <c r="U94">
        <f ca="1">[1]佣兵!$N$88</f>
        <v>99</v>
      </c>
      <c r="V94">
        <f>J94</f>
        <v>3</v>
      </c>
      <c r="W94">
        <v>0</v>
      </c>
      <c r="X94">
        <f>L94</f>
        <v>5</v>
      </c>
      <c r="Y94">
        <f ca="1">[1]佣兵!$J$88</f>
        <v>5</v>
      </c>
      <c r="Z94">
        <f>N94</f>
        <v>6</v>
      </c>
      <c r="AA94">
        <f ca="1">[1]佣兵!$L$88</f>
        <v>3</v>
      </c>
      <c r="AB94">
        <f>P94</f>
        <v>23</v>
      </c>
      <c r="AC94">
        <v>0</v>
      </c>
    </row>
    <row r="95" spans="1:29" x14ac:dyDescent="0.15">
      <c r="A95" s="1">
        <f>B95*1000+C95</f>
        <v>22002</v>
      </c>
      <c r="B95" s="1">
        <v>22</v>
      </c>
      <c r="C95" s="1">
        <f>C89</f>
        <v>2</v>
      </c>
      <c r="D95" s="44">
        <v>3005</v>
      </c>
      <c r="E95" s="45">
        <v>3007</v>
      </c>
      <c r="F95" s="45">
        <v>3003</v>
      </c>
      <c r="G95" s="46">
        <v>3008</v>
      </c>
      <c r="H95" s="1">
        <v>1</v>
      </c>
      <c r="I95" s="4">
        <f ca="1">IF(VLOOKUP($D94,[2]工作表1!$A:$G,6,0)=H95,VLOOKUP($D94,[2]工作表1!$A:$G,7,0),0)+IF(VLOOKUP($E94,[2]工作表1!$A:$G,6,0)=H95,VLOOKUP($E94,[2]工作表1!$A:$G,7,0),0)+IF(VLOOKUP($F94,[2]工作表1!$A:$G,6,0)=H95,VLOOKUP($F94,[2]工作表1!$A:$G,7,0),0)+IF(VLOOKUP($G94,[2]工作表1!$A:$G,6,0)=H95,VLOOKUP($G94,[2]工作表1!$A:$G,7,0),0)+I94+U95</f>
        <v>346</v>
      </c>
      <c r="J95" s="1">
        <v>3</v>
      </c>
      <c r="K95" s="4">
        <f>IF(VLOOKUP($D94,[2]工作表1!$A:$G,6,0)=J95,VLOOKUP($D94,[2]工作表1!$A:$G,7,0),0)+IF(VLOOKUP($E94,[2]工作表1!$A:$G,6,0)=J95,VLOOKUP($E94,[2]工作表1!$A:$G,7,0),0)+IF(VLOOKUP($F94,[2]工作表1!$A:$G,6,0)=J95,VLOOKUP($F94,[2]工作表1!$A:$G,7,0),0)+IF(VLOOKUP($G94,[2]工作表1!$A:$G,6,0)=J95,VLOOKUP($G94,[2]工作表1!$A:$G,7,0),0)+K94+W95</f>
        <v>9</v>
      </c>
      <c r="L95" s="1">
        <f>IF(S95="hp",4,IF(S95="物攻",5,IF(S95="技防",5,4)))</f>
        <v>5</v>
      </c>
      <c r="M95" s="4">
        <f ca="1">IF(VLOOKUP($D94,[2]工作表1!$A:$G,6,0)=L95,VLOOKUP($D94,[2]工作表1!$A:$G,7,0),0)+IF(VLOOKUP($E94,[2]工作表1!$A:$G,6,0)=L95,VLOOKUP($E94,[2]工作表1!$A:$G,7,0),0)+IF(VLOOKUP($F94,[2]工作表1!$A:$G,6,0)=L95,VLOOKUP($F94,[2]工作表1!$A:$G,7,0),0)+IF(VLOOKUP($G94,[2]工作表1!$A:$G,6,0)=L95,VLOOKUP($G94,[2]工作表1!$A:$G,7,0),0)+M94+Y95</f>
        <v>20</v>
      </c>
      <c r="N95" s="1">
        <f>IF(S95="hp",5,IF(S95="物攻",6,IF(S95="技防",6,7)))</f>
        <v>6</v>
      </c>
      <c r="O95" s="4">
        <f ca="1">IF(VLOOKUP($D94,[2]工作表1!$A:$G,6,0)=N95,VLOOKUP($D94,[2]工作表1!$A:$G,7,0),0)+IF(VLOOKUP($E94,[2]工作表1!$A:$G,6,0)=N95,VLOOKUP($E94,[2]工作表1!$A:$G,7,0),0)+IF(VLOOKUP($F94,[2]工作表1!$A:$G,6,0)=N95,VLOOKUP($F94,[2]工作表1!$A:$G,7,0),0)+IF(VLOOKUP($G94,[2]工作表1!$A:$G,6,0)=N95,VLOOKUP($G94,[2]工作表1!$A:$G,7,0),0)+O94+AA95</f>
        <v>17</v>
      </c>
      <c r="P95" s="1">
        <v>23</v>
      </c>
      <c r="Q95" s="4">
        <f>IF(VLOOKUP($D94,[2]工作表1!$A:$G,6,0)=P95,VLOOKUP($D94,[2]工作表1!$A:$G,7,0),0)+IF(VLOOKUP($E94,[2]工作表1!$A:$G,6,0)=P95,VLOOKUP($E94,[2]工作表1!$A:$G,7,0),0)+IF(VLOOKUP($F94,[2]工作表1!$A:$G,6,0)=P95,VLOOKUP($F94,[2]工作表1!$A:$G,7,0),0)+IF(VLOOKUP($G94,[2]工作表1!$A:$G,6,0)=P95,VLOOKUP($G94,[2]工作表1!$A:$G,7,0),0)+Q94+AC95</f>
        <v>4</v>
      </c>
      <c r="R95">
        <f ca="1">IF(C95=0,0,ROUND(I95*VLOOKUP(H95,[1]期望属性!$E$23:$F$38,2,0)+M95*VLOOKUP(L95,[1]期望属性!$E$23:$F$38,2,0)+O95*VLOOKUP(N95,[1]期望属性!$E$23:$F$38,2,0)+K95*VLOOKUP(J95,[1]期望属性!$E$23:$F$38,2,0)+Q95*VLOOKUP(P95,[1]期望属性!$E$23:$F$38,2,0),0))</f>
        <v>60</v>
      </c>
      <c r="S95" t="str">
        <f>VLOOKUP((10000+INT(A95/1000)),[1]佣兵!$A$102:$F$150,5,0)</f>
        <v>技防</v>
      </c>
      <c r="T95">
        <f>H95</f>
        <v>1</v>
      </c>
      <c r="U95">
        <f ca="1">[1]佣兵!$N$89</f>
        <v>129</v>
      </c>
      <c r="V95">
        <f>J95</f>
        <v>3</v>
      </c>
      <c r="W95">
        <v>0</v>
      </c>
      <c r="X95">
        <f>L95</f>
        <v>5</v>
      </c>
      <c r="Y95">
        <f ca="1">[1]佣兵!$J$89</f>
        <v>7</v>
      </c>
      <c r="Z95">
        <f>N95</f>
        <v>6</v>
      </c>
      <c r="AA95">
        <f ca="1">[1]佣兵!$L$89</f>
        <v>4</v>
      </c>
      <c r="AB95">
        <f>P95</f>
        <v>23</v>
      </c>
      <c r="AC95">
        <v>0</v>
      </c>
    </row>
    <row r="96" spans="1:29" x14ac:dyDescent="0.15">
      <c r="A96" s="1">
        <f>B96*1000+C96</f>
        <v>22003</v>
      </c>
      <c r="B96" s="1">
        <v>22</v>
      </c>
      <c r="C96" s="1">
        <f>C90</f>
        <v>3</v>
      </c>
      <c r="D96" s="44">
        <v>4005</v>
      </c>
      <c r="E96" s="45">
        <v>4005</v>
      </c>
      <c r="F96" s="45">
        <v>4002</v>
      </c>
      <c r="G96" s="46">
        <v>4007</v>
      </c>
      <c r="H96" s="1">
        <v>1</v>
      </c>
      <c r="I96" s="4">
        <f ca="1">IF(VLOOKUP($D95,[2]工作表1!$A:$G,6,0)=H96,VLOOKUP($D95,[2]工作表1!$A:$G,7,0),0)+IF(VLOOKUP($E95,[2]工作表1!$A:$G,6,0)=H96,VLOOKUP($E95,[2]工作表1!$A:$G,7,0),0)+IF(VLOOKUP($F95,[2]工作表1!$A:$G,6,0)=H96,VLOOKUP($F95,[2]工作表1!$A:$G,7,0),0)+IF(VLOOKUP($G95,[2]工作表1!$A:$G,6,0)=H96,VLOOKUP($G95,[2]工作表1!$A:$G,7,0),0)+I95+U96</f>
        <v>732</v>
      </c>
      <c r="J96" s="1">
        <v>3</v>
      </c>
      <c r="K96" s="4">
        <f>IF(VLOOKUP($D95,[2]工作表1!$A:$G,6,0)=J96,VLOOKUP($D95,[2]工作表1!$A:$G,7,0),0)+IF(VLOOKUP($E95,[2]工作表1!$A:$G,6,0)=J96,VLOOKUP($E95,[2]工作表1!$A:$G,7,0),0)+IF(VLOOKUP($F95,[2]工作表1!$A:$G,6,0)=J96,VLOOKUP($F95,[2]工作表1!$A:$G,7,0),0)+IF(VLOOKUP($G95,[2]工作表1!$A:$G,6,0)=J96,VLOOKUP($G95,[2]工作表1!$A:$G,7,0),0)+K95+W96</f>
        <v>9</v>
      </c>
      <c r="L96" s="1">
        <f>IF(S96="hp",4,IF(S96="物攻",5,IF(S96="技防",5,4)))</f>
        <v>5</v>
      </c>
      <c r="M96" s="4">
        <f ca="1">IF(VLOOKUP($D95,[2]工作表1!$A:$G,6,0)=L96,VLOOKUP($D95,[2]工作表1!$A:$G,7,0),0)+IF(VLOOKUP($E95,[2]工作表1!$A:$G,6,0)=L96,VLOOKUP($E95,[2]工作表1!$A:$G,7,0),0)+IF(VLOOKUP($F95,[2]工作表1!$A:$G,6,0)=L96,VLOOKUP($F95,[2]工作表1!$A:$G,7,0),0)+IF(VLOOKUP($G95,[2]工作表1!$A:$G,6,0)=L96,VLOOKUP($G95,[2]工作表1!$A:$G,7,0),0)+M95+Y96</f>
        <v>35</v>
      </c>
      <c r="N96" s="1">
        <f>IF(S96="hp",5,IF(S96="物攻",6,IF(S96="技防",6,7)))</f>
        <v>6</v>
      </c>
      <c r="O96" s="4">
        <f ca="1">IF(VLOOKUP($D95,[2]工作表1!$A:$G,6,0)=N96,VLOOKUP($D95,[2]工作表1!$A:$G,7,0),0)+IF(VLOOKUP($E95,[2]工作表1!$A:$G,6,0)=N96,VLOOKUP($E95,[2]工作表1!$A:$G,7,0),0)+IF(VLOOKUP($F95,[2]工作表1!$A:$G,6,0)=N96,VLOOKUP($F95,[2]工作表1!$A:$G,7,0),0)+IF(VLOOKUP($G95,[2]工作表1!$A:$G,6,0)=N96,VLOOKUP($G95,[2]工作表1!$A:$G,7,0),0)+O95+AA96</f>
        <v>21</v>
      </c>
      <c r="P96" s="1">
        <v>23</v>
      </c>
      <c r="Q96" s="4">
        <f>IF(VLOOKUP($D95,[2]工作表1!$A:$G,6,0)=P96,VLOOKUP($D95,[2]工作表1!$A:$G,7,0),0)+IF(VLOOKUP($E95,[2]工作表1!$A:$G,6,0)=P96,VLOOKUP($E95,[2]工作表1!$A:$G,7,0),0)+IF(VLOOKUP($F95,[2]工作表1!$A:$G,6,0)=P96,VLOOKUP($F95,[2]工作表1!$A:$G,7,0),0)+IF(VLOOKUP($G95,[2]工作表1!$A:$G,6,0)=P96,VLOOKUP($G95,[2]工作表1!$A:$G,7,0),0)+Q95+AC96</f>
        <v>10</v>
      </c>
      <c r="R96">
        <f ca="1">IF(C96=0,0,ROUND(I96*VLOOKUP(H96,[1]期望属性!$E$23:$F$38,2,0)+M96*VLOOKUP(L96,[1]期望属性!$E$23:$F$38,2,0)+O96*VLOOKUP(N96,[1]期望属性!$E$23:$F$38,2,0)+K96*VLOOKUP(J96,[1]期望属性!$E$23:$F$38,2,0)+Q96*VLOOKUP(P96,[1]期望属性!$E$23:$F$38,2,0),0))</f>
        <v>105</v>
      </c>
      <c r="S96" t="str">
        <f>VLOOKUP((10000+INT(A96/1000)),[1]佣兵!$A$102:$F$150,5,0)</f>
        <v>技防</v>
      </c>
      <c r="T96">
        <f>H96</f>
        <v>1</v>
      </c>
      <c r="U96">
        <f ca="1">[1]佣兵!$N$90</f>
        <v>149</v>
      </c>
      <c r="V96">
        <f>J96</f>
        <v>3</v>
      </c>
      <c r="W96">
        <v>0</v>
      </c>
      <c r="X96">
        <f>L96</f>
        <v>5</v>
      </c>
      <c r="Y96">
        <f ca="1">[1]佣兵!$J$90</f>
        <v>8</v>
      </c>
      <c r="Z96">
        <f>N96</f>
        <v>6</v>
      </c>
      <c r="AA96">
        <f ca="1">[1]佣兵!$L$90</f>
        <v>4</v>
      </c>
      <c r="AB96">
        <f>P96</f>
        <v>23</v>
      </c>
      <c r="AC96">
        <v>0</v>
      </c>
    </row>
    <row r="97" spans="1:29" x14ac:dyDescent="0.15">
      <c r="A97" s="1">
        <f>B97*1000+C97</f>
        <v>22004</v>
      </c>
      <c r="B97" s="1">
        <v>22</v>
      </c>
      <c r="C97" s="1">
        <f>C91</f>
        <v>4</v>
      </c>
      <c r="D97" s="44">
        <v>5004</v>
      </c>
      <c r="E97" s="45">
        <v>5004</v>
      </c>
      <c r="F97" s="45">
        <v>5003</v>
      </c>
      <c r="G97" s="46">
        <v>5008</v>
      </c>
      <c r="H97" s="1">
        <v>1</v>
      </c>
      <c r="I97" s="4">
        <f ca="1">IF(VLOOKUP($D96,[2]工作表1!$A:$G,6,0)=H97,VLOOKUP($D96,[2]工作表1!$A:$G,7,0),0)+IF(VLOOKUP($E96,[2]工作表1!$A:$G,6,0)=H97,VLOOKUP($E96,[2]工作表1!$A:$G,7,0),0)+IF(VLOOKUP($F96,[2]工作表1!$A:$G,6,0)=H97,VLOOKUP($F96,[2]工作表1!$A:$G,7,0),0)+IF(VLOOKUP($G96,[2]工作表1!$A:$G,6,0)=H97,VLOOKUP($G96,[2]工作表1!$A:$G,7,0),0)+I96+U97</f>
        <v>910</v>
      </c>
      <c r="J97" s="1">
        <v>3</v>
      </c>
      <c r="K97" s="4">
        <f>IF(VLOOKUP($D96,[2]工作表1!$A:$G,6,0)=J97,VLOOKUP($D96,[2]工作表1!$A:$G,7,0),0)+IF(VLOOKUP($E96,[2]工作表1!$A:$G,6,0)=J97,VLOOKUP($E96,[2]工作表1!$A:$G,7,0),0)+IF(VLOOKUP($F96,[2]工作表1!$A:$G,6,0)=J97,VLOOKUP($F96,[2]工作表1!$A:$G,7,0),0)+IF(VLOOKUP($G96,[2]工作表1!$A:$G,6,0)=J97,VLOOKUP($G96,[2]工作表1!$A:$G,7,0),0)+K96+W97</f>
        <v>28</v>
      </c>
      <c r="L97" s="1">
        <f>IF(S97="hp",4,IF(S97="物攻",5,IF(S97="技防",5,4)))</f>
        <v>5</v>
      </c>
      <c r="M97" s="4">
        <f ca="1">IF(VLOOKUP($D96,[2]工作表1!$A:$G,6,0)=L97,VLOOKUP($D96,[2]工作表1!$A:$G,7,0),0)+IF(VLOOKUP($E96,[2]工作表1!$A:$G,6,0)=L97,VLOOKUP($E96,[2]工作表1!$A:$G,7,0),0)+IF(VLOOKUP($F96,[2]工作表1!$A:$G,6,0)=L97,VLOOKUP($F96,[2]工作表1!$A:$G,7,0),0)+IF(VLOOKUP($G96,[2]工作表1!$A:$G,6,0)=L97,VLOOKUP($G96,[2]工作表1!$A:$G,7,0),0)+M96+Y97</f>
        <v>65</v>
      </c>
      <c r="N97" s="1">
        <f>IF(S97="hp",5,IF(S97="物攻",6,IF(S97="技防",6,7)))</f>
        <v>6</v>
      </c>
      <c r="O97" s="4">
        <f ca="1">IF(VLOOKUP($D96,[2]工作表1!$A:$G,6,0)=N97,VLOOKUP($D96,[2]工作表1!$A:$G,7,0),0)+IF(VLOOKUP($E96,[2]工作表1!$A:$G,6,0)=N97,VLOOKUP($E96,[2]工作表1!$A:$G,7,0),0)+IF(VLOOKUP($F96,[2]工作表1!$A:$G,6,0)=N97,VLOOKUP($F96,[2]工作表1!$A:$G,7,0),0)+IF(VLOOKUP($G96,[2]工作表1!$A:$G,6,0)=N97,VLOOKUP($G96,[2]工作表1!$A:$G,7,0),0)+O96+AA97</f>
        <v>26</v>
      </c>
      <c r="P97" s="1">
        <v>23</v>
      </c>
      <c r="Q97" s="4">
        <f>IF(VLOOKUP($D96,[2]工作表1!$A:$G,6,0)=P97,VLOOKUP($D96,[2]工作表1!$A:$G,7,0),0)+IF(VLOOKUP($E96,[2]工作表1!$A:$G,6,0)=P97,VLOOKUP($E96,[2]工作表1!$A:$G,7,0),0)+IF(VLOOKUP($F96,[2]工作表1!$A:$G,6,0)=P97,VLOOKUP($F96,[2]工作表1!$A:$G,7,0),0)+IF(VLOOKUP($G96,[2]工作表1!$A:$G,6,0)=P97,VLOOKUP($G96,[2]工作表1!$A:$G,7,0),0)+Q96+AC97</f>
        <v>19</v>
      </c>
      <c r="R97">
        <f ca="1">IF(C97=0,0,ROUND(I97*VLOOKUP(H97,[1]期望属性!$E$23:$F$38,2,0)+M97*VLOOKUP(L97,[1]期望属性!$E$23:$F$38,2,0)+O97*VLOOKUP(N97,[1]期望属性!$E$23:$F$38,2,0)+K97*VLOOKUP(J97,[1]期望属性!$E$23:$F$38,2,0)+Q97*VLOOKUP(P97,[1]期望属性!$E$23:$F$38,2,0),0))</f>
        <v>167</v>
      </c>
      <c r="S97" t="str">
        <f>VLOOKUP((10000+INT(A97/1000)),[1]佣兵!$A$102:$F$150,5,0)</f>
        <v>技防</v>
      </c>
      <c r="T97">
        <f>H97</f>
        <v>1</v>
      </c>
      <c r="U97">
        <f ca="1">[1]佣兵!$N$91</f>
        <v>178</v>
      </c>
      <c r="V97">
        <f>J97</f>
        <v>3</v>
      </c>
      <c r="W97">
        <v>0</v>
      </c>
      <c r="X97">
        <f>L97</f>
        <v>5</v>
      </c>
      <c r="Y97">
        <f ca="1">[1]佣兵!$J$91</f>
        <v>10</v>
      </c>
      <c r="Z97">
        <f>N97</f>
        <v>6</v>
      </c>
      <c r="AA97">
        <f ca="1">[1]佣兵!$L$91</f>
        <v>5</v>
      </c>
      <c r="AB97">
        <f>P97</f>
        <v>23</v>
      </c>
      <c r="AC97">
        <v>0</v>
      </c>
    </row>
    <row r="98" spans="1:29" x14ac:dyDescent="0.15">
      <c r="A98" s="1">
        <f>B98*1000+C98</f>
        <v>22005</v>
      </c>
      <c r="B98" s="1">
        <v>22</v>
      </c>
      <c r="C98" s="1">
        <f>C92</f>
        <v>5</v>
      </c>
      <c r="D98" s="47">
        <v>6005</v>
      </c>
      <c r="E98" s="47">
        <v>6007</v>
      </c>
      <c r="F98" s="47">
        <v>6003</v>
      </c>
      <c r="G98" s="47">
        <v>6008</v>
      </c>
      <c r="H98" s="1">
        <v>1</v>
      </c>
      <c r="I98" s="4">
        <f ca="1">IF(VLOOKUP($D97,[2]工作表1!$A:$G,6,0)=H98,VLOOKUP($D97,[2]工作表1!$A:$G,7,0),0)+IF(VLOOKUP($E97,[2]工作表1!$A:$G,6,0)=H98,VLOOKUP($E97,[2]工作表1!$A:$G,7,0),0)+IF(VLOOKUP($F97,[2]工作表1!$A:$G,6,0)=H98,VLOOKUP($F97,[2]工作表1!$A:$G,7,0),0)+IF(VLOOKUP($G97,[2]工作表1!$A:$G,6,0)=H98,VLOOKUP($G97,[2]工作表1!$A:$G,7,0),0)+I97+U98</f>
        <v>1626</v>
      </c>
      <c r="J98" s="1">
        <v>3</v>
      </c>
      <c r="K98" s="4">
        <f>IF(VLOOKUP($D97,[2]工作表1!$A:$G,6,0)=J98,VLOOKUP($D97,[2]工作表1!$A:$G,7,0),0)+IF(VLOOKUP($E97,[2]工作表1!$A:$G,6,0)=J98,VLOOKUP($E97,[2]工作表1!$A:$G,7,0),0)+IF(VLOOKUP($F97,[2]工作表1!$A:$G,6,0)=J98,VLOOKUP($F97,[2]工作表1!$A:$G,7,0),0)+IF(VLOOKUP($G97,[2]工作表1!$A:$G,6,0)=J98,VLOOKUP($G97,[2]工作表1!$A:$G,7,0),0)+K97+W98</f>
        <v>28</v>
      </c>
      <c r="L98" s="1">
        <f>IF(S98="hp",4,IF(S98="物攻",5,IF(S98="技防",5,4)))</f>
        <v>5</v>
      </c>
      <c r="M98" s="4">
        <f ca="1">IF(VLOOKUP($D97,[2]工作表1!$A:$G,6,0)=L98,VLOOKUP($D97,[2]工作表1!$A:$G,7,0),0)+IF(VLOOKUP($E97,[2]工作表1!$A:$G,6,0)=L98,VLOOKUP($E97,[2]工作表1!$A:$G,7,0),0)+IF(VLOOKUP($F97,[2]工作表1!$A:$G,6,0)=L98,VLOOKUP($F97,[2]工作表1!$A:$G,7,0),0)+IF(VLOOKUP($G97,[2]工作表1!$A:$G,6,0)=L98,VLOOKUP($G97,[2]工作表1!$A:$G,7,0),0)+M97+Y98</f>
        <v>77</v>
      </c>
      <c r="N98" s="1">
        <f>IF(S98="hp",5,IF(S98="物攻",6,IF(S98="技防",6,7)))</f>
        <v>6</v>
      </c>
      <c r="O98" s="4">
        <f ca="1">IF(VLOOKUP($D97,[2]工作表1!$A:$G,6,0)=N98,VLOOKUP($D97,[2]工作表1!$A:$G,7,0),0)+IF(VLOOKUP($E97,[2]工作表1!$A:$G,6,0)=N98,VLOOKUP($E97,[2]工作表1!$A:$G,7,0),0)+IF(VLOOKUP($F97,[2]工作表1!$A:$G,6,0)=N98,VLOOKUP($F97,[2]工作表1!$A:$G,7,0),0)+IF(VLOOKUP($G97,[2]工作表1!$A:$G,6,0)=N98,VLOOKUP($G97,[2]工作表1!$A:$G,7,0),0)+O97+AA98</f>
        <v>68</v>
      </c>
      <c r="P98" s="1">
        <v>23</v>
      </c>
      <c r="Q98" s="4">
        <f>IF(VLOOKUP($D97,[2]工作表1!$A:$G,6,0)=P98,VLOOKUP($D97,[2]工作表1!$A:$G,7,0),0)+IF(VLOOKUP($E97,[2]工作表1!$A:$G,6,0)=P98,VLOOKUP($E97,[2]工作表1!$A:$G,7,0),0)+IF(VLOOKUP($F97,[2]工作表1!$A:$G,6,0)=P98,VLOOKUP($F97,[2]工作表1!$A:$G,7,0),0)+IF(VLOOKUP($G97,[2]工作表1!$A:$G,6,0)=P98,VLOOKUP($G97,[2]工作表1!$A:$G,7,0),0)+Q97+AC98</f>
        <v>19</v>
      </c>
      <c r="R98">
        <f ca="1">IF(C98=0,0,ROUND(I98*VLOOKUP(H98,[1]期望属性!$E$23:$F$38,2,0)+M98*VLOOKUP(L98,[1]期望属性!$E$23:$F$38,2,0)+O98*VLOOKUP(N98,[1]期望属性!$E$23:$F$38,2,0)+K98*VLOOKUP(J98,[1]期望属性!$E$23:$F$38,2,0)+Q98*VLOOKUP(P98,[1]期望属性!$E$23:$F$38,2,0),0))</f>
        <v>250</v>
      </c>
      <c r="S98" t="str">
        <f>VLOOKUP((10000+INT(A98/1000)),[1]佣兵!$A$102:$F$150,5,0)</f>
        <v>技防</v>
      </c>
      <c r="T98">
        <f>H98</f>
        <v>1</v>
      </c>
      <c r="U98">
        <f ca="1">[1]佣兵!$N$92</f>
        <v>218</v>
      </c>
      <c r="V98">
        <f>J98</f>
        <v>3</v>
      </c>
      <c r="W98">
        <v>0</v>
      </c>
      <c r="X98">
        <f>L98</f>
        <v>5</v>
      </c>
      <c r="Y98">
        <f ca="1">[1]佣兵!$J$92</f>
        <v>12</v>
      </c>
      <c r="Z98">
        <f>N98</f>
        <v>6</v>
      </c>
      <c r="AA98">
        <f ca="1">[1]佣兵!$L$92</f>
        <v>6</v>
      </c>
      <c r="AB98">
        <f>P98</f>
        <v>23</v>
      </c>
      <c r="AC98">
        <v>0</v>
      </c>
    </row>
    <row r="99" spans="1:29" x14ac:dyDescent="0.15">
      <c r="A99" s="1">
        <f>B99*1000+C99</f>
        <v>24000</v>
      </c>
      <c r="B99" s="1">
        <v>24</v>
      </c>
      <c r="C99" s="1">
        <f>C93</f>
        <v>0</v>
      </c>
      <c r="D99" s="27">
        <v>1001</v>
      </c>
      <c r="E99" s="28">
        <v>1006</v>
      </c>
      <c r="F99" s="28">
        <v>1002</v>
      </c>
      <c r="G99" s="29">
        <v>1008</v>
      </c>
      <c r="H99" s="1">
        <v>1</v>
      </c>
      <c r="I99" s="4">
        <v>0</v>
      </c>
      <c r="J99" s="1">
        <v>3</v>
      </c>
      <c r="K99" s="4">
        <v>0</v>
      </c>
      <c r="L99" s="1">
        <f>IF(S99="hp",4,IF(S99="物攻",5,IF(S99="技防",5,4)))</f>
        <v>4</v>
      </c>
      <c r="M99" s="4">
        <v>0</v>
      </c>
      <c r="N99" s="1">
        <f>IF(S99="hp",5,IF(S99="物攻",6,IF(S99="技防",6,7)))</f>
        <v>7</v>
      </c>
      <c r="O99" s="4">
        <v>0</v>
      </c>
      <c r="P99" s="1">
        <v>23</v>
      </c>
      <c r="Q99" s="4">
        <v>0</v>
      </c>
      <c r="R99">
        <f>IF(C99=0,0,ROUND(I99*VLOOKUP(H99,[1]期望属性!$E$23:$F$38,2,0)+M99*VLOOKUP(L99,[1]期望属性!$E$23:$F$38,2,0)+O99*VLOOKUP(N99,[1]期望属性!$E$23:$F$38,2,0)+K99*VLOOKUP(J99,[1]期望属性!$E$23:$F$38,2,0)+Q99*VLOOKUP(P99,[1]期望属性!$E$23:$F$38,2,0),0))</f>
        <v>0</v>
      </c>
      <c r="S99" t="str">
        <f>VLOOKUP((10000+INT(A99/1000)),[1]佣兵!$A$102:$F$150,5,0)</f>
        <v>技攻</v>
      </c>
      <c r="T99">
        <f>H99</f>
        <v>1</v>
      </c>
      <c r="U99">
        <f>[1]佣兵!$N$87</f>
        <v>0</v>
      </c>
      <c r="V99">
        <f>J99</f>
        <v>3</v>
      </c>
      <c r="W99">
        <v>0</v>
      </c>
      <c r="X99">
        <f>L99</f>
        <v>4</v>
      </c>
      <c r="Y99">
        <f>[1]佣兵!$J$87</f>
        <v>0</v>
      </c>
      <c r="Z99">
        <f>N99</f>
        <v>7</v>
      </c>
      <c r="AA99">
        <f>[1]佣兵!$L$87</f>
        <v>0</v>
      </c>
      <c r="AB99">
        <f>P99</f>
        <v>23</v>
      </c>
      <c r="AC99">
        <v>0</v>
      </c>
    </row>
    <row r="100" spans="1:29" x14ac:dyDescent="0.15">
      <c r="A100" s="1">
        <f>B100*1000+C100</f>
        <v>24001</v>
      </c>
      <c r="B100" s="1">
        <v>24</v>
      </c>
      <c r="C100" s="1">
        <f>C94</f>
        <v>1</v>
      </c>
      <c r="D100" s="30">
        <v>2001</v>
      </c>
      <c r="E100" s="31">
        <v>2006</v>
      </c>
      <c r="F100" s="31">
        <v>2003</v>
      </c>
      <c r="G100" s="32">
        <v>2008</v>
      </c>
      <c r="H100" s="1">
        <v>1</v>
      </c>
      <c r="I100" s="4">
        <f ca="1">IF(VLOOKUP($D99,[2]工作表1!$A:$G,6,0)=H100,VLOOKUP($D99,[2]工作表1!$A:$G,7,0),0)+IF(VLOOKUP($E99,[2]工作表1!$A:$G,6,0)=H100,VLOOKUP($E99,[2]工作表1!$A:$G,7,0),0)+IF(VLOOKUP($F99,[2]工作表1!$A:$G,6,0)=H100,VLOOKUP($F99,[2]工作表1!$A:$G,7,0),0)+IF(VLOOKUP($G99,[2]工作表1!$A:$G,6,0)=H100,VLOOKUP($G99,[2]工作表1!$A:$G,7,0),0)+I99+U100</f>
        <v>170</v>
      </c>
      <c r="J100" s="1">
        <v>3</v>
      </c>
      <c r="K100" s="4">
        <f>IF(VLOOKUP($D99,[2]工作表1!$A:$G,6,0)=J100,VLOOKUP($D99,[2]工作表1!$A:$G,7,0),0)+IF(VLOOKUP($E99,[2]工作表1!$A:$G,6,0)=J100,VLOOKUP($E99,[2]工作表1!$A:$G,7,0),0)+IF(VLOOKUP($F99,[2]工作表1!$A:$G,6,0)=J100,VLOOKUP($F99,[2]工作表1!$A:$G,7,0),0)+IF(VLOOKUP($G99,[2]工作表1!$A:$G,6,0)=J100,VLOOKUP($G99,[2]工作表1!$A:$G,7,0),0)+K99+W100</f>
        <v>6</v>
      </c>
      <c r="L100" s="1">
        <f>IF(S100="hp",4,IF(S100="物攻",5,IF(S100="技防",5,4)))</f>
        <v>4</v>
      </c>
      <c r="M100" s="4">
        <f ca="1">IF(VLOOKUP($D99,[2]工作表1!$A:$G,6,0)=L100,VLOOKUP($D99,[2]工作表1!$A:$G,7,0),0)+IF(VLOOKUP($E99,[2]工作表1!$A:$G,6,0)=L100,VLOOKUP($E99,[2]工作表1!$A:$G,7,0),0)+IF(VLOOKUP($F99,[2]工作表1!$A:$G,6,0)=L100,VLOOKUP($F99,[2]工作表1!$A:$G,7,0),0)+IF(VLOOKUP($G99,[2]工作表1!$A:$G,6,0)=L100,VLOOKUP($G99,[2]工作表1!$A:$G,7,0),0)+M99+Y100</f>
        <v>8</v>
      </c>
      <c r="N100" s="1">
        <f>IF(S100="hp",5,IF(S100="物攻",6,IF(S100="技防",6,7)))</f>
        <v>7</v>
      </c>
      <c r="O100" s="4">
        <f ca="1">IF(VLOOKUP($D99,[2]工作表1!$A:$G,6,0)=N100,VLOOKUP($D99,[2]工作表1!$A:$G,7,0),0)+IF(VLOOKUP($E99,[2]工作表1!$A:$G,6,0)=N100,VLOOKUP($E99,[2]工作表1!$A:$G,7,0),0)+IF(VLOOKUP($F99,[2]工作表1!$A:$G,6,0)=N100,VLOOKUP($F99,[2]工作表1!$A:$G,7,0),0)+IF(VLOOKUP($G99,[2]工作表1!$A:$G,6,0)=N100,VLOOKUP($G99,[2]工作表1!$A:$G,7,0),0)+O99+AA100</f>
        <v>7</v>
      </c>
      <c r="P100" s="1">
        <v>23</v>
      </c>
      <c r="Q100" s="4">
        <f>IF(VLOOKUP($D99,[2]工作表1!$A:$G,6,0)=P100,VLOOKUP($D99,[2]工作表1!$A:$G,7,0),0)+IF(VLOOKUP($E99,[2]工作表1!$A:$G,6,0)=P100,VLOOKUP($E99,[2]工作表1!$A:$G,7,0),0)+IF(VLOOKUP($F99,[2]工作表1!$A:$G,6,0)=P100,VLOOKUP($F99,[2]工作表1!$A:$G,7,0),0)+IF(VLOOKUP($G99,[2]工作表1!$A:$G,6,0)=P100,VLOOKUP($G99,[2]工作表1!$A:$G,7,0),0)+Q99+AC100</f>
        <v>0</v>
      </c>
      <c r="R100">
        <f ca="1">IF(C100=0,0,ROUND(I100*VLOOKUP(H100,[1]期望属性!$E$23:$F$38,2,0)+M100*VLOOKUP(L100,[1]期望属性!$E$23:$F$38,2,0)+O100*VLOOKUP(N100,[1]期望属性!$E$23:$F$38,2,0)+K100*VLOOKUP(J100,[1]期望属性!$E$23:$F$38,2,0)+Q100*VLOOKUP(P100,[1]期望属性!$E$23:$F$38,2,0),0))</f>
        <v>26</v>
      </c>
      <c r="S100" t="str">
        <f>VLOOKUP((10000+INT(A100/1000)),[1]佣兵!$A$102:$F$150,5,0)</f>
        <v>技攻</v>
      </c>
      <c r="T100">
        <f>H100</f>
        <v>1</v>
      </c>
      <c r="U100">
        <f ca="1">[1]佣兵!$N$88</f>
        <v>99</v>
      </c>
      <c r="V100">
        <f>J100</f>
        <v>3</v>
      </c>
      <c r="W100">
        <v>0</v>
      </c>
      <c r="X100">
        <f>L100</f>
        <v>4</v>
      </c>
      <c r="Y100">
        <f ca="1">[1]佣兵!$J$88</f>
        <v>5</v>
      </c>
      <c r="Z100">
        <f>N100</f>
        <v>7</v>
      </c>
      <c r="AA100">
        <f ca="1">[1]佣兵!$L$88</f>
        <v>3</v>
      </c>
      <c r="AB100">
        <f>P100</f>
        <v>23</v>
      </c>
      <c r="AC100">
        <v>0</v>
      </c>
    </row>
    <row r="101" spans="1:29" x14ac:dyDescent="0.15">
      <c r="A101" s="1">
        <f>B101*1000+C101</f>
        <v>24002</v>
      </c>
      <c r="B101" s="1">
        <v>24</v>
      </c>
      <c r="C101" s="1">
        <f>C95</f>
        <v>2</v>
      </c>
      <c r="D101" s="30">
        <v>3003</v>
      </c>
      <c r="E101" s="31">
        <v>3006</v>
      </c>
      <c r="F101" s="31">
        <v>3002</v>
      </c>
      <c r="G101" s="32">
        <v>3008</v>
      </c>
      <c r="H101" s="1">
        <v>1</v>
      </c>
      <c r="I101" s="4">
        <f ca="1">IF(VLOOKUP($D100,[2]工作表1!$A:$G,6,0)=H101,VLOOKUP($D100,[2]工作表1!$A:$G,7,0),0)+IF(VLOOKUP($E100,[2]工作表1!$A:$G,6,0)=H101,VLOOKUP($E100,[2]工作表1!$A:$G,7,0),0)+IF(VLOOKUP($F100,[2]工作表1!$A:$G,6,0)=H101,VLOOKUP($F100,[2]工作表1!$A:$G,7,0),0)+IF(VLOOKUP($G100,[2]工作表1!$A:$G,6,0)=H101,VLOOKUP($G100,[2]工作表1!$A:$G,7,0),0)+I100+U101</f>
        <v>477</v>
      </c>
      <c r="J101" s="1">
        <v>3</v>
      </c>
      <c r="K101" s="4">
        <f>IF(VLOOKUP($D100,[2]工作表1!$A:$G,6,0)=J101,VLOOKUP($D100,[2]工作表1!$A:$G,7,0),0)+IF(VLOOKUP($E100,[2]工作表1!$A:$G,6,0)=J101,VLOOKUP($E100,[2]工作表1!$A:$G,7,0),0)+IF(VLOOKUP($F100,[2]工作表1!$A:$G,6,0)=J101,VLOOKUP($F100,[2]工作表1!$A:$G,7,0),0)+IF(VLOOKUP($G100,[2]工作表1!$A:$G,6,0)=J101,VLOOKUP($G100,[2]工作表1!$A:$G,7,0),0)+K100+W101</f>
        <v>6</v>
      </c>
      <c r="L101" s="1">
        <f>IF(S101="hp",4,IF(S101="物攻",5,IF(S101="技防",5,4)))</f>
        <v>4</v>
      </c>
      <c r="M101" s="4">
        <f ca="1">IF(VLOOKUP($D100,[2]工作表1!$A:$G,6,0)=L101,VLOOKUP($D100,[2]工作表1!$A:$G,7,0),0)+IF(VLOOKUP($E100,[2]工作表1!$A:$G,6,0)=L101,VLOOKUP($E100,[2]工作表1!$A:$G,7,0),0)+IF(VLOOKUP($F100,[2]工作表1!$A:$G,6,0)=L101,VLOOKUP($F100,[2]工作表1!$A:$G,7,0),0)+IF(VLOOKUP($G100,[2]工作表1!$A:$G,6,0)=L101,VLOOKUP($G100,[2]工作表1!$A:$G,7,0),0)+M100+Y101</f>
        <v>20</v>
      </c>
      <c r="N101" s="1">
        <f>IF(S101="hp",5,IF(S101="物攻",6,IF(S101="技防",6,7)))</f>
        <v>7</v>
      </c>
      <c r="O101" s="4">
        <f ca="1">IF(VLOOKUP($D100,[2]工作表1!$A:$G,6,0)=N101,VLOOKUP($D100,[2]工作表1!$A:$G,7,0),0)+IF(VLOOKUP($E100,[2]工作表1!$A:$G,6,0)=N101,VLOOKUP($E100,[2]工作表1!$A:$G,7,0),0)+IF(VLOOKUP($F100,[2]工作表1!$A:$G,6,0)=N101,VLOOKUP($F100,[2]工作表1!$A:$G,7,0),0)+IF(VLOOKUP($G100,[2]工作表1!$A:$G,6,0)=N101,VLOOKUP($G100,[2]工作表1!$A:$G,7,0),0)+O100+AA101</f>
        <v>17</v>
      </c>
      <c r="P101" s="1">
        <v>23</v>
      </c>
      <c r="Q101" s="4">
        <f>IF(VLOOKUP($D100,[2]工作表1!$A:$G,6,0)=P101,VLOOKUP($D100,[2]工作表1!$A:$G,7,0),0)+IF(VLOOKUP($E100,[2]工作表1!$A:$G,6,0)=P101,VLOOKUP($E100,[2]工作表1!$A:$G,7,0),0)+IF(VLOOKUP($F100,[2]工作表1!$A:$G,6,0)=P101,VLOOKUP($F100,[2]工作表1!$A:$G,7,0),0)+IF(VLOOKUP($G100,[2]工作表1!$A:$G,6,0)=P101,VLOOKUP($G100,[2]工作表1!$A:$G,7,0),0)+Q100+AC101</f>
        <v>0</v>
      </c>
      <c r="R101">
        <f ca="1">IF(C101=0,0,ROUND(I101*VLOOKUP(H101,[1]期望属性!$E$23:$F$38,2,0)+M101*VLOOKUP(L101,[1]期望属性!$E$23:$F$38,2,0)+O101*VLOOKUP(N101,[1]期望属性!$E$23:$F$38,2,0)+K101*VLOOKUP(J101,[1]期望属性!$E$23:$F$38,2,0)+Q101*VLOOKUP(P101,[1]期望属性!$E$23:$F$38,2,0),0))</f>
        <v>62</v>
      </c>
      <c r="S101" t="str">
        <f>VLOOKUP((10000+INT(A101/1000)),[1]佣兵!$A$102:$F$150,5,0)</f>
        <v>技攻</v>
      </c>
      <c r="T101">
        <f>H101</f>
        <v>1</v>
      </c>
      <c r="U101">
        <f ca="1">[1]佣兵!$N$89</f>
        <v>129</v>
      </c>
      <c r="V101">
        <f>J101</f>
        <v>3</v>
      </c>
      <c r="W101">
        <v>0</v>
      </c>
      <c r="X101">
        <f>L101</f>
        <v>4</v>
      </c>
      <c r="Y101">
        <f ca="1">[1]佣兵!$J$89</f>
        <v>7</v>
      </c>
      <c r="Z101">
        <f>N101</f>
        <v>7</v>
      </c>
      <c r="AA101">
        <f ca="1">[1]佣兵!$L$89</f>
        <v>4</v>
      </c>
      <c r="AB101">
        <f>P101</f>
        <v>23</v>
      </c>
      <c r="AC101">
        <v>0</v>
      </c>
    </row>
    <row r="102" spans="1:29" x14ac:dyDescent="0.15">
      <c r="A102" s="1">
        <f>B102*1000+C102</f>
        <v>24003</v>
      </c>
      <c r="B102" s="1">
        <v>24</v>
      </c>
      <c r="C102" s="1">
        <f>C96</f>
        <v>3</v>
      </c>
      <c r="D102" s="30">
        <v>4001</v>
      </c>
      <c r="E102" s="31">
        <v>4006</v>
      </c>
      <c r="F102" s="31">
        <v>4003</v>
      </c>
      <c r="G102" s="32">
        <v>4008</v>
      </c>
      <c r="H102" s="1">
        <v>1</v>
      </c>
      <c r="I102" s="4">
        <f ca="1">IF(VLOOKUP($D101,[2]工作表1!$A:$G,6,0)=H102,VLOOKUP($D101,[2]工作表1!$A:$G,7,0),0)+IF(VLOOKUP($E101,[2]工作表1!$A:$G,6,0)=H102,VLOOKUP($E101,[2]工作表1!$A:$G,7,0),0)+IF(VLOOKUP($F101,[2]工作表1!$A:$G,6,0)=H102,VLOOKUP($F101,[2]工作表1!$A:$G,7,0),0)+IF(VLOOKUP($G101,[2]工作表1!$A:$G,6,0)=H102,VLOOKUP($G101,[2]工作表1!$A:$G,7,0),0)+I101+U102</f>
        <v>863</v>
      </c>
      <c r="J102" s="1">
        <v>3</v>
      </c>
      <c r="K102" s="4">
        <f>IF(VLOOKUP($D101,[2]工作表1!$A:$G,6,0)=J102,VLOOKUP($D101,[2]工作表1!$A:$G,7,0),0)+IF(VLOOKUP($E101,[2]工作表1!$A:$G,6,0)=J102,VLOOKUP($E101,[2]工作表1!$A:$G,7,0),0)+IF(VLOOKUP($F101,[2]工作表1!$A:$G,6,0)=J102,VLOOKUP($F101,[2]工作表1!$A:$G,7,0),0)+IF(VLOOKUP($G101,[2]工作表1!$A:$G,6,0)=J102,VLOOKUP($G101,[2]工作表1!$A:$G,7,0),0)+K101+W102</f>
        <v>19</v>
      </c>
      <c r="L102" s="1">
        <f>IF(S102="hp",4,IF(S102="物攻",5,IF(S102="技防",5,4)))</f>
        <v>4</v>
      </c>
      <c r="M102" s="4">
        <f ca="1">IF(VLOOKUP($D101,[2]工作表1!$A:$G,6,0)=L102,VLOOKUP($D101,[2]工作表1!$A:$G,7,0),0)+IF(VLOOKUP($E101,[2]工作表1!$A:$G,6,0)=L102,VLOOKUP($E101,[2]工作表1!$A:$G,7,0),0)+IF(VLOOKUP($F101,[2]工作表1!$A:$G,6,0)=L102,VLOOKUP($F101,[2]工作表1!$A:$G,7,0),0)+IF(VLOOKUP($G101,[2]工作表1!$A:$G,6,0)=L102,VLOOKUP($G101,[2]工作表1!$A:$G,7,0),0)+M101+Y102</f>
        <v>28</v>
      </c>
      <c r="N102" s="1">
        <f>IF(S102="hp",5,IF(S102="物攻",6,IF(S102="技防",6,7)))</f>
        <v>7</v>
      </c>
      <c r="O102" s="4">
        <f ca="1">IF(VLOOKUP($D101,[2]工作表1!$A:$G,6,0)=N102,VLOOKUP($D101,[2]工作表1!$A:$G,7,0),0)+IF(VLOOKUP($E101,[2]工作表1!$A:$G,6,0)=N102,VLOOKUP($E101,[2]工作表1!$A:$G,7,0),0)+IF(VLOOKUP($F101,[2]工作表1!$A:$G,6,0)=N102,VLOOKUP($F101,[2]工作表1!$A:$G,7,0),0)+IF(VLOOKUP($G101,[2]工作表1!$A:$G,6,0)=N102,VLOOKUP($G101,[2]工作表1!$A:$G,7,0),0)+O101+AA102</f>
        <v>30</v>
      </c>
      <c r="P102" s="1">
        <v>23</v>
      </c>
      <c r="Q102" s="4">
        <f>IF(VLOOKUP($D101,[2]工作表1!$A:$G,6,0)=P102,VLOOKUP($D101,[2]工作表1!$A:$G,7,0),0)+IF(VLOOKUP($E101,[2]工作表1!$A:$G,6,0)=P102,VLOOKUP($E101,[2]工作表1!$A:$G,7,0),0)+IF(VLOOKUP($F101,[2]工作表1!$A:$G,6,0)=P102,VLOOKUP($F101,[2]工作表1!$A:$G,7,0),0)+IF(VLOOKUP($G101,[2]工作表1!$A:$G,6,0)=P102,VLOOKUP($G101,[2]工作表1!$A:$G,7,0),0)+Q101+AC102</f>
        <v>0</v>
      </c>
      <c r="R102">
        <f ca="1">IF(C102=0,0,ROUND(I102*VLOOKUP(H102,[1]期望属性!$E$23:$F$38,2,0)+M102*VLOOKUP(L102,[1]期望属性!$E$23:$F$38,2,0)+O102*VLOOKUP(N102,[1]期望属性!$E$23:$F$38,2,0)+K102*VLOOKUP(J102,[1]期望属性!$E$23:$F$38,2,0)+Q102*VLOOKUP(P102,[1]期望属性!$E$23:$F$38,2,0),0))</f>
        <v>107</v>
      </c>
      <c r="S102" t="str">
        <f>VLOOKUP((10000+INT(A102/1000)),[1]佣兵!$A$102:$F$150,5,0)</f>
        <v>技攻</v>
      </c>
      <c r="T102">
        <f>H102</f>
        <v>1</v>
      </c>
      <c r="U102">
        <f ca="1">[1]佣兵!$N$90</f>
        <v>149</v>
      </c>
      <c r="V102">
        <f>J102</f>
        <v>3</v>
      </c>
      <c r="W102">
        <v>0</v>
      </c>
      <c r="X102">
        <f>L102</f>
        <v>4</v>
      </c>
      <c r="Y102">
        <f ca="1">[1]佣兵!$J$90</f>
        <v>8</v>
      </c>
      <c r="Z102">
        <f>N102</f>
        <v>7</v>
      </c>
      <c r="AA102">
        <f ca="1">[1]佣兵!$L$90</f>
        <v>4</v>
      </c>
      <c r="AB102">
        <f>P102</f>
        <v>23</v>
      </c>
      <c r="AC102">
        <v>0</v>
      </c>
    </row>
    <row r="103" spans="1:29" x14ac:dyDescent="0.15">
      <c r="A103" s="1">
        <f>B103*1000+C103</f>
        <v>24004</v>
      </c>
      <c r="B103" s="1">
        <v>24</v>
      </c>
      <c r="C103" s="1">
        <f>C97</f>
        <v>4</v>
      </c>
      <c r="D103" s="30">
        <v>5001</v>
      </c>
      <c r="E103" s="31">
        <v>5001</v>
      </c>
      <c r="F103" s="31">
        <v>5002</v>
      </c>
      <c r="G103" s="32">
        <v>5008</v>
      </c>
      <c r="H103" s="1">
        <v>1</v>
      </c>
      <c r="I103" s="4">
        <f ca="1">IF(VLOOKUP($D102,[2]工作表1!$A:$G,6,0)=H103,VLOOKUP($D102,[2]工作表1!$A:$G,7,0),0)+IF(VLOOKUP($E102,[2]工作表1!$A:$G,6,0)=H103,VLOOKUP($E102,[2]工作表1!$A:$G,7,0),0)+IF(VLOOKUP($F102,[2]工作表1!$A:$G,6,0)=H103,VLOOKUP($F102,[2]工作表1!$A:$G,7,0),0)+IF(VLOOKUP($G102,[2]工作表1!$A:$G,6,0)=H103,VLOOKUP($G102,[2]工作表1!$A:$G,7,0),0)+I102+U103</f>
        <v>1396</v>
      </c>
      <c r="J103" s="1">
        <v>3</v>
      </c>
      <c r="K103" s="4">
        <f>IF(VLOOKUP($D102,[2]工作表1!$A:$G,6,0)=J103,VLOOKUP($D102,[2]工作表1!$A:$G,7,0),0)+IF(VLOOKUP($E102,[2]工作表1!$A:$G,6,0)=J103,VLOOKUP($E102,[2]工作表1!$A:$G,7,0),0)+IF(VLOOKUP($F102,[2]工作表1!$A:$G,6,0)=J103,VLOOKUP($F102,[2]工作表1!$A:$G,7,0),0)+IF(VLOOKUP($G102,[2]工作表1!$A:$G,6,0)=J103,VLOOKUP($G102,[2]工作表1!$A:$G,7,0),0)+K102+W103</f>
        <v>19</v>
      </c>
      <c r="L103" s="1">
        <f>IF(S103="hp",4,IF(S103="物攻",5,IF(S103="技防",5,4)))</f>
        <v>4</v>
      </c>
      <c r="M103" s="4">
        <f ca="1">IF(VLOOKUP($D102,[2]工作表1!$A:$G,6,0)=L103,VLOOKUP($D102,[2]工作表1!$A:$G,7,0),0)+IF(VLOOKUP($E102,[2]工作表1!$A:$G,6,0)=L103,VLOOKUP($E102,[2]工作表1!$A:$G,7,0),0)+IF(VLOOKUP($F102,[2]工作表1!$A:$G,6,0)=L103,VLOOKUP($F102,[2]工作表1!$A:$G,7,0),0)+IF(VLOOKUP($G102,[2]工作表1!$A:$G,6,0)=L103,VLOOKUP($G102,[2]工作表1!$A:$G,7,0),0)+M102+Y103</f>
        <v>48</v>
      </c>
      <c r="N103" s="1">
        <f>IF(S103="hp",5,IF(S103="物攻",6,IF(S103="技防",6,7)))</f>
        <v>7</v>
      </c>
      <c r="O103" s="4">
        <f ca="1">IF(VLOOKUP($D102,[2]工作表1!$A:$G,6,0)=N103,VLOOKUP($D102,[2]工作表1!$A:$G,7,0),0)+IF(VLOOKUP($E102,[2]工作表1!$A:$G,6,0)=N103,VLOOKUP($E102,[2]工作表1!$A:$G,7,0),0)+IF(VLOOKUP($F102,[2]工作表1!$A:$G,6,0)=N103,VLOOKUP($F102,[2]工作表1!$A:$G,7,0),0)+IF(VLOOKUP($G102,[2]工作表1!$A:$G,6,0)=N103,VLOOKUP($G102,[2]工作表1!$A:$G,7,0),0)+O102+AA103</f>
        <v>48</v>
      </c>
      <c r="P103" s="1">
        <v>23</v>
      </c>
      <c r="Q103" s="4">
        <f>IF(VLOOKUP($D102,[2]工作表1!$A:$G,6,0)=P103,VLOOKUP($D102,[2]工作表1!$A:$G,7,0),0)+IF(VLOOKUP($E102,[2]工作表1!$A:$G,6,0)=P103,VLOOKUP($E102,[2]工作表1!$A:$G,7,0),0)+IF(VLOOKUP($F102,[2]工作表1!$A:$G,6,0)=P103,VLOOKUP($F102,[2]工作表1!$A:$G,7,0),0)+IF(VLOOKUP($G102,[2]工作表1!$A:$G,6,0)=P103,VLOOKUP($G102,[2]工作表1!$A:$G,7,0),0)+Q102+AC103</f>
        <v>0</v>
      </c>
      <c r="R103">
        <f ca="1">IF(C103=0,0,ROUND(I103*VLOOKUP(H103,[1]期望属性!$E$23:$F$38,2,0)+M103*VLOOKUP(L103,[1]期望属性!$E$23:$F$38,2,0)+O103*VLOOKUP(N103,[1]期望属性!$E$23:$F$38,2,0)+K103*VLOOKUP(J103,[1]期望属性!$E$23:$F$38,2,0)+Q103*VLOOKUP(P103,[1]期望属性!$E$23:$F$38,2,0),0))</f>
        <v>170</v>
      </c>
      <c r="S103" t="str">
        <f>VLOOKUP((10000+INT(A103/1000)),[1]佣兵!$A$102:$F$150,5,0)</f>
        <v>技攻</v>
      </c>
      <c r="T103">
        <f>H103</f>
        <v>1</v>
      </c>
      <c r="U103">
        <f ca="1">[1]佣兵!$N$91</f>
        <v>178</v>
      </c>
      <c r="V103">
        <f>J103</f>
        <v>3</v>
      </c>
      <c r="W103">
        <v>0</v>
      </c>
      <c r="X103">
        <f>L103</f>
        <v>4</v>
      </c>
      <c r="Y103">
        <f ca="1">[1]佣兵!$J$91</f>
        <v>10</v>
      </c>
      <c r="Z103">
        <f>N103</f>
        <v>7</v>
      </c>
      <c r="AA103">
        <f ca="1">[1]佣兵!$L$91</f>
        <v>5</v>
      </c>
      <c r="AB103">
        <f>P103</f>
        <v>23</v>
      </c>
      <c r="AC103">
        <v>0</v>
      </c>
    </row>
    <row r="104" spans="1:29" x14ac:dyDescent="0.15">
      <c r="A104" s="1">
        <f>B104*1000+C104</f>
        <v>24005</v>
      </c>
      <c r="B104" s="1">
        <v>24</v>
      </c>
      <c r="C104" s="1">
        <f>C98</f>
        <v>5</v>
      </c>
      <c r="D104" s="31">
        <v>6001</v>
      </c>
      <c r="E104" s="33">
        <v>6006</v>
      </c>
      <c r="F104" s="33">
        <v>6002</v>
      </c>
      <c r="G104" s="31">
        <v>6008</v>
      </c>
      <c r="H104" s="1">
        <v>1</v>
      </c>
      <c r="I104" s="4">
        <f ca="1">IF(VLOOKUP($D103,[2]工作表1!$A:$G,6,0)=H104,VLOOKUP($D103,[2]工作表1!$A:$G,7,0),0)+IF(VLOOKUP($E103,[2]工作表1!$A:$G,6,0)=H104,VLOOKUP($E103,[2]工作表1!$A:$G,7,0),0)+IF(VLOOKUP($F103,[2]工作表1!$A:$G,6,0)=H104,VLOOKUP($F103,[2]工作表1!$A:$G,7,0),0)+IF(VLOOKUP($G103,[2]工作表1!$A:$G,6,0)=H104,VLOOKUP($G103,[2]工作表1!$A:$G,7,0),0)+I103+U104</f>
        <v>1913</v>
      </c>
      <c r="J104" s="1">
        <v>3</v>
      </c>
      <c r="K104" s="4">
        <f>IF(VLOOKUP($D103,[2]工作表1!$A:$G,6,0)=J104,VLOOKUP($D103,[2]工作表1!$A:$G,7,0),0)+IF(VLOOKUP($E103,[2]工作表1!$A:$G,6,0)=J104,VLOOKUP($E103,[2]工作表1!$A:$G,7,0),0)+IF(VLOOKUP($F103,[2]工作表1!$A:$G,6,0)=J104,VLOOKUP($F103,[2]工作表1!$A:$G,7,0),0)+IF(VLOOKUP($G103,[2]工作表1!$A:$G,6,0)=J104,VLOOKUP($G103,[2]工作表1!$A:$G,7,0),0)+K103+W104</f>
        <v>45</v>
      </c>
      <c r="L104" s="1">
        <f>IF(S104="hp",4,IF(S104="物攻",5,IF(S104="技防",5,4)))</f>
        <v>4</v>
      </c>
      <c r="M104" s="4">
        <f ca="1">IF(VLOOKUP($D103,[2]工作表1!$A:$G,6,0)=L104,VLOOKUP($D103,[2]工作表1!$A:$G,7,0),0)+IF(VLOOKUP($E103,[2]工作表1!$A:$G,6,0)=L104,VLOOKUP($E103,[2]工作表1!$A:$G,7,0),0)+IF(VLOOKUP($F103,[2]工作表1!$A:$G,6,0)=L104,VLOOKUP($F103,[2]工作表1!$A:$G,7,0),0)+IF(VLOOKUP($G103,[2]工作表1!$A:$G,6,0)=L104,VLOOKUP($G103,[2]工作表1!$A:$G,7,0),0)+M103+Y104</f>
        <v>88</v>
      </c>
      <c r="N104" s="1">
        <f>IF(S104="hp",5,IF(S104="物攻",6,IF(S104="技防",6,7)))</f>
        <v>7</v>
      </c>
      <c r="O104" s="4">
        <f ca="1">IF(VLOOKUP($D103,[2]工作表1!$A:$G,6,0)=N104,VLOOKUP($D103,[2]工作表1!$A:$G,7,0),0)+IF(VLOOKUP($E103,[2]工作表1!$A:$G,6,0)=N104,VLOOKUP($E103,[2]工作表1!$A:$G,7,0),0)+IF(VLOOKUP($F103,[2]工作表1!$A:$G,6,0)=N104,VLOOKUP($F103,[2]工作表1!$A:$G,7,0),0)+IF(VLOOKUP($G103,[2]工作表1!$A:$G,6,0)=N104,VLOOKUP($G103,[2]工作表1!$A:$G,7,0),0)+O103+AA104</f>
        <v>54</v>
      </c>
      <c r="P104" s="1">
        <v>23</v>
      </c>
      <c r="Q104" s="4">
        <f>IF(VLOOKUP($D103,[2]工作表1!$A:$G,6,0)=P104,VLOOKUP($D103,[2]工作表1!$A:$G,7,0),0)+IF(VLOOKUP($E103,[2]工作表1!$A:$G,6,0)=P104,VLOOKUP($E103,[2]工作表1!$A:$G,7,0),0)+IF(VLOOKUP($F103,[2]工作表1!$A:$G,6,0)=P104,VLOOKUP($F103,[2]工作表1!$A:$G,7,0),0)+IF(VLOOKUP($G103,[2]工作表1!$A:$G,6,0)=P104,VLOOKUP($G103,[2]工作表1!$A:$G,7,0),0)+Q103+AC104</f>
        <v>0</v>
      </c>
      <c r="R104">
        <f ca="1">IF(C104=0,0,ROUND(I104*VLOOKUP(H104,[1]期望属性!$E$23:$F$38,2,0)+M104*VLOOKUP(L104,[1]期望属性!$E$23:$F$38,2,0)+O104*VLOOKUP(N104,[1]期望属性!$E$23:$F$38,2,0)+K104*VLOOKUP(J104,[1]期望属性!$E$23:$F$38,2,0)+Q104*VLOOKUP(P104,[1]期望属性!$E$23:$F$38,2,0),0))</f>
        <v>255</v>
      </c>
      <c r="S104" t="str">
        <f>VLOOKUP((10000+INT(A104/1000)),[1]佣兵!$A$102:$F$150,5,0)</f>
        <v>技攻</v>
      </c>
      <c r="T104">
        <f>H104</f>
        <v>1</v>
      </c>
      <c r="U104">
        <f ca="1">[1]佣兵!$N$92</f>
        <v>218</v>
      </c>
      <c r="V104">
        <f>J104</f>
        <v>3</v>
      </c>
      <c r="W104">
        <v>0</v>
      </c>
      <c r="X104">
        <f>L104</f>
        <v>4</v>
      </c>
      <c r="Y104">
        <f ca="1">[1]佣兵!$J$92</f>
        <v>12</v>
      </c>
      <c r="Z104">
        <f>N104</f>
        <v>7</v>
      </c>
      <c r="AA104">
        <f ca="1">[1]佣兵!$L$92</f>
        <v>6</v>
      </c>
      <c r="AB104">
        <f>P104</f>
        <v>23</v>
      </c>
      <c r="AC104">
        <v>0</v>
      </c>
    </row>
    <row r="105" spans="1:29" x14ac:dyDescent="0.15">
      <c r="A105" s="1">
        <f>B105*1000+C105</f>
        <v>26000</v>
      </c>
      <c r="B105" s="1">
        <v>26</v>
      </c>
      <c r="C105" s="1">
        <f>C99</f>
        <v>0</v>
      </c>
      <c r="D105" s="34">
        <v>1001</v>
      </c>
      <c r="E105" s="35">
        <v>1006</v>
      </c>
      <c r="F105" s="35">
        <v>1003</v>
      </c>
      <c r="G105" s="36">
        <v>1008</v>
      </c>
      <c r="H105" s="1">
        <v>1</v>
      </c>
      <c r="I105" s="4">
        <v>0</v>
      </c>
      <c r="J105" s="1">
        <v>3</v>
      </c>
      <c r="K105" s="4">
        <v>0</v>
      </c>
      <c r="L105" s="1">
        <f>IF(S105="hp",4,IF(S105="物攻",5,IF(S105="技防",5,4)))</f>
        <v>4</v>
      </c>
      <c r="M105" s="4">
        <v>0</v>
      </c>
      <c r="N105" s="1">
        <f>IF(S105="hp",5,IF(S105="物攻",6,IF(S105="技防",6,7)))</f>
        <v>7</v>
      </c>
      <c r="O105" s="4">
        <v>0</v>
      </c>
      <c r="P105" s="1">
        <v>23</v>
      </c>
      <c r="Q105" s="4">
        <v>0</v>
      </c>
      <c r="R105">
        <f>IF(C105=0,0,ROUND(I105*VLOOKUP(H105,[1]期望属性!$E$23:$F$38,2,0)+M105*VLOOKUP(L105,[1]期望属性!$E$23:$F$38,2,0)+O105*VLOOKUP(N105,[1]期望属性!$E$23:$F$38,2,0)+K105*VLOOKUP(J105,[1]期望属性!$E$23:$F$38,2,0)+Q105*VLOOKUP(P105,[1]期望属性!$E$23:$F$38,2,0),0))</f>
        <v>0</v>
      </c>
      <c r="S105" t="str">
        <f>VLOOKUP((10000+INT(A105/1000)),[1]佣兵!$A$102:$F$150,5,0)</f>
        <v>物防</v>
      </c>
      <c r="T105">
        <f>H105</f>
        <v>1</v>
      </c>
      <c r="U105">
        <f>[1]佣兵!$N$87</f>
        <v>0</v>
      </c>
      <c r="V105">
        <f>J105</f>
        <v>3</v>
      </c>
      <c r="W105">
        <v>0</v>
      </c>
      <c r="X105">
        <f>L105</f>
        <v>4</v>
      </c>
      <c r="Y105">
        <f>[1]佣兵!$J$87</f>
        <v>0</v>
      </c>
      <c r="Z105">
        <f>N105</f>
        <v>7</v>
      </c>
      <c r="AA105">
        <f>[1]佣兵!$L$87</f>
        <v>0</v>
      </c>
      <c r="AB105">
        <f>P105</f>
        <v>23</v>
      </c>
      <c r="AC105">
        <v>0</v>
      </c>
    </row>
    <row r="106" spans="1:29" x14ac:dyDescent="0.15">
      <c r="A106" s="1">
        <f>B106*1000+C106</f>
        <v>26001</v>
      </c>
      <c r="B106" s="1">
        <v>26</v>
      </c>
      <c r="C106" s="1">
        <f>C100</f>
        <v>1</v>
      </c>
      <c r="D106" s="37">
        <v>2001</v>
      </c>
      <c r="E106" s="38">
        <v>2006</v>
      </c>
      <c r="F106" s="38">
        <v>2002</v>
      </c>
      <c r="G106" s="39">
        <v>2007</v>
      </c>
      <c r="H106" s="1">
        <v>1</v>
      </c>
      <c r="I106" s="4">
        <f ca="1">IF(VLOOKUP($D105,[2]工作表1!$A:$G,6,0)=H106,VLOOKUP($D105,[2]工作表1!$A:$G,7,0),0)+IF(VLOOKUP($E105,[2]工作表1!$A:$G,6,0)=H106,VLOOKUP($E105,[2]工作表1!$A:$G,7,0),0)+IF(VLOOKUP($F105,[2]工作表1!$A:$G,6,0)=H106,VLOOKUP($F105,[2]工作表1!$A:$G,7,0),0)+IF(VLOOKUP($G105,[2]工作表1!$A:$G,6,0)=H106,VLOOKUP($G105,[2]工作表1!$A:$G,7,0),0)+I105+U106</f>
        <v>217</v>
      </c>
      <c r="J106" s="1">
        <v>3</v>
      </c>
      <c r="K106" s="4">
        <f>IF(VLOOKUP($D105,[2]工作表1!$A:$G,6,0)=J106,VLOOKUP($D105,[2]工作表1!$A:$G,7,0),0)+IF(VLOOKUP($E105,[2]工作表1!$A:$G,6,0)=J106,VLOOKUP($E105,[2]工作表1!$A:$G,7,0),0)+IF(VLOOKUP($F105,[2]工作表1!$A:$G,6,0)=J106,VLOOKUP($F105,[2]工作表1!$A:$G,7,0),0)+IF(VLOOKUP($G105,[2]工作表1!$A:$G,6,0)=J106,VLOOKUP($G105,[2]工作表1!$A:$G,7,0),0)+K105+W106</f>
        <v>0</v>
      </c>
      <c r="L106" s="1">
        <f>IF(S106="hp",4,IF(S106="物攻",5,IF(S106="技防",5,4)))</f>
        <v>4</v>
      </c>
      <c r="M106" s="4">
        <f ca="1">IF(VLOOKUP($D105,[2]工作表1!$A:$G,6,0)=L106,VLOOKUP($D105,[2]工作表1!$A:$G,7,0),0)+IF(VLOOKUP($E105,[2]工作表1!$A:$G,6,0)=L106,VLOOKUP($E105,[2]工作表1!$A:$G,7,0),0)+IF(VLOOKUP($F105,[2]工作表1!$A:$G,6,0)=L106,VLOOKUP($F105,[2]工作表1!$A:$G,7,0),0)+IF(VLOOKUP($G105,[2]工作表1!$A:$G,6,0)=L106,VLOOKUP($G105,[2]工作表1!$A:$G,7,0),0)+M105+Y106</f>
        <v>8</v>
      </c>
      <c r="N106" s="1">
        <f>IF(S106="hp",5,IF(S106="物攻",6,IF(S106="技防",6,7)))</f>
        <v>7</v>
      </c>
      <c r="O106" s="4">
        <f ca="1">IF(VLOOKUP($D105,[2]工作表1!$A:$G,6,0)=N106,VLOOKUP($D105,[2]工作表1!$A:$G,7,0),0)+IF(VLOOKUP($E105,[2]工作表1!$A:$G,6,0)=N106,VLOOKUP($E105,[2]工作表1!$A:$G,7,0),0)+IF(VLOOKUP($F105,[2]工作表1!$A:$G,6,0)=N106,VLOOKUP($F105,[2]工作表1!$A:$G,7,0),0)+IF(VLOOKUP($G105,[2]工作表1!$A:$G,6,0)=N106,VLOOKUP($G105,[2]工作表1!$A:$G,7,0),0)+O105+AA106</f>
        <v>7</v>
      </c>
      <c r="P106" s="1">
        <v>23</v>
      </c>
      <c r="Q106" s="4">
        <f>IF(VLOOKUP($D105,[2]工作表1!$A:$G,6,0)=P106,VLOOKUP($D105,[2]工作表1!$A:$G,7,0),0)+IF(VLOOKUP($E105,[2]工作表1!$A:$G,6,0)=P106,VLOOKUP($E105,[2]工作表1!$A:$G,7,0),0)+IF(VLOOKUP($F105,[2]工作表1!$A:$G,6,0)=P106,VLOOKUP($F105,[2]工作表1!$A:$G,7,0),0)+IF(VLOOKUP($G105,[2]工作表1!$A:$G,6,0)=P106,VLOOKUP($G105,[2]工作表1!$A:$G,7,0),0)+Q105+AC106</f>
        <v>0</v>
      </c>
      <c r="R106">
        <f ca="1">IF(C106=0,0,ROUND(I106*VLOOKUP(H106,[1]期望属性!$E$23:$F$38,2,0)+M106*VLOOKUP(L106,[1]期望属性!$E$23:$F$38,2,0)+O106*VLOOKUP(N106,[1]期望属性!$E$23:$F$38,2,0)+K106*VLOOKUP(J106,[1]期望属性!$E$23:$F$38,2,0)+Q106*VLOOKUP(P106,[1]期望属性!$E$23:$F$38,2,0),0))</f>
        <v>25</v>
      </c>
      <c r="S106" t="str">
        <f>VLOOKUP((10000+INT(A106/1000)),[1]佣兵!$A$102:$F$150,5,0)</f>
        <v>物防</v>
      </c>
      <c r="T106">
        <f>H106</f>
        <v>1</v>
      </c>
      <c r="U106">
        <f ca="1">[1]佣兵!$N$88</f>
        <v>99</v>
      </c>
      <c r="V106">
        <f>J106</f>
        <v>3</v>
      </c>
      <c r="W106">
        <v>0</v>
      </c>
      <c r="X106">
        <f>L106</f>
        <v>4</v>
      </c>
      <c r="Y106">
        <f ca="1">[1]佣兵!$J$88</f>
        <v>5</v>
      </c>
      <c r="Z106">
        <f>N106</f>
        <v>7</v>
      </c>
      <c r="AA106">
        <f ca="1">[1]佣兵!$L$88</f>
        <v>3</v>
      </c>
      <c r="AB106">
        <f>P106</f>
        <v>23</v>
      </c>
      <c r="AC106">
        <v>0</v>
      </c>
    </row>
    <row r="107" spans="1:29" x14ac:dyDescent="0.15">
      <c r="A107" s="1">
        <f>B107*1000+C107</f>
        <v>26002</v>
      </c>
      <c r="B107" s="1">
        <v>26</v>
      </c>
      <c r="C107" s="1">
        <f>C101</f>
        <v>2</v>
      </c>
      <c r="D107" s="37">
        <v>3001</v>
      </c>
      <c r="E107" s="38">
        <v>3002</v>
      </c>
      <c r="F107" s="38">
        <v>3003</v>
      </c>
      <c r="G107" s="39">
        <v>3008</v>
      </c>
      <c r="H107" s="1">
        <v>1</v>
      </c>
      <c r="I107" s="4">
        <f ca="1">IF(VLOOKUP($D106,[2]工作表1!$A:$G,6,0)=H107,VLOOKUP($D106,[2]工作表1!$A:$G,7,0),0)+IF(VLOOKUP($E106,[2]工作表1!$A:$G,6,0)=H107,VLOOKUP($E106,[2]工作表1!$A:$G,7,0),0)+IF(VLOOKUP($F106,[2]工作表1!$A:$G,6,0)=H107,VLOOKUP($F106,[2]工作表1!$A:$G,7,0),0)+IF(VLOOKUP($G106,[2]工作表1!$A:$G,6,0)=H107,VLOOKUP($G106,[2]工作表1!$A:$G,7,0),0)+I106+U107</f>
        <v>346</v>
      </c>
      <c r="J107" s="1">
        <v>3</v>
      </c>
      <c r="K107" s="4">
        <f>IF(VLOOKUP($D106,[2]工作表1!$A:$G,6,0)=J107,VLOOKUP($D106,[2]工作表1!$A:$G,7,0),0)+IF(VLOOKUP($E106,[2]工作表1!$A:$G,6,0)=J107,VLOOKUP($E106,[2]工作表1!$A:$G,7,0),0)+IF(VLOOKUP($F106,[2]工作表1!$A:$G,6,0)=J107,VLOOKUP($F106,[2]工作表1!$A:$G,7,0),0)+IF(VLOOKUP($G106,[2]工作表1!$A:$G,6,0)=J107,VLOOKUP($G106,[2]工作表1!$A:$G,7,0),0)+K106+W107</f>
        <v>9</v>
      </c>
      <c r="L107" s="1">
        <f>IF(S107="hp",4,IF(S107="物攻",5,IF(S107="技防",5,4)))</f>
        <v>4</v>
      </c>
      <c r="M107" s="4">
        <f ca="1">IF(VLOOKUP($D106,[2]工作表1!$A:$G,6,0)=L107,VLOOKUP($D106,[2]工作表1!$A:$G,7,0),0)+IF(VLOOKUP($E106,[2]工作表1!$A:$G,6,0)=L107,VLOOKUP($E106,[2]工作表1!$A:$G,7,0),0)+IF(VLOOKUP($F106,[2]工作表1!$A:$G,6,0)=L107,VLOOKUP($F106,[2]工作表1!$A:$G,7,0),0)+IF(VLOOKUP($G106,[2]工作表1!$A:$G,6,0)=L107,VLOOKUP($G106,[2]工作表1!$A:$G,7,0),0)+M106+Y107</f>
        <v>20</v>
      </c>
      <c r="N107" s="1">
        <f>IF(S107="hp",5,IF(S107="物攻",6,IF(S107="技防",6,7)))</f>
        <v>7</v>
      </c>
      <c r="O107" s="4">
        <f ca="1">IF(VLOOKUP($D106,[2]工作表1!$A:$G,6,0)=N107,VLOOKUP($D106,[2]工作表1!$A:$G,7,0),0)+IF(VLOOKUP($E106,[2]工作表1!$A:$G,6,0)=N107,VLOOKUP($E106,[2]工作表1!$A:$G,7,0),0)+IF(VLOOKUP($F106,[2]工作表1!$A:$G,6,0)=N107,VLOOKUP($F106,[2]工作表1!$A:$G,7,0),0)+IF(VLOOKUP($G106,[2]工作表1!$A:$G,6,0)=N107,VLOOKUP($G106,[2]工作表1!$A:$G,7,0),0)+O106+AA107</f>
        <v>17</v>
      </c>
      <c r="P107" s="1">
        <v>23</v>
      </c>
      <c r="Q107" s="4">
        <f>IF(VLOOKUP($D106,[2]工作表1!$A:$G,6,0)=P107,VLOOKUP($D106,[2]工作表1!$A:$G,7,0),0)+IF(VLOOKUP($E106,[2]工作表1!$A:$G,6,0)=P107,VLOOKUP($E106,[2]工作表1!$A:$G,7,0),0)+IF(VLOOKUP($F106,[2]工作表1!$A:$G,6,0)=P107,VLOOKUP($F106,[2]工作表1!$A:$G,7,0),0)+IF(VLOOKUP($G106,[2]工作表1!$A:$G,6,0)=P107,VLOOKUP($G106,[2]工作表1!$A:$G,7,0),0)+Q106+AC107</f>
        <v>4</v>
      </c>
      <c r="R107">
        <f ca="1">IF(C107=0,0,ROUND(I107*VLOOKUP(H107,[1]期望属性!$E$23:$F$38,2,0)+M107*VLOOKUP(L107,[1]期望属性!$E$23:$F$38,2,0)+O107*VLOOKUP(N107,[1]期望属性!$E$23:$F$38,2,0)+K107*VLOOKUP(J107,[1]期望属性!$E$23:$F$38,2,0)+Q107*VLOOKUP(P107,[1]期望属性!$E$23:$F$38,2,0),0))</f>
        <v>60</v>
      </c>
      <c r="S107" t="str">
        <f>VLOOKUP((10000+INT(A107/1000)),[1]佣兵!$A$102:$F$150,5,0)</f>
        <v>物防</v>
      </c>
      <c r="T107">
        <f>H107</f>
        <v>1</v>
      </c>
      <c r="U107">
        <f ca="1">[1]佣兵!$N$89</f>
        <v>129</v>
      </c>
      <c r="V107">
        <f>J107</f>
        <v>3</v>
      </c>
      <c r="W107">
        <v>0</v>
      </c>
      <c r="X107">
        <f>L107</f>
        <v>4</v>
      </c>
      <c r="Y107">
        <f ca="1">[1]佣兵!$J$89</f>
        <v>7</v>
      </c>
      <c r="Z107">
        <f>N107</f>
        <v>7</v>
      </c>
      <c r="AA107">
        <f ca="1">[1]佣兵!$L$89</f>
        <v>4</v>
      </c>
      <c r="AB107">
        <f>P107</f>
        <v>23</v>
      </c>
      <c r="AC107">
        <v>0</v>
      </c>
    </row>
    <row r="108" spans="1:29" x14ac:dyDescent="0.15">
      <c r="A108" s="1">
        <f>B108*1000+C108</f>
        <v>26003</v>
      </c>
      <c r="B108" s="1">
        <v>26</v>
      </c>
      <c r="C108" s="1">
        <f>C102</f>
        <v>3</v>
      </c>
      <c r="D108" s="37">
        <v>4001</v>
      </c>
      <c r="E108" s="38">
        <v>4001</v>
      </c>
      <c r="F108" s="38">
        <v>4002</v>
      </c>
      <c r="G108" s="39">
        <v>4007</v>
      </c>
      <c r="H108" s="1">
        <v>1</v>
      </c>
      <c r="I108" s="4">
        <f ca="1">IF(VLOOKUP($D107,[2]工作表1!$A:$G,6,0)=H108,VLOOKUP($D107,[2]工作表1!$A:$G,7,0),0)+IF(VLOOKUP($E107,[2]工作表1!$A:$G,6,0)=H108,VLOOKUP($E107,[2]工作表1!$A:$G,7,0),0)+IF(VLOOKUP($F107,[2]工作表1!$A:$G,6,0)=H108,VLOOKUP($F107,[2]工作表1!$A:$G,7,0),0)+IF(VLOOKUP($G107,[2]工作表1!$A:$G,6,0)=H108,VLOOKUP($G107,[2]工作表1!$A:$G,7,0),0)+I107+U108</f>
        <v>732</v>
      </c>
      <c r="J108" s="1">
        <v>3</v>
      </c>
      <c r="K108" s="4">
        <f>IF(VLOOKUP($D107,[2]工作表1!$A:$G,6,0)=J108,VLOOKUP($D107,[2]工作表1!$A:$G,7,0),0)+IF(VLOOKUP($E107,[2]工作表1!$A:$G,6,0)=J108,VLOOKUP($E107,[2]工作表1!$A:$G,7,0),0)+IF(VLOOKUP($F107,[2]工作表1!$A:$G,6,0)=J108,VLOOKUP($F107,[2]工作表1!$A:$G,7,0),0)+IF(VLOOKUP($G107,[2]工作表1!$A:$G,6,0)=J108,VLOOKUP($G107,[2]工作表1!$A:$G,7,0),0)+K107+W108</f>
        <v>22</v>
      </c>
      <c r="L108" s="1">
        <f>IF(S108="hp",4,IF(S108="物攻",5,IF(S108="技防",5,4)))</f>
        <v>4</v>
      </c>
      <c r="M108" s="4">
        <f ca="1">IF(VLOOKUP($D107,[2]工作表1!$A:$G,6,0)=L108,VLOOKUP($D107,[2]工作表1!$A:$G,7,0),0)+IF(VLOOKUP($E107,[2]工作表1!$A:$G,6,0)=L108,VLOOKUP($E107,[2]工作表1!$A:$G,7,0),0)+IF(VLOOKUP($F107,[2]工作表1!$A:$G,6,0)=L108,VLOOKUP($F107,[2]工作表1!$A:$G,7,0),0)+IF(VLOOKUP($G107,[2]工作表1!$A:$G,6,0)=L108,VLOOKUP($G107,[2]工作表1!$A:$G,7,0),0)+M107+Y108</f>
        <v>35</v>
      </c>
      <c r="N108" s="1">
        <f>IF(S108="hp",5,IF(S108="物攻",6,IF(S108="技防",6,7)))</f>
        <v>7</v>
      </c>
      <c r="O108" s="4">
        <f ca="1">IF(VLOOKUP($D107,[2]工作表1!$A:$G,6,0)=N108,VLOOKUP($D107,[2]工作表1!$A:$G,7,0),0)+IF(VLOOKUP($E107,[2]工作表1!$A:$G,6,0)=N108,VLOOKUP($E107,[2]工作表1!$A:$G,7,0),0)+IF(VLOOKUP($F107,[2]工作表1!$A:$G,6,0)=N108,VLOOKUP($F107,[2]工作表1!$A:$G,7,0),0)+IF(VLOOKUP($G107,[2]工作表1!$A:$G,6,0)=N108,VLOOKUP($G107,[2]工作表1!$A:$G,7,0),0)+O107+AA108</f>
        <v>21</v>
      </c>
      <c r="P108" s="1">
        <v>23</v>
      </c>
      <c r="Q108" s="4">
        <f>IF(VLOOKUP($D107,[2]工作表1!$A:$G,6,0)=P108,VLOOKUP($D107,[2]工作表1!$A:$G,7,0),0)+IF(VLOOKUP($E107,[2]工作表1!$A:$G,6,0)=P108,VLOOKUP($E107,[2]工作表1!$A:$G,7,0),0)+IF(VLOOKUP($F107,[2]工作表1!$A:$G,6,0)=P108,VLOOKUP($F107,[2]工作表1!$A:$G,7,0),0)+IF(VLOOKUP($G107,[2]工作表1!$A:$G,6,0)=P108,VLOOKUP($G107,[2]工作表1!$A:$G,7,0),0)+Q107+AC108</f>
        <v>4</v>
      </c>
      <c r="R108">
        <f ca="1">IF(C108=0,0,ROUND(I108*VLOOKUP(H108,[1]期望属性!$E$23:$F$38,2,0)+M108*VLOOKUP(L108,[1]期望属性!$E$23:$F$38,2,0)+O108*VLOOKUP(N108,[1]期望属性!$E$23:$F$38,2,0)+K108*VLOOKUP(J108,[1]期望属性!$E$23:$F$38,2,0)+Q108*VLOOKUP(P108,[1]期望属性!$E$23:$F$38,2,0),0))</f>
        <v>106</v>
      </c>
      <c r="S108" t="str">
        <f>VLOOKUP((10000+INT(A108/1000)),[1]佣兵!$A$102:$F$150,5,0)</f>
        <v>物防</v>
      </c>
      <c r="T108">
        <f>H108</f>
        <v>1</v>
      </c>
      <c r="U108">
        <f ca="1">[1]佣兵!$N$90</f>
        <v>149</v>
      </c>
      <c r="V108">
        <f>J108</f>
        <v>3</v>
      </c>
      <c r="W108">
        <v>0</v>
      </c>
      <c r="X108">
        <f>L108</f>
        <v>4</v>
      </c>
      <c r="Y108">
        <f ca="1">[1]佣兵!$J$90</f>
        <v>8</v>
      </c>
      <c r="Z108">
        <f>N108</f>
        <v>7</v>
      </c>
      <c r="AA108">
        <f ca="1">[1]佣兵!$L$90</f>
        <v>4</v>
      </c>
      <c r="AB108">
        <f>P108</f>
        <v>23</v>
      </c>
      <c r="AC108">
        <v>0</v>
      </c>
    </row>
    <row r="109" spans="1:29" x14ac:dyDescent="0.15">
      <c r="A109" s="1">
        <f>B109*1000+C109</f>
        <v>26004</v>
      </c>
      <c r="B109" s="1">
        <v>26</v>
      </c>
      <c r="C109" s="1">
        <f>C103</f>
        <v>4</v>
      </c>
      <c r="D109" s="37">
        <v>5006</v>
      </c>
      <c r="E109" s="38">
        <v>5006</v>
      </c>
      <c r="F109" s="38">
        <v>5003</v>
      </c>
      <c r="G109" s="39">
        <v>5008</v>
      </c>
      <c r="H109" s="1">
        <v>1</v>
      </c>
      <c r="I109" s="4">
        <f ca="1">IF(VLOOKUP($D108,[2]工作表1!$A:$G,6,0)=H109,VLOOKUP($D108,[2]工作表1!$A:$G,7,0),0)+IF(VLOOKUP($E108,[2]工作表1!$A:$G,6,0)=H109,VLOOKUP($E108,[2]工作表1!$A:$G,7,0),0)+IF(VLOOKUP($F108,[2]工作表1!$A:$G,6,0)=H109,VLOOKUP($F108,[2]工作表1!$A:$G,7,0),0)+IF(VLOOKUP($G108,[2]工作表1!$A:$G,6,0)=H109,VLOOKUP($G108,[2]工作表1!$A:$G,7,0),0)+I108+U109</f>
        <v>910</v>
      </c>
      <c r="J109" s="1">
        <v>3</v>
      </c>
      <c r="K109" s="4">
        <f>IF(VLOOKUP($D108,[2]工作表1!$A:$G,6,0)=J109,VLOOKUP($D108,[2]工作表1!$A:$G,7,0),0)+IF(VLOOKUP($E108,[2]工作表1!$A:$G,6,0)=J109,VLOOKUP($E108,[2]工作表1!$A:$G,7,0),0)+IF(VLOOKUP($F108,[2]工作表1!$A:$G,6,0)=J109,VLOOKUP($F108,[2]工作表1!$A:$G,7,0),0)+IF(VLOOKUP($G108,[2]工作表1!$A:$G,6,0)=J109,VLOOKUP($G108,[2]工作表1!$A:$G,7,0),0)+K108+W109</f>
        <v>41</v>
      </c>
      <c r="L109" s="1">
        <f>IF(S109="hp",4,IF(S109="物攻",5,IF(S109="技防",5,4)))</f>
        <v>4</v>
      </c>
      <c r="M109" s="4">
        <f ca="1">IF(VLOOKUP($D108,[2]工作表1!$A:$G,6,0)=L109,VLOOKUP($D108,[2]工作表1!$A:$G,7,0),0)+IF(VLOOKUP($E108,[2]工作表1!$A:$G,6,0)=L109,VLOOKUP($E108,[2]工作表1!$A:$G,7,0),0)+IF(VLOOKUP($F108,[2]工作表1!$A:$G,6,0)=L109,VLOOKUP($F108,[2]工作表1!$A:$G,7,0),0)+IF(VLOOKUP($G108,[2]工作表1!$A:$G,6,0)=L109,VLOOKUP($G108,[2]工作表1!$A:$G,7,0),0)+M108+Y109</f>
        <v>65</v>
      </c>
      <c r="N109" s="1">
        <f>IF(S109="hp",5,IF(S109="物攻",6,IF(S109="技防",6,7)))</f>
        <v>7</v>
      </c>
      <c r="O109" s="4">
        <f ca="1">IF(VLOOKUP($D108,[2]工作表1!$A:$G,6,0)=N109,VLOOKUP($D108,[2]工作表1!$A:$G,7,0),0)+IF(VLOOKUP($E108,[2]工作表1!$A:$G,6,0)=N109,VLOOKUP($E108,[2]工作表1!$A:$G,7,0),0)+IF(VLOOKUP($F108,[2]工作表1!$A:$G,6,0)=N109,VLOOKUP($F108,[2]工作表1!$A:$G,7,0),0)+IF(VLOOKUP($G108,[2]工作表1!$A:$G,6,0)=N109,VLOOKUP($G108,[2]工作表1!$A:$G,7,0),0)+O108+AA109</f>
        <v>26</v>
      </c>
      <c r="P109" s="1">
        <v>23</v>
      </c>
      <c r="Q109" s="4">
        <f>IF(VLOOKUP($D108,[2]工作表1!$A:$G,6,0)=P109,VLOOKUP($D108,[2]工作表1!$A:$G,7,0),0)+IF(VLOOKUP($E108,[2]工作表1!$A:$G,6,0)=P109,VLOOKUP($E108,[2]工作表1!$A:$G,7,0),0)+IF(VLOOKUP($F108,[2]工作表1!$A:$G,6,0)=P109,VLOOKUP($F108,[2]工作表1!$A:$G,7,0),0)+IF(VLOOKUP($G108,[2]工作表1!$A:$G,6,0)=P109,VLOOKUP($G108,[2]工作表1!$A:$G,7,0),0)+Q108+AC109</f>
        <v>13</v>
      </c>
      <c r="R109">
        <f ca="1">IF(C109=0,0,ROUND(I109*VLOOKUP(H109,[1]期望属性!$E$23:$F$38,2,0)+M109*VLOOKUP(L109,[1]期望属性!$E$23:$F$38,2,0)+O109*VLOOKUP(N109,[1]期望属性!$E$23:$F$38,2,0)+K109*VLOOKUP(J109,[1]期望属性!$E$23:$F$38,2,0)+Q109*VLOOKUP(P109,[1]期望属性!$E$23:$F$38,2,0),0))</f>
        <v>168</v>
      </c>
      <c r="S109" t="str">
        <f>VLOOKUP((10000+INT(A109/1000)),[1]佣兵!$A$102:$F$150,5,0)</f>
        <v>物防</v>
      </c>
      <c r="T109">
        <f>H109</f>
        <v>1</v>
      </c>
      <c r="U109">
        <f ca="1">[1]佣兵!$N$91</f>
        <v>178</v>
      </c>
      <c r="V109">
        <f>J109</f>
        <v>3</v>
      </c>
      <c r="W109">
        <v>0</v>
      </c>
      <c r="X109">
        <f>L109</f>
        <v>4</v>
      </c>
      <c r="Y109">
        <f ca="1">[1]佣兵!$J$91</f>
        <v>10</v>
      </c>
      <c r="Z109">
        <f>N109</f>
        <v>7</v>
      </c>
      <c r="AA109">
        <f ca="1">[1]佣兵!$L$91</f>
        <v>5</v>
      </c>
      <c r="AB109">
        <f>P109</f>
        <v>23</v>
      </c>
      <c r="AC109">
        <v>0</v>
      </c>
    </row>
    <row r="110" spans="1:29" x14ac:dyDescent="0.15">
      <c r="A110" s="1">
        <f>B110*1000+C110</f>
        <v>26005</v>
      </c>
      <c r="B110" s="1">
        <v>26</v>
      </c>
      <c r="C110" s="1">
        <f>C104</f>
        <v>5</v>
      </c>
      <c r="D110" s="40">
        <v>6001</v>
      </c>
      <c r="E110" s="40">
        <v>6002</v>
      </c>
      <c r="F110" s="40">
        <v>6003</v>
      </c>
      <c r="G110" s="40">
        <v>6008</v>
      </c>
      <c r="H110" s="1">
        <v>1</v>
      </c>
      <c r="I110" s="4">
        <f ca="1">IF(VLOOKUP($D109,[2]工作表1!$A:$G,6,0)=H110,VLOOKUP($D109,[2]工作表1!$A:$G,7,0),0)+IF(VLOOKUP($E109,[2]工作表1!$A:$G,6,0)=H110,VLOOKUP($E109,[2]工作表1!$A:$G,7,0),0)+IF(VLOOKUP($F109,[2]工作表1!$A:$G,6,0)=H110,VLOOKUP($F109,[2]工作表1!$A:$G,7,0),0)+IF(VLOOKUP($G109,[2]工作表1!$A:$G,6,0)=H110,VLOOKUP($G109,[2]工作表1!$A:$G,7,0),0)+I109+U110</f>
        <v>1626</v>
      </c>
      <c r="J110" s="1">
        <v>3</v>
      </c>
      <c r="K110" s="4">
        <f>IF(VLOOKUP($D109,[2]工作表1!$A:$G,6,0)=J110,VLOOKUP($D109,[2]工作表1!$A:$G,7,0),0)+IF(VLOOKUP($E109,[2]工作表1!$A:$G,6,0)=J110,VLOOKUP($E109,[2]工作表1!$A:$G,7,0),0)+IF(VLOOKUP($F109,[2]工作表1!$A:$G,6,0)=J110,VLOOKUP($F109,[2]工作表1!$A:$G,7,0),0)+IF(VLOOKUP($G109,[2]工作表1!$A:$G,6,0)=J110,VLOOKUP($G109,[2]工作表1!$A:$G,7,0),0)+K109+W110</f>
        <v>41</v>
      </c>
      <c r="L110" s="1">
        <f>IF(S110="hp",4,IF(S110="物攻",5,IF(S110="技防",5,4)))</f>
        <v>4</v>
      </c>
      <c r="M110" s="4">
        <f ca="1">IF(VLOOKUP($D109,[2]工作表1!$A:$G,6,0)=L110,VLOOKUP($D109,[2]工作表1!$A:$G,7,0),0)+IF(VLOOKUP($E109,[2]工作表1!$A:$G,6,0)=L110,VLOOKUP($E109,[2]工作表1!$A:$G,7,0),0)+IF(VLOOKUP($F109,[2]工作表1!$A:$G,6,0)=L110,VLOOKUP($F109,[2]工作表1!$A:$G,7,0),0)+IF(VLOOKUP($G109,[2]工作表1!$A:$G,6,0)=L110,VLOOKUP($G109,[2]工作表1!$A:$G,7,0),0)+M109+Y110</f>
        <v>77</v>
      </c>
      <c r="N110" s="1">
        <f>IF(S110="hp",5,IF(S110="物攻",6,IF(S110="技防",6,7)))</f>
        <v>7</v>
      </c>
      <c r="O110" s="4">
        <f ca="1">IF(VLOOKUP($D109,[2]工作表1!$A:$G,6,0)=N110,VLOOKUP($D109,[2]工作表1!$A:$G,7,0),0)+IF(VLOOKUP($E109,[2]工作表1!$A:$G,6,0)=N110,VLOOKUP($E109,[2]工作表1!$A:$G,7,0),0)+IF(VLOOKUP($F109,[2]工作表1!$A:$G,6,0)=N110,VLOOKUP($F109,[2]工作表1!$A:$G,7,0),0)+IF(VLOOKUP($G109,[2]工作表1!$A:$G,6,0)=N110,VLOOKUP($G109,[2]工作表1!$A:$G,7,0),0)+O109+AA110</f>
        <v>68</v>
      </c>
      <c r="P110" s="1">
        <v>23</v>
      </c>
      <c r="Q110" s="4">
        <f>IF(VLOOKUP($D109,[2]工作表1!$A:$G,6,0)=P110,VLOOKUP($D109,[2]工作表1!$A:$G,7,0),0)+IF(VLOOKUP($E109,[2]工作表1!$A:$G,6,0)=P110,VLOOKUP($E109,[2]工作表1!$A:$G,7,0),0)+IF(VLOOKUP($F109,[2]工作表1!$A:$G,6,0)=P110,VLOOKUP($F109,[2]工作表1!$A:$G,7,0),0)+IF(VLOOKUP($G109,[2]工作表1!$A:$G,6,0)=P110,VLOOKUP($G109,[2]工作表1!$A:$G,7,0),0)+Q109+AC110</f>
        <v>13</v>
      </c>
      <c r="R110">
        <f ca="1">IF(C110=0,0,ROUND(I110*VLOOKUP(H110,[1]期望属性!$E$23:$F$38,2,0)+M110*VLOOKUP(L110,[1]期望属性!$E$23:$F$38,2,0)+O110*VLOOKUP(N110,[1]期望属性!$E$23:$F$38,2,0)+K110*VLOOKUP(J110,[1]期望属性!$E$23:$F$38,2,0)+Q110*VLOOKUP(P110,[1]期望属性!$E$23:$F$38,2,0),0))</f>
        <v>251</v>
      </c>
      <c r="S110" t="str">
        <f>VLOOKUP((10000+INT(A110/1000)),[1]佣兵!$A$102:$F$150,5,0)</f>
        <v>物防</v>
      </c>
      <c r="T110">
        <f>H110</f>
        <v>1</v>
      </c>
      <c r="U110">
        <f ca="1">[1]佣兵!$N$92</f>
        <v>218</v>
      </c>
      <c r="V110">
        <f>J110</f>
        <v>3</v>
      </c>
      <c r="W110">
        <v>0</v>
      </c>
      <c r="X110">
        <f>L110</f>
        <v>4</v>
      </c>
      <c r="Y110">
        <f ca="1">[1]佣兵!$J$92</f>
        <v>12</v>
      </c>
      <c r="Z110">
        <f>N110</f>
        <v>7</v>
      </c>
      <c r="AA110">
        <f ca="1">[1]佣兵!$L$92</f>
        <v>6</v>
      </c>
      <c r="AB110">
        <f>P110</f>
        <v>23</v>
      </c>
      <c r="AC110">
        <v>0</v>
      </c>
    </row>
    <row r="111" spans="1:29" x14ac:dyDescent="0.15">
      <c r="A111" s="1">
        <f>B111*1000+C111</f>
        <v>27000</v>
      </c>
      <c r="B111" s="1">
        <v>27</v>
      </c>
      <c r="C111" s="1">
        <f>C105</f>
        <v>0</v>
      </c>
      <c r="D111" s="7">
        <v>1005</v>
      </c>
      <c r="E111" s="8">
        <v>1004</v>
      </c>
      <c r="F111" s="8">
        <v>1003</v>
      </c>
      <c r="G111" s="9">
        <v>1007</v>
      </c>
      <c r="H111" s="1">
        <v>1</v>
      </c>
      <c r="I111" s="4">
        <v>0</v>
      </c>
      <c r="J111" s="1">
        <v>3</v>
      </c>
      <c r="K111" s="4">
        <v>0</v>
      </c>
      <c r="L111" s="1">
        <f>IF(S111="hp",4,IF(S111="物攻",5,IF(S111="技防",5,4)))</f>
        <v>5</v>
      </c>
      <c r="M111" s="4">
        <v>0</v>
      </c>
      <c r="N111" s="1">
        <f>IF(S111="hp",5,IF(S111="物攻",6,IF(S111="技防",6,7)))</f>
        <v>6</v>
      </c>
      <c r="O111" s="4">
        <v>0</v>
      </c>
      <c r="P111" s="1">
        <v>23</v>
      </c>
      <c r="Q111" s="4">
        <v>0</v>
      </c>
      <c r="R111">
        <f>IF(C111=0,0,ROUND(I111*VLOOKUP(H111,[1]期望属性!$E$23:$F$38,2,0)+M111*VLOOKUP(L111,[1]期望属性!$E$23:$F$38,2,0)+O111*VLOOKUP(N111,[1]期望属性!$E$23:$F$38,2,0)+K111*VLOOKUP(J111,[1]期望属性!$E$23:$F$38,2,0)+Q111*VLOOKUP(P111,[1]期望属性!$E$23:$F$38,2,0),0))</f>
        <v>0</v>
      </c>
      <c r="S111" t="str">
        <f>VLOOKUP((10000+INT(A111/1000)),[1]佣兵!$A$102:$F$150,5,0)</f>
        <v>物攻</v>
      </c>
      <c r="T111">
        <f>H111</f>
        <v>1</v>
      </c>
      <c r="U111">
        <f>[1]佣兵!$N$87</f>
        <v>0</v>
      </c>
      <c r="V111">
        <f>J111</f>
        <v>3</v>
      </c>
      <c r="W111">
        <v>0</v>
      </c>
      <c r="X111">
        <f>L111</f>
        <v>5</v>
      </c>
      <c r="Y111">
        <f>[1]佣兵!$J$87</f>
        <v>0</v>
      </c>
      <c r="Z111">
        <f>N111</f>
        <v>6</v>
      </c>
      <c r="AA111">
        <f>[1]佣兵!$L$87</f>
        <v>0</v>
      </c>
      <c r="AB111">
        <f>P111</f>
        <v>23</v>
      </c>
      <c r="AC111">
        <v>0</v>
      </c>
    </row>
    <row r="112" spans="1:29" x14ac:dyDescent="0.15">
      <c r="A112" s="1">
        <f>B112*1000+C112</f>
        <v>27001</v>
      </c>
      <c r="B112" s="1">
        <v>27</v>
      </c>
      <c r="C112" s="1">
        <f>C106</f>
        <v>1</v>
      </c>
      <c r="D112" s="10">
        <v>2005</v>
      </c>
      <c r="E112" s="6">
        <v>2004</v>
      </c>
      <c r="F112" s="6">
        <v>2003</v>
      </c>
      <c r="G112" s="11">
        <v>2008</v>
      </c>
      <c r="H112" s="1">
        <v>1</v>
      </c>
      <c r="I112" s="4">
        <f ca="1">IF(VLOOKUP($D111,[2]工作表1!$A:$G,6,0)=H112,VLOOKUP($D111,[2]工作表1!$A:$G,7,0),0)+IF(VLOOKUP($E111,[2]工作表1!$A:$G,6,0)=H112,VLOOKUP($E111,[2]工作表1!$A:$G,7,0),0)+IF(VLOOKUP($F111,[2]工作表1!$A:$G,6,0)=H112,VLOOKUP($F111,[2]工作表1!$A:$G,7,0),0)+IF(VLOOKUP($G111,[2]工作表1!$A:$G,6,0)=H112,VLOOKUP($G111,[2]工作表1!$A:$G,7,0),0)+I111+U112</f>
        <v>146</v>
      </c>
      <c r="J112" s="1">
        <v>3</v>
      </c>
      <c r="K112" s="4">
        <f>IF(VLOOKUP($D111,[2]工作表1!$A:$G,6,0)=J112,VLOOKUP($D111,[2]工作表1!$A:$G,7,0),0)+IF(VLOOKUP($E111,[2]工作表1!$A:$G,6,0)=J112,VLOOKUP($E111,[2]工作表1!$A:$G,7,0),0)+IF(VLOOKUP($F111,[2]工作表1!$A:$G,6,0)=J112,VLOOKUP($F111,[2]工作表1!$A:$G,7,0),0)+IF(VLOOKUP($G111,[2]工作表1!$A:$G,6,0)=J112,VLOOKUP($G111,[2]工作表1!$A:$G,7,0),0)+K111+W112</f>
        <v>0</v>
      </c>
      <c r="L112" s="1">
        <f>IF(S112="hp",4,IF(S112="物攻",5,IF(S112="技防",5,4)))</f>
        <v>5</v>
      </c>
      <c r="M112" s="4">
        <f ca="1">IF(VLOOKUP($D111,[2]工作表1!$A:$G,6,0)=L112,VLOOKUP($D111,[2]工作表1!$A:$G,7,0),0)+IF(VLOOKUP($E111,[2]工作表1!$A:$G,6,0)=L112,VLOOKUP($E111,[2]工作表1!$A:$G,7,0),0)+IF(VLOOKUP($F111,[2]工作表1!$A:$G,6,0)=L112,VLOOKUP($F111,[2]工作表1!$A:$G,7,0),0)+IF(VLOOKUP($G111,[2]工作表1!$A:$G,6,0)=L112,VLOOKUP($G111,[2]工作表1!$A:$G,7,0),0)+M111+Y112</f>
        <v>8</v>
      </c>
      <c r="N112" s="1">
        <f>IF(S112="hp",5,IF(S112="物攻",6,IF(S112="技防",6,7)))</f>
        <v>6</v>
      </c>
      <c r="O112" s="4">
        <f ca="1">IF(VLOOKUP($D111,[2]工作表1!$A:$G,6,0)=N112,VLOOKUP($D111,[2]工作表1!$A:$G,7,0),0)+IF(VLOOKUP($E111,[2]工作表1!$A:$G,6,0)=N112,VLOOKUP($E111,[2]工作表1!$A:$G,7,0),0)+IF(VLOOKUP($F111,[2]工作表1!$A:$G,6,0)=N112,VLOOKUP($F111,[2]工作表1!$A:$G,7,0),0)+IF(VLOOKUP($G111,[2]工作表1!$A:$G,6,0)=N112,VLOOKUP($G111,[2]工作表1!$A:$G,7,0),0)+O111+AA112</f>
        <v>7</v>
      </c>
      <c r="P112" s="1">
        <v>23</v>
      </c>
      <c r="Q112" s="4">
        <f>IF(VLOOKUP($D111,[2]工作表1!$A:$G,6,0)=P112,VLOOKUP($D111,[2]工作表1!$A:$G,7,0),0)+IF(VLOOKUP($E111,[2]工作表1!$A:$G,6,0)=P112,VLOOKUP($E111,[2]工作表1!$A:$G,7,0),0)+IF(VLOOKUP($F111,[2]工作表1!$A:$G,6,0)=P112,VLOOKUP($F111,[2]工作表1!$A:$G,7,0),0)+IF(VLOOKUP($G111,[2]工作表1!$A:$G,6,0)=P112,VLOOKUP($G111,[2]工作表1!$A:$G,7,0),0)+Q111+AC112</f>
        <v>3</v>
      </c>
      <c r="R112">
        <f ca="1">IF(C112=0,0,ROUND(I112*VLOOKUP(H112,[1]期望属性!$E$23:$F$38,2,0)+M112*VLOOKUP(L112,[1]期望属性!$E$23:$F$38,2,0)+O112*VLOOKUP(N112,[1]期望属性!$E$23:$F$38,2,0)+K112*VLOOKUP(J112,[1]期望属性!$E$23:$F$38,2,0)+Q112*VLOOKUP(P112,[1]期望属性!$E$23:$F$38,2,0),0))</f>
        <v>24</v>
      </c>
      <c r="S112" t="str">
        <f>VLOOKUP((10000+INT(A112/1000)),[1]佣兵!$A$102:$F$150,5,0)</f>
        <v>物攻</v>
      </c>
      <c r="T112">
        <f>H112</f>
        <v>1</v>
      </c>
      <c r="U112">
        <f ca="1">[1]佣兵!$N$88</f>
        <v>99</v>
      </c>
      <c r="V112">
        <f>J112</f>
        <v>3</v>
      </c>
      <c r="W112">
        <v>0</v>
      </c>
      <c r="X112">
        <f>L112</f>
        <v>5</v>
      </c>
      <c r="Y112">
        <f ca="1">[1]佣兵!$J$88</f>
        <v>5</v>
      </c>
      <c r="Z112">
        <f>N112</f>
        <v>6</v>
      </c>
      <c r="AA112">
        <f ca="1">[1]佣兵!$L$88</f>
        <v>3</v>
      </c>
      <c r="AB112">
        <f>P112</f>
        <v>23</v>
      </c>
      <c r="AC112">
        <v>0</v>
      </c>
    </row>
    <row r="113" spans="1:29" x14ac:dyDescent="0.15">
      <c r="A113" s="1">
        <f>B113*1000+C113</f>
        <v>27002</v>
      </c>
      <c r="B113" s="1">
        <v>27</v>
      </c>
      <c r="C113" s="1">
        <f>C107</f>
        <v>2</v>
      </c>
      <c r="D113" s="10">
        <v>3008</v>
      </c>
      <c r="E113" s="6">
        <v>3004</v>
      </c>
      <c r="F113" s="6">
        <v>3003</v>
      </c>
      <c r="G113" s="11">
        <v>3007</v>
      </c>
      <c r="H113" s="1">
        <v>1</v>
      </c>
      <c r="I113" s="4">
        <f ca="1">IF(VLOOKUP($D112,[2]工作表1!$A:$G,6,0)=H113,VLOOKUP($D112,[2]工作表1!$A:$G,7,0),0)+IF(VLOOKUP($E112,[2]工作表1!$A:$G,6,0)=H113,VLOOKUP($E112,[2]工作表1!$A:$G,7,0),0)+IF(VLOOKUP($F112,[2]工作表1!$A:$G,6,0)=H113,VLOOKUP($F112,[2]工作表1!$A:$G,7,0),0)+IF(VLOOKUP($G112,[2]工作表1!$A:$G,6,0)=H113,VLOOKUP($G112,[2]工作表1!$A:$G,7,0),0)+I112+U113</f>
        <v>453</v>
      </c>
      <c r="J113" s="1">
        <v>3</v>
      </c>
      <c r="K113" s="4">
        <f>IF(VLOOKUP($D112,[2]工作表1!$A:$G,6,0)=J113,VLOOKUP($D112,[2]工作表1!$A:$G,7,0),0)+IF(VLOOKUP($E112,[2]工作表1!$A:$G,6,0)=J113,VLOOKUP($E112,[2]工作表1!$A:$G,7,0),0)+IF(VLOOKUP($F112,[2]工作表1!$A:$G,6,0)=J113,VLOOKUP($F112,[2]工作表1!$A:$G,7,0),0)+IF(VLOOKUP($G112,[2]工作表1!$A:$G,6,0)=J113,VLOOKUP($G112,[2]工作表1!$A:$G,7,0),0)+K112+W113</f>
        <v>0</v>
      </c>
      <c r="L113" s="1">
        <f>IF(S113="hp",4,IF(S113="物攻",5,IF(S113="技防",5,4)))</f>
        <v>5</v>
      </c>
      <c r="M113" s="4">
        <f ca="1">IF(VLOOKUP($D112,[2]工作表1!$A:$G,6,0)=L113,VLOOKUP($D112,[2]工作表1!$A:$G,7,0),0)+IF(VLOOKUP($E112,[2]工作表1!$A:$G,6,0)=L113,VLOOKUP($E112,[2]工作表1!$A:$G,7,0),0)+IF(VLOOKUP($F112,[2]工作表1!$A:$G,6,0)=L113,VLOOKUP($F112,[2]工作表1!$A:$G,7,0),0)+IF(VLOOKUP($G112,[2]工作表1!$A:$G,6,0)=L113,VLOOKUP($G112,[2]工作表1!$A:$G,7,0),0)+M112+Y113</f>
        <v>20</v>
      </c>
      <c r="N113" s="1">
        <f>IF(S113="hp",5,IF(S113="物攻",6,IF(S113="技防",6,7)))</f>
        <v>6</v>
      </c>
      <c r="O113" s="4">
        <f ca="1">IF(VLOOKUP($D112,[2]工作表1!$A:$G,6,0)=N113,VLOOKUP($D112,[2]工作表1!$A:$G,7,0),0)+IF(VLOOKUP($E112,[2]工作表1!$A:$G,6,0)=N113,VLOOKUP($E112,[2]工作表1!$A:$G,7,0),0)+IF(VLOOKUP($F112,[2]工作表1!$A:$G,6,0)=N113,VLOOKUP($F112,[2]工作表1!$A:$G,7,0),0)+IF(VLOOKUP($G112,[2]工作表1!$A:$G,6,0)=N113,VLOOKUP($G112,[2]工作表1!$A:$G,7,0),0)+O112+AA113</f>
        <v>17</v>
      </c>
      <c r="P113" s="1">
        <v>23</v>
      </c>
      <c r="Q113" s="4">
        <f>IF(VLOOKUP($D112,[2]工作表1!$A:$G,6,0)=P113,VLOOKUP($D112,[2]工作表1!$A:$G,7,0),0)+IF(VLOOKUP($E112,[2]工作表1!$A:$G,6,0)=P113,VLOOKUP($E112,[2]工作表1!$A:$G,7,0),0)+IF(VLOOKUP($F112,[2]工作表1!$A:$G,6,0)=P113,VLOOKUP($F112,[2]工作表1!$A:$G,7,0),0)+IF(VLOOKUP($G112,[2]工作表1!$A:$G,6,0)=P113,VLOOKUP($G112,[2]工作表1!$A:$G,7,0),0)+Q112+AC113</f>
        <v>3</v>
      </c>
      <c r="R113">
        <f ca="1">IF(C113=0,0,ROUND(I113*VLOOKUP(H113,[1]期望属性!$E$23:$F$38,2,0)+M113*VLOOKUP(L113,[1]期望属性!$E$23:$F$38,2,0)+O113*VLOOKUP(N113,[1]期望属性!$E$23:$F$38,2,0)+K113*VLOOKUP(J113,[1]期望属性!$E$23:$F$38,2,0)+Q113*VLOOKUP(P113,[1]期望属性!$E$23:$F$38,2,0),0))</f>
        <v>61</v>
      </c>
      <c r="S113" t="str">
        <f>VLOOKUP((10000+INT(A113/1000)),[1]佣兵!$A$102:$F$150,5,0)</f>
        <v>物攻</v>
      </c>
      <c r="T113">
        <f>H113</f>
        <v>1</v>
      </c>
      <c r="U113">
        <f ca="1">[1]佣兵!$N$89</f>
        <v>129</v>
      </c>
      <c r="V113">
        <f>J113</f>
        <v>3</v>
      </c>
      <c r="W113">
        <v>0</v>
      </c>
      <c r="X113">
        <f>L113</f>
        <v>5</v>
      </c>
      <c r="Y113">
        <f ca="1">[1]佣兵!$J$89</f>
        <v>7</v>
      </c>
      <c r="Z113">
        <f>N113</f>
        <v>6</v>
      </c>
      <c r="AA113">
        <f ca="1">[1]佣兵!$L$89</f>
        <v>4</v>
      </c>
      <c r="AB113">
        <f>P113</f>
        <v>23</v>
      </c>
      <c r="AC113">
        <v>0</v>
      </c>
    </row>
    <row r="114" spans="1:29" x14ac:dyDescent="0.15">
      <c r="A114" s="1">
        <f>B114*1000+C114</f>
        <v>27003</v>
      </c>
      <c r="B114" s="1">
        <v>27</v>
      </c>
      <c r="C114" s="1">
        <f>C108</f>
        <v>3</v>
      </c>
      <c r="D114" s="10">
        <v>4005</v>
      </c>
      <c r="E114" s="6">
        <v>4004</v>
      </c>
      <c r="F114" s="6">
        <v>4003</v>
      </c>
      <c r="G114" s="11">
        <v>4008</v>
      </c>
      <c r="H114" s="1">
        <v>1</v>
      </c>
      <c r="I114" s="4">
        <f ca="1">IF(VLOOKUP($D113,[2]工作表1!$A:$G,6,0)=H114,VLOOKUP($D113,[2]工作表1!$A:$G,7,0),0)+IF(VLOOKUP($E113,[2]工作表1!$A:$G,6,0)=H114,VLOOKUP($E113,[2]工作表1!$A:$G,7,0),0)+IF(VLOOKUP($F113,[2]工作表1!$A:$G,6,0)=H114,VLOOKUP($F113,[2]工作表1!$A:$G,7,0),0)+IF(VLOOKUP($G113,[2]工作表1!$A:$G,6,0)=H114,VLOOKUP($G113,[2]工作表1!$A:$G,7,0),0)+I113+U114</f>
        <v>839</v>
      </c>
      <c r="J114" s="1">
        <v>3</v>
      </c>
      <c r="K114" s="4">
        <f>IF(VLOOKUP($D113,[2]工作表1!$A:$G,6,0)=J114,VLOOKUP($D113,[2]工作表1!$A:$G,7,0),0)+IF(VLOOKUP($E113,[2]工作表1!$A:$G,6,0)=J114,VLOOKUP($E113,[2]工作表1!$A:$G,7,0),0)+IF(VLOOKUP($F113,[2]工作表1!$A:$G,6,0)=J114,VLOOKUP($F113,[2]工作表1!$A:$G,7,0),0)+IF(VLOOKUP($G113,[2]工作表1!$A:$G,6,0)=J114,VLOOKUP($G113,[2]工作表1!$A:$G,7,0),0)+K113+W114</f>
        <v>0</v>
      </c>
      <c r="L114" s="1">
        <f>IF(S114="hp",4,IF(S114="物攻",5,IF(S114="技防",5,4)))</f>
        <v>5</v>
      </c>
      <c r="M114" s="4">
        <f ca="1">IF(VLOOKUP($D113,[2]工作表1!$A:$G,6,0)=L114,VLOOKUP($D113,[2]工作表1!$A:$G,7,0),0)+IF(VLOOKUP($E113,[2]工作表1!$A:$G,6,0)=L114,VLOOKUP($E113,[2]工作表1!$A:$G,7,0),0)+IF(VLOOKUP($F113,[2]工作表1!$A:$G,6,0)=L114,VLOOKUP($F113,[2]工作表1!$A:$G,7,0),0)+IF(VLOOKUP($G113,[2]工作表1!$A:$G,6,0)=L114,VLOOKUP($G113,[2]工作表1!$A:$G,7,0),0)+M113+Y114</f>
        <v>28</v>
      </c>
      <c r="N114" s="1">
        <f>IF(S114="hp",5,IF(S114="物攻",6,IF(S114="技防",6,7)))</f>
        <v>6</v>
      </c>
      <c r="O114" s="4">
        <f ca="1">IF(VLOOKUP($D113,[2]工作表1!$A:$G,6,0)=N114,VLOOKUP($D113,[2]工作表1!$A:$G,7,0),0)+IF(VLOOKUP($E113,[2]工作表1!$A:$G,6,0)=N114,VLOOKUP($E113,[2]工作表1!$A:$G,7,0),0)+IF(VLOOKUP($F113,[2]工作表1!$A:$G,6,0)=N114,VLOOKUP($F113,[2]工作表1!$A:$G,7,0),0)+IF(VLOOKUP($G113,[2]工作表1!$A:$G,6,0)=N114,VLOOKUP($G113,[2]工作表1!$A:$G,7,0),0)+O113+AA114</f>
        <v>30</v>
      </c>
      <c r="P114" s="1">
        <v>23</v>
      </c>
      <c r="Q114" s="4">
        <f>IF(VLOOKUP($D113,[2]工作表1!$A:$G,6,0)=P114,VLOOKUP($D113,[2]工作表1!$A:$G,7,0),0)+IF(VLOOKUP($E113,[2]工作表1!$A:$G,6,0)=P114,VLOOKUP($E113,[2]工作表1!$A:$G,7,0),0)+IF(VLOOKUP($F113,[2]工作表1!$A:$G,6,0)=P114,VLOOKUP($F113,[2]工作表1!$A:$G,7,0),0)+IF(VLOOKUP($G113,[2]工作表1!$A:$G,6,0)=P114,VLOOKUP($G113,[2]工作表1!$A:$G,7,0),0)+Q113+AC114</f>
        <v>9</v>
      </c>
      <c r="R114">
        <f ca="1">IF(C114=0,0,ROUND(I114*VLOOKUP(H114,[1]期望属性!$E$23:$F$38,2,0)+M114*VLOOKUP(L114,[1]期望属性!$E$23:$F$38,2,0)+O114*VLOOKUP(N114,[1]期望属性!$E$23:$F$38,2,0)+K114*VLOOKUP(J114,[1]期望属性!$E$23:$F$38,2,0)+Q114*VLOOKUP(P114,[1]期望属性!$E$23:$F$38,2,0),0))</f>
        <v>105</v>
      </c>
      <c r="S114" t="str">
        <f>VLOOKUP((10000+INT(A114/1000)),[1]佣兵!$A$102:$F$150,5,0)</f>
        <v>物攻</v>
      </c>
      <c r="T114">
        <f>H114</f>
        <v>1</v>
      </c>
      <c r="U114">
        <f ca="1">[1]佣兵!$N$90</f>
        <v>149</v>
      </c>
      <c r="V114">
        <f>J114</f>
        <v>3</v>
      </c>
      <c r="W114">
        <v>0</v>
      </c>
      <c r="X114">
        <f>L114</f>
        <v>5</v>
      </c>
      <c r="Y114">
        <f ca="1">[1]佣兵!$J$90</f>
        <v>8</v>
      </c>
      <c r="Z114">
        <f>N114</f>
        <v>6</v>
      </c>
      <c r="AA114">
        <f ca="1">[1]佣兵!$L$90</f>
        <v>4</v>
      </c>
      <c r="AB114">
        <f>P114</f>
        <v>23</v>
      </c>
      <c r="AC114">
        <v>0</v>
      </c>
    </row>
    <row r="115" spans="1:29" x14ac:dyDescent="0.15">
      <c r="A115" s="1">
        <f>B115*1000+C115</f>
        <v>27004</v>
      </c>
      <c r="B115" s="1">
        <v>27</v>
      </c>
      <c r="C115" s="1">
        <f>C109</f>
        <v>4</v>
      </c>
      <c r="D115" s="12">
        <v>5005</v>
      </c>
      <c r="E115" s="5">
        <v>5005</v>
      </c>
      <c r="F115" s="5">
        <v>5003</v>
      </c>
      <c r="G115" s="13">
        <v>5007</v>
      </c>
      <c r="H115" s="1">
        <v>1</v>
      </c>
      <c r="I115" s="4">
        <f ca="1">IF(VLOOKUP($D114,[2]工作表1!$A:$G,6,0)=H115,VLOOKUP($D114,[2]工作表1!$A:$G,7,0),0)+IF(VLOOKUP($E114,[2]工作表1!$A:$G,6,0)=H115,VLOOKUP($E114,[2]工作表1!$A:$G,7,0),0)+IF(VLOOKUP($F114,[2]工作表1!$A:$G,6,0)=H115,VLOOKUP($F114,[2]工作表1!$A:$G,7,0),0)+IF(VLOOKUP($G114,[2]工作表1!$A:$G,6,0)=H115,VLOOKUP($G114,[2]工作表1!$A:$G,7,0),0)+I114+U115</f>
        <v>1372</v>
      </c>
      <c r="J115" s="1">
        <v>3</v>
      </c>
      <c r="K115" s="4">
        <f>IF(VLOOKUP($D114,[2]工作表1!$A:$G,6,0)=J115,VLOOKUP($D114,[2]工作表1!$A:$G,7,0),0)+IF(VLOOKUP($E114,[2]工作表1!$A:$G,6,0)=J115,VLOOKUP($E114,[2]工作表1!$A:$G,7,0),0)+IF(VLOOKUP($F114,[2]工作表1!$A:$G,6,0)=J115,VLOOKUP($F114,[2]工作表1!$A:$G,7,0),0)+IF(VLOOKUP($G114,[2]工作表1!$A:$G,6,0)=J115,VLOOKUP($G114,[2]工作表1!$A:$G,7,0),0)+K114+W115</f>
        <v>0</v>
      </c>
      <c r="L115" s="1">
        <f>IF(S115="hp",4,IF(S115="物攻",5,IF(S115="技防",5,4)))</f>
        <v>5</v>
      </c>
      <c r="M115" s="4">
        <f ca="1">IF(VLOOKUP($D114,[2]工作表1!$A:$G,6,0)=L115,VLOOKUP($D114,[2]工作表1!$A:$G,7,0),0)+IF(VLOOKUP($E114,[2]工作表1!$A:$G,6,0)=L115,VLOOKUP($E114,[2]工作表1!$A:$G,7,0),0)+IF(VLOOKUP($F114,[2]工作表1!$A:$G,6,0)=L115,VLOOKUP($F114,[2]工作表1!$A:$G,7,0),0)+IF(VLOOKUP($G114,[2]工作表1!$A:$G,6,0)=L115,VLOOKUP($G114,[2]工作表1!$A:$G,7,0),0)+M114+Y115</f>
        <v>48</v>
      </c>
      <c r="N115" s="1">
        <f>IF(S115="hp",5,IF(S115="物攻",6,IF(S115="技防",6,7)))</f>
        <v>6</v>
      </c>
      <c r="O115" s="4">
        <f ca="1">IF(VLOOKUP($D114,[2]工作表1!$A:$G,6,0)=N115,VLOOKUP($D114,[2]工作表1!$A:$G,7,0),0)+IF(VLOOKUP($E114,[2]工作表1!$A:$G,6,0)=N115,VLOOKUP($E114,[2]工作表1!$A:$G,7,0),0)+IF(VLOOKUP($F114,[2]工作表1!$A:$G,6,0)=N115,VLOOKUP($F114,[2]工作表1!$A:$G,7,0),0)+IF(VLOOKUP($G114,[2]工作表1!$A:$G,6,0)=N115,VLOOKUP($G114,[2]工作表1!$A:$G,7,0),0)+O114+AA115</f>
        <v>48</v>
      </c>
      <c r="P115" s="1">
        <v>23</v>
      </c>
      <c r="Q115" s="4">
        <f>IF(VLOOKUP($D114,[2]工作表1!$A:$G,6,0)=P115,VLOOKUP($D114,[2]工作表1!$A:$G,7,0),0)+IF(VLOOKUP($E114,[2]工作表1!$A:$G,6,0)=P115,VLOOKUP($E114,[2]工作表1!$A:$G,7,0),0)+IF(VLOOKUP($F114,[2]工作表1!$A:$G,6,0)=P115,VLOOKUP($F114,[2]工作表1!$A:$G,7,0),0)+IF(VLOOKUP($G114,[2]工作表1!$A:$G,6,0)=P115,VLOOKUP($G114,[2]工作表1!$A:$G,7,0),0)+Q114+AC115</f>
        <v>9</v>
      </c>
      <c r="R115">
        <f ca="1">IF(C115=0,0,ROUND(I115*VLOOKUP(H115,[1]期望属性!$E$23:$F$38,2,0)+M115*VLOOKUP(L115,[1]期望属性!$E$23:$F$38,2,0)+O115*VLOOKUP(N115,[1]期望属性!$E$23:$F$38,2,0)+K115*VLOOKUP(J115,[1]期望属性!$E$23:$F$38,2,0)+Q115*VLOOKUP(P115,[1]期望属性!$E$23:$F$38,2,0),0))</f>
        <v>168</v>
      </c>
      <c r="S115" t="str">
        <f>VLOOKUP((10000+INT(A115/1000)),[1]佣兵!$A$102:$F$150,5,0)</f>
        <v>物攻</v>
      </c>
      <c r="T115">
        <f>H115</f>
        <v>1</v>
      </c>
      <c r="U115">
        <f ca="1">[1]佣兵!$N$91</f>
        <v>178</v>
      </c>
      <c r="V115">
        <f>J115</f>
        <v>3</v>
      </c>
      <c r="W115">
        <v>0</v>
      </c>
      <c r="X115">
        <f>L115</f>
        <v>5</v>
      </c>
      <c r="Y115">
        <f ca="1">[1]佣兵!$J$91</f>
        <v>10</v>
      </c>
      <c r="Z115">
        <f>N115</f>
        <v>6</v>
      </c>
      <c r="AA115">
        <f ca="1">[1]佣兵!$L$91</f>
        <v>5</v>
      </c>
      <c r="AB115">
        <f>P115</f>
        <v>23</v>
      </c>
      <c r="AC115">
        <v>0</v>
      </c>
    </row>
    <row r="116" spans="1:29" x14ac:dyDescent="0.15">
      <c r="A116" s="1">
        <f>B116*1000+C116</f>
        <v>27005</v>
      </c>
      <c r="B116" s="1">
        <v>27</v>
      </c>
      <c r="C116" s="1">
        <f>C110</f>
        <v>5</v>
      </c>
      <c r="D116" s="14">
        <v>6005</v>
      </c>
      <c r="E116" s="15">
        <v>6004</v>
      </c>
      <c r="F116" s="15">
        <v>6003</v>
      </c>
      <c r="G116" s="16">
        <v>6007</v>
      </c>
      <c r="H116" s="1">
        <v>1</v>
      </c>
      <c r="I116" s="4">
        <f ca="1">IF(VLOOKUP($D115,[2]工作表1!$A:$G,6,0)=H116,VLOOKUP($D115,[2]工作表1!$A:$G,7,0),0)+IF(VLOOKUP($E115,[2]工作表1!$A:$G,6,0)=H116,VLOOKUP($E115,[2]工作表1!$A:$G,7,0),0)+IF(VLOOKUP($F115,[2]工作表1!$A:$G,6,0)=H116,VLOOKUP($F115,[2]工作表1!$A:$G,7,0),0)+IF(VLOOKUP($G115,[2]工作表1!$A:$G,6,0)=H116,VLOOKUP($G115,[2]工作表1!$A:$G,7,0),0)+I115+U116</f>
        <v>1789</v>
      </c>
      <c r="J116" s="1">
        <v>3</v>
      </c>
      <c r="K116" s="4">
        <f>IF(VLOOKUP($D115,[2]工作表1!$A:$G,6,0)=J116,VLOOKUP($D115,[2]工作表1!$A:$G,7,0),0)+IF(VLOOKUP($E115,[2]工作表1!$A:$G,6,0)=J116,VLOOKUP($E115,[2]工作表1!$A:$G,7,0),0)+IF(VLOOKUP($F115,[2]工作表1!$A:$G,6,0)=J116,VLOOKUP($F115,[2]工作表1!$A:$G,7,0),0)+IF(VLOOKUP($G115,[2]工作表1!$A:$G,6,0)=J116,VLOOKUP($G115,[2]工作表1!$A:$G,7,0),0)+K115+W116</f>
        <v>0</v>
      </c>
      <c r="L116" s="1">
        <f>IF(S116="hp",4,IF(S116="物攻",5,IF(S116="技防",5,4)))</f>
        <v>5</v>
      </c>
      <c r="M116" s="4">
        <f ca="1">IF(VLOOKUP($D115,[2]工作表1!$A:$G,6,0)=L116,VLOOKUP($D115,[2]工作表1!$A:$G,7,0),0)+IF(VLOOKUP($E115,[2]工作表1!$A:$G,6,0)=L116,VLOOKUP($E115,[2]工作表1!$A:$G,7,0),0)+IF(VLOOKUP($F115,[2]工作表1!$A:$G,6,0)=L116,VLOOKUP($F115,[2]工作表1!$A:$G,7,0),0)+IF(VLOOKUP($G115,[2]工作表1!$A:$G,6,0)=L116,VLOOKUP($G115,[2]工作表1!$A:$G,7,0),0)+M115+Y116</f>
        <v>88</v>
      </c>
      <c r="N116" s="1">
        <f>IF(S116="hp",5,IF(S116="物攻",6,IF(S116="技防",6,7)))</f>
        <v>6</v>
      </c>
      <c r="O116" s="4">
        <f ca="1">IF(VLOOKUP($D115,[2]工作表1!$A:$G,6,0)=N116,VLOOKUP($D115,[2]工作表1!$A:$G,7,0),0)+IF(VLOOKUP($E115,[2]工作表1!$A:$G,6,0)=N116,VLOOKUP($E115,[2]工作表1!$A:$G,7,0),0)+IF(VLOOKUP($F115,[2]工作表1!$A:$G,6,0)=N116,VLOOKUP($F115,[2]工作表1!$A:$G,7,0),0)+IF(VLOOKUP($G115,[2]工作表1!$A:$G,6,0)=N116,VLOOKUP($G115,[2]工作表1!$A:$G,7,0),0)+O115+AA116</f>
        <v>54</v>
      </c>
      <c r="P116" s="1">
        <v>23</v>
      </c>
      <c r="Q116" s="4">
        <f>IF(VLOOKUP($D115,[2]工作表1!$A:$G,6,0)=P116,VLOOKUP($D115,[2]工作表1!$A:$G,7,0),0)+IF(VLOOKUP($E115,[2]工作表1!$A:$G,6,0)=P116,VLOOKUP($E115,[2]工作表1!$A:$G,7,0),0)+IF(VLOOKUP($F115,[2]工作表1!$A:$G,6,0)=P116,VLOOKUP($F115,[2]工作表1!$A:$G,7,0),0)+IF(VLOOKUP($G115,[2]工作表1!$A:$G,6,0)=P116,VLOOKUP($G115,[2]工作表1!$A:$G,7,0),0)+Q115+AC116</f>
        <v>21</v>
      </c>
      <c r="R116">
        <f ca="1">IF(C116=0,0,ROUND(I116*VLOOKUP(H116,[1]期望属性!$E$23:$F$38,2,0)+M116*VLOOKUP(L116,[1]期望属性!$E$23:$F$38,2,0)+O116*VLOOKUP(N116,[1]期望属性!$E$23:$F$38,2,0)+K116*VLOOKUP(J116,[1]期望属性!$E$23:$F$38,2,0)+Q116*VLOOKUP(P116,[1]期望属性!$E$23:$F$38,2,0),0))</f>
        <v>247</v>
      </c>
      <c r="S116" t="str">
        <f>VLOOKUP((10000+INT(A116/1000)),[1]佣兵!$A$102:$F$150,5,0)</f>
        <v>物攻</v>
      </c>
      <c r="T116">
        <f>H116</f>
        <v>1</v>
      </c>
      <c r="U116">
        <f ca="1">[1]佣兵!$N$92</f>
        <v>218</v>
      </c>
      <c r="V116">
        <f>J116</f>
        <v>3</v>
      </c>
      <c r="W116">
        <v>0</v>
      </c>
      <c r="X116">
        <f>L116</f>
        <v>5</v>
      </c>
      <c r="Y116">
        <f ca="1">[1]佣兵!$J$92</f>
        <v>12</v>
      </c>
      <c r="Z116">
        <f>N116</f>
        <v>6</v>
      </c>
      <c r="AA116">
        <f ca="1">[1]佣兵!$L$92</f>
        <v>6</v>
      </c>
      <c r="AB116">
        <f>P116</f>
        <v>23</v>
      </c>
      <c r="AC116">
        <v>0</v>
      </c>
    </row>
    <row r="117" spans="1:29" x14ac:dyDescent="0.15">
      <c r="A117" s="1">
        <f>B117*1000+C117</f>
        <v>28000</v>
      </c>
      <c r="B117" s="1">
        <v>28</v>
      </c>
      <c r="C117" s="1">
        <f>C111</f>
        <v>0</v>
      </c>
      <c r="D117" s="27">
        <v>1001</v>
      </c>
      <c r="E117" s="28">
        <v>1006</v>
      </c>
      <c r="F117" s="28">
        <v>1002</v>
      </c>
      <c r="G117" s="29">
        <v>1008</v>
      </c>
      <c r="H117" s="1">
        <v>1</v>
      </c>
      <c r="I117" s="4">
        <v>0</v>
      </c>
      <c r="J117" s="1">
        <v>3</v>
      </c>
      <c r="K117" s="4">
        <v>0</v>
      </c>
      <c r="L117" s="1">
        <f>IF(S117="hp",4,IF(S117="物攻",5,IF(S117="技防",5,4)))</f>
        <v>4</v>
      </c>
      <c r="M117" s="4">
        <v>0</v>
      </c>
      <c r="N117" s="1">
        <f>IF(S117="hp",5,IF(S117="物攻",6,IF(S117="技防",6,7)))</f>
        <v>7</v>
      </c>
      <c r="O117" s="4">
        <v>0</v>
      </c>
      <c r="P117" s="1">
        <v>23</v>
      </c>
      <c r="Q117" s="4">
        <v>0</v>
      </c>
      <c r="R117">
        <f>IF(C117=0,0,ROUND(I117*VLOOKUP(H117,[1]期望属性!$E$23:$F$38,2,0)+M117*VLOOKUP(L117,[1]期望属性!$E$23:$F$38,2,0)+O117*VLOOKUP(N117,[1]期望属性!$E$23:$F$38,2,0)+K117*VLOOKUP(J117,[1]期望属性!$E$23:$F$38,2,0)+Q117*VLOOKUP(P117,[1]期望属性!$E$23:$F$38,2,0),0))</f>
        <v>0</v>
      </c>
      <c r="S117" t="str">
        <f>VLOOKUP((10000+INT(A117/1000)),[1]佣兵!$A$102:$F$150,5,0)</f>
        <v>技攻</v>
      </c>
      <c r="T117">
        <f>H117</f>
        <v>1</v>
      </c>
      <c r="U117">
        <f>[1]佣兵!$N$87</f>
        <v>0</v>
      </c>
      <c r="V117">
        <f>J117</f>
        <v>3</v>
      </c>
      <c r="W117">
        <v>0</v>
      </c>
      <c r="X117">
        <f>L117</f>
        <v>4</v>
      </c>
      <c r="Y117">
        <f>[1]佣兵!$J$87</f>
        <v>0</v>
      </c>
      <c r="Z117">
        <f>N117</f>
        <v>7</v>
      </c>
      <c r="AA117">
        <f>[1]佣兵!$L$87</f>
        <v>0</v>
      </c>
      <c r="AB117">
        <f>P117</f>
        <v>23</v>
      </c>
      <c r="AC117">
        <v>0</v>
      </c>
    </row>
    <row r="118" spans="1:29" x14ac:dyDescent="0.15">
      <c r="A118" s="1">
        <f>B118*1000+C118</f>
        <v>28001</v>
      </c>
      <c r="B118" s="1">
        <v>28</v>
      </c>
      <c r="C118" s="1">
        <f>C112</f>
        <v>1</v>
      </c>
      <c r="D118" s="30">
        <v>2001</v>
      </c>
      <c r="E118" s="31">
        <v>2006</v>
      </c>
      <c r="F118" s="31">
        <v>2003</v>
      </c>
      <c r="G118" s="32">
        <v>2008</v>
      </c>
      <c r="H118" s="1">
        <v>1</v>
      </c>
      <c r="I118" s="4">
        <f ca="1">IF(VLOOKUP($D117,[2]工作表1!$A:$G,6,0)=H118,VLOOKUP($D117,[2]工作表1!$A:$G,7,0),0)+IF(VLOOKUP($E117,[2]工作表1!$A:$G,6,0)=H118,VLOOKUP($E117,[2]工作表1!$A:$G,7,0),0)+IF(VLOOKUP($F117,[2]工作表1!$A:$G,6,0)=H118,VLOOKUP($F117,[2]工作表1!$A:$G,7,0),0)+IF(VLOOKUP($G117,[2]工作表1!$A:$G,6,0)=H118,VLOOKUP($G117,[2]工作表1!$A:$G,7,0),0)+I117+U118</f>
        <v>170</v>
      </c>
      <c r="J118" s="1">
        <v>3</v>
      </c>
      <c r="K118" s="4">
        <f>IF(VLOOKUP($D117,[2]工作表1!$A:$G,6,0)=J118,VLOOKUP($D117,[2]工作表1!$A:$G,7,0),0)+IF(VLOOKUP($E117,[2]工作表1!$A:$G,6,0)=J118,VLOOKUP($E117,[2]工作表1!$A:$G,7,0),0)+IF(VLOOKUP($F117,[2]工作表1!$A:$G,6,0)=J118,VLOOKUP($F117,[2]工作表1!$A:$G,7,0),0)+IF(VLOOKUP($G117,[2]工作表1!$A:$G,6,0)=J118,VLOOKUP($G117,[2]工作表1!$A:$G,7,0),0)+K117+W118</f>
        <v>6</v>
      </c>
      <c r="L118" s="1">
        <f>IF(S118="hp",4,IF(S118="物攻",5,IF(S118="技防",5,4)))</f>
        <v>4</v>
      </c>
      <c r="M118" s="4">
        <f ca="1">IF(VLOOKUP($D117,[2]工作表1!$A:$G,6,0)=L118,VLOOKUP($D117,[2]工作表1!$A:$G,7,0),0)+IF(VLOOKUP($E117,[2]工作表1!$A:$G,6,0)=L118,VLOOKUP($E117,[2]工作表1!$A:$G,7,0),0)+IF(VLOOKUP($F117,[2]工作表1!$A:$G,6,0)=L118,VLOOKUP($F117,[2]工作表1!$A:$G,7,0),0)+IF(VLOOKUP($G117,[2]工作表1!$A:$G,6,0)=L118,VLOOKUP($G117,[2]工作表1!$A:$G,7,0),0)+M117+Y118</f>
        <v>8</v>
      </c>
      <c r="N118" s="1">
        <f>IF(S118="hp",5,IF(S118="物攻",6,IF(S118="技防",6,7)))</f>
        <v>7</v>
      </c>
      <c r="O118" s="4">
        <f ca="1">IF(VLOOKUP($D117,[2]工作表1!$A:$G,6,0)=N118,VLOOKUP($D117,[2]工作表1!$A:$G,7,0),0)+IF(VLOOKUP($E117,[2]工作表1!$A:$G,6,0)=N118,VLOOKUP($E117,[2]工作表1!$A:$G,7,0),0)+IF(VLOOKUP($F117,[2]工作表1!$A:$G,6,0)=N118,VLOOKUP($F117,[2]工作表1!$A:$G,7,0),0)+IF(VLOOKUP($G117,[2]工作表1!$A:$G,6,0)=N118,VLOOKUP($G117,[2]工作表1!$A:$G,7,0),0)+O117+AA118</f>
        <v>7</v>
      </c>
      <c r="P118" s="1">
        <v>23</v>
      </c>
      <c r="Q118" s="4">
        <f>IF(VLOOKUP($D117,[2]工作表1!$A:$G,6,0)=P118,VLOOKUP($D117,[2]工作表1!$A:$G,7,0),0)+IF(VLOOKUP($E117,[2]工作表1!$A:$G,6,0)=P118,VLOOKUP($E117,[2]工作表1!$A:$G,7,0),0)+IF(VLOOKUP($F117,[2]工作表1!$A:$G,6,0)=P118,VLOOKUP($F117,[2]工作表1!$A:$G,7,0),0)+IF(VLOOKUP($G117,[2]工作表1!$A:$G,6,0)=P118,VLOOKUP($G117,[2]工作表1!$A:$G,7,0),0)+Q117+AC118</f>
        <v>0</v>
      </c>
      <c r="R118">
        <f ca="1">IF(C118=0,0,ROUND(I118*VLOOKUP(H118,[1]期望属性!$E$23:$F$38,2,0)+M118*VLOOKUP(L118,[1]期望属性!$E$23:$F$38,2,0)+O118*VLOOKUP(N118,[1]期望属性!$E$23:$F$38,2,0)+K118*VLOOKUP(J118,[1]期望属性!$E$23:$F$38,2,0)+Q118*VLOOKUP(P118,[1]期望属性!$E$23:$F$38,2,0),0))</f>
        <v>26</v>
      </c>
      <c r="S118" t="str">
        <f>VLOOKUP((10000+INT(A118/1000)),[1]佣兵!$A$102:$F$150,5,0)</f>
        <v>技攻</v>
      </c>
      <c r="T118">
        <f>H118</f>
        <v>1</v>
      </c>
      <c r="U118">
        <f ca="1">[1]佣兵!$N$88</f>
        <v>99</v>
      </c>
      <c r="V118">
        <f>J118</f>
        <v>3</v>
      </c>
      <c r="W118">
        <v>0</v>
      </c>
      <c r="X118">
        <f>L118</f>
        <v>4</v>
      </c>
      <c r="Y118">
        <f ca="1">[1]佣兵!$J$88</f>
        <v>5</v>
      </c>
      <c r="Z118">
        <f>N118</f>
        <v>7</v>
      </c>
      <c r="AA118">
        <f ca="1">[1]佣兵!$L$88</f>
        <v>3</v>
      </c>
      <c r="AB118">
        <f>P118</f>
        <v>23</v>
      </c>
      <c r="AC118">
        <v>0</v>
      </c>
    </row>
    <row r="119" spans="1:29" x14ac:dyDescent="0.15">
      <c r="A119" s="1">
        <f>B119*1000+C119</f>
        <v>28002</v>
      </c>
      <c r="B119" s="1">
        <v>28</v>
      </c>
      <c r="C119" s="1">
        <f>C113</f>
        <v>2</v>
      </c>
      <c r="D119" s="30">
        <v>3003</v>
      </c>
      <c r="E119" s="31">
        <v>3006</v>
      </c>
      <c r="F119" s="31">
        <v>3002</v>
      </c>
      <c r="G119" s="32">
        <v>3008</v>
      </c>
      <c r="H119" s="1">
        <v>1</v>
      </c>
      <c r="I119" s="4">
        <f ca="1">IF(VLOOKUP($D118,[2]工作表1!$A:$G,6,0)=H119,VLOOKUP($D118,[2]工作表1!$A:$G,7,0),0)+IF(VLOOKUP($E118,[2]工作表1!$A:$G,6,0)=H119,VLOOKUP($E118,[2]工作表1!$A:$G,7,0),0)+IF(VLOOKUP($F118,[2]工作表1!$A:$G,6,0)=H119,VLOOKUP($F118,[2]工作表1!$A:$G,7,0),0)+IF(VLOOKUP($G118,[2]工作表1!$A:$G,6,0)=H119,VLOOKUP($G118,[2]工作表1!$A:$G,7,0),0)+I118+U119</f>
        <v>477</v>
      </c>
      <c r="J119" s="1">
        <v>3</v>
      </c>
      <c r="K119" s="4">
        <f>IF(VLOOKUP($D118,[2]工作表1!$A:$G,6,0)=J119,VLOOKUP($D118,[2]工作表1!$A:$G,7,0),0)+IF(VLOOKUP($E118,[2]工作表1!$A:$G,6,0)=J119,VLOOKUP($E118,[2]工作表1!$A:$G,7,0),0)+IF(VLOOKUP($F118,[2]工作表1!$A:$G,6,0)=J119,VLOOKUP($F118,[2]工作表1!$A:$G,7,0),0)+IF(VLOOKUP($G118,[2]工作表1!$A:$G,6,0)=J119,VLOOKUP($G118,[2]工作表1!$A:$G,7,0),0)+K118+W119</f>
        <v>6</v>
      </c>
      <c r="L119" s="1">
        <f>IF(S119="hp",4,IF(S119="物攻",5,IF(S119="技防",5,4)))</f>
        <v>4</v>
      </c>
      <c r="M119" s="4">
        <f ca="1">IF(VLOOKUP($D118,[2]工作表1!$A:$G,6,0)=L119,VLOOKUP($D118,[2]工作表1!$A:$G,7,0),0)+IF(VLOOKUP($E118,[2]工作表1!$A:$G,6,0)=L119,VLOOKUP($E118,[2]工作表1!$A:$G,7,0),0)+IF(VLOOKUP($F118,[2]工作表1!$A:$G,6,0)=L119,VLOOKUP($F118,[2]工作表1!$A:$G,7,0),0)+IF(VLOOKUP($G118,[2]工作表1!$A:$G,6,0)=L119,VLOOKUP($G118,[2]工作表1!$A:$G,7,0),0)+M118+Y119</f>
        <v>20</v>
      </c>
      <c r="N119" s="1">
        <f>IF(S119="hp",5,IF(S119="物攻",6,IF(S119="技防",6,7)))</f>
        <v>7</v>
      </c>
      <c r="O119" s="4">
        <f ca="1">IF(VLOOKUP($D118,[2]工作表1!$A:$G,6,0)=N119,VLOOKUP($D118,[2]工作表1!$A:$G,7,0),0)+IF(VLOOKUP($E118,[2]工作表1!$A:$G,6,0)=N119,VLOOKUP($E118,[2]工作表1!$A:$G,7,0),0)+IF(VLOOKUP($F118,[2]工作表1!$A:$G,6,0)=N119,VLOOKUP($F118,[2]工作表1!$A:$G,7,0),0)+IF(VLOOKUP($G118,[2]工作表1!$A:$G,6,0)=N119,VLOOKUP($G118,[2]工作表1!$A:$G,7,0),0)+O118+AA119</f>
        <v>17</v>
      </c>
      <c r="P119" s="1">
        <v>23</v>
      </c>
      <c r="Q119" s="4">
        <f>IF(VLOOKUP($D118,[2]工作表1!$A:$G,6,0)=P119,VLOOKUP($D118,[2]工作表1!$A:$G,7,0),0)+IF(VLOOKUP($E118,[2]工作表1!$A:$G,6,0)=P119,VLOOKUP($E118,[2]工作表1!$A:$G,7,0),0)+IF(VLOOKUP($F118,[2]工作表1!$A:$G,6,0)=P119,VLOOKUP($F118,[2]工作表1!$A:$G,7,0),0)+IF(VLOOKUP($G118,[2]工作表1!$A:$G,6,0)=P119,VLOOKUP($G118,[2]工作表1!$A:$G,7,0),0)+Q118+AC119</f>
        <v>0</v>
      </c>
      <c r="R119">
        <f ca="1">IF(C119=0,0,ROUND(I119*VLOOKUP(H119,[1]期望属性!$E$23:$F$38,2,0)+M119*VLOOKUP(L119,[1]期望属性!$E$23:$F$38,2,0)+O119*VLOOKUP(N119,[1]期望属性!$E$23:$F$38,2,0)+K119*VLOOKUP(J119,[1]期望属性!$E$23:$F$38,2,0)+Q119*VLOOKUP(P119,[1]期望属性!$E$23:$F$38,2,0),0))</f>
        <v>62</v>
      </c>
      <c r="S119" t="str">
        <f>VLOOKUP((10000+INT(A119/1000)),[1]佣兵!$A$102:$F$150,5,0)</f>
        <v>技攻</v>
      </c>
      <c r="T119">
        <f>H119</f>
        <v>1</v>
      </c>
      <c r="U119">
        <f ca="1">[1]佣兵!$N$89</f>
        <v>129</v>
      </c>
      <c r="V119">
        <f>J119</f>
        <v>3</v>
      </c>
      <c r="W119">
        <v>0</v>
      </c>
      <c r="X119">
        <f>L119</f>
        <v>4</v>
      </c>
      <c r="Y119">
        <f ca="1">[1]佣兵!$J$89</f>
        <v>7</v>
      </c>
      <c r="Z119">
        <f>N119</f>
        <v>7</v>
      </c>
      <c r="AA119">
        <f ca="1">[1]佣兵!$L$89</f>
        <v>4</v>
      </c>
      <c r="AB119">
        <f>P119</f>
        <v>23</v>
      </c>
      <c r="AC119">
        <v>0</v>
      </c>
    </row>
    <row r="120" spans="1:29" x14ac:dyDescent="0.15">
      <c r="A120" s="1">
        <f>B120*1000+C120</f>
        <v>28003</v>
      </c>
      <c r="B120" s="1">
        <v>28</v>
      </c>
      <c r="C120" s="1">
        <f>C114</f>
        <v>3</v>
      </c>
      <c r="D120" s="30">
        <v>4001</v>
      </c>
      <c r="E120" s="31">
        <v>4006</v>
      </c>
      <c r="F120" s="31">
        <v>4003</v>
      </c>
      <c r="G120" s="32">
        <v>4008</v>
      </c>
      <c r="H120" s="1">
        <v>1</v>
      </c>
      <c r="I120" s="4">
        <f ca="1">IF(VLOOKUP($D119,[2]工作表1!$A:$G,6,0)=H120,VLOOKUP($D119,[2]工作表1!$A:$G,7,0),0)+IF(VLOOKUP($E119,[2]工作表1!$A:$G,6,0)=H120,VLOOKUP($E119,[2]工作表1!$A:$G,7,0),0)+IF(VLOOKUP($F119,[2]工作表1!$A:$G,6,0)=H120,VLOOKUP($F119,[2]工作表1!$A:$G,7,0),0)+IF(VLOOKUP($G119,[2]工作表1!$A:$G,6,0)=H120,VLOOKUP($G119,[2]工作表1!$A:$G,7,0),0)+I119+U120</f>
        <v>863</v>
      </c>
      <c r="J120" s="1">
        <v>3</v>
      </c>
      <c r="K120" s="4">
        <f>IF(VLOOKUP($D119,[2]工作表1!$A:$G,6,0)=J120,VLOOKUP($D119,[2]工作表1!$A:$G,7,0),0)+IF(VLOOKUP($E119,[2]工作表1!$A:$G,6,0)=J120,VLOOKUP($E119,[2]工作表1!$A:$G,7,0),0)+IF(VLOOKUP($F119,[2]工作表1!$A:$G,6,0)=J120,VLOOKUP($F119,[2]工作表1!$A:$G,7,0),0)+IF(VLOOKUP($G119,[2]工作表1!$A:$G,6,0)=J120,VLOOKUP($G119,[2]工作表1!$A:$G,7,0),0)+K119+W120</f>
        <v>19</v>
      </c>
      <c r="L120" s="1">
        <f>IF(S120="hp",4,IF(S120="物攻",5,IF(S120="技防",5,4)))</f>
        <v>4</v>
      </c>
      <c r="M120" s="4">
        <f ca="1">IF(VLOOKUP($D119,[2]工作表1!$A:$G,6,0)=L120,VLOOKUP($D119,[2]工作表1!$A:$G,7,0),0)+IF(VLOOKUP($E119,[2]工作表1!$A:$G,6,0)=L120,VLOOKUP($E119,[2]工作表1!$A:$G,7,0),0)+IF(VLOOKUP($F119,[2]工作表1!$A:$G,6,0)=L120,VLOOKUP($F119,[2]工作表1!$A:$G,7,0),0)+IF(VLOOKUP($G119,[2]工作表1!$A:$G,6,0)=L120,VLOOKUP($G119,[2]工作表1!$A:$G,7,0),0)+M119+Y120</f>
        <v>28</v>
      </c>
      <c r="N120" s="1">
        <f>IF(S120="hp",5,IF(S120="物攻",6,IF(S120="技防",6,7)))</f>
        <v>7</v>
      </c>
      <c r="O120" s="4">
        <f ca="1">IF(VLOOKUP($D119,[2]工作表1!$A:$G,6,0)=N120,VLOOKUP($D119,[2]工作表1!$A:$G,7,0),0)+IF(VLOOKUP($E119,[2]工作表1!$A:$G,6,0)=N120,VLOOKUP($E119,[2]工作表1!$A:$G,7,0),0)+IF(VLOOKUP($F119,[2]工作表1!$A:$G,6,0)=N120,VLOOKUP($F119,[2]工作表1!$A:$G,7,0),0)+IF(VLOOKUP($G119,[2]工作表1!$A:$G,6,0)=N120,VLOOKUP($G119,[2]工作表1!$A:$G,7,0),0)+O119+AA120</f>
        <v>30</v>
      </c>
      <c r="P120" s="1">
        <v>23</v>
      </c>
      <c r="Q120" s="4">
        <f>IF(VLOOKUP($D119,[2]工作表1!$A:$G,6,0)=P120,VLOOKUP($D119,[2]工作表1!$A:$G,7,0),0)+IF(VLOOKUP($E119,[2]工作表1!$A:$G,6,0)=P120,VLOOKUP($E119,[2]工作表1!$A:$G,7,0),0)+IF(VLOOKUP($F119,[2]工作表1!$A:$G,6,0)=P120,VLOOKUP($F119,[2]工作表1!$A:$G,7,0),0)+IF(VLOOKUP($G119,[2]工作表1!$A:$G,6,0)=P120,VLOOKUP($G119,[2]工作表1!$A:$G,7,0),0)+Q119+AC120</f>
        <v>0</v>
      </c>
      <c r="R120">
        <f ca="1">IF(C120=0,0,ROUND(I120*VLOOKUP(H120,[1]期望属性!$E$23:$F$38,2,0)+M120*VLOOKUP(L120,[1]期望属性!$E$23:$F$38,2,0)+O120*VLOOKUP(N120,[1]期望属性!$E$23:$F$38,2,0)+K120*VLOOKUP(J120,[1]期望属性!$E$23:$F$38,2,0)+Q120*VLOOKUP(P120,[1]期望属性!$E$23:$F$38,2,0),0))</f>
        <v>107</v>
      </c>
      <c r="S120" t="str">
        <f>VLOOKUP((10000+INT(A120/1000)),[1]佣兵!$A$102:$F$150,5,0)</f>
        <v>技攻</v>
      </c>
      <c r="T120">
        <f>H120</f>
        <v>1</v>
      </c>
      <c r="U120">
        <f ca="1">[1]佣兵!$N$90</f>
        <v>149</v>
      </c>
      <c r="V120">
        <f>J120</f>
        <v>3</v>
      </c>
      <c r="W120">
        <v>0</v>
      </c>
      <c r="X120">
        <f>L120</f>
        <v>4</v>
      </c>
      <c r="Y120">
        <f ca="1">[1]佣兵!$J$90</f>
        <v>8</v>
      </c>
      <c r="Z120">
        <f>N120</f>
        <v>7</v>
      </c>
      <c r="AA120">
        <f ca="1">[1]佣兵!$L$90</f>
        <v>4</v>
      </c>
      <c r="AB120">
        <f>P120</f>
        <v>23</v>
      </c>
      <c r="AC120">
        <v>0</v>
      </c>
    </row>
    <row r="121" spans="1:29" x14ac:dyDescent="0.15">
      <c r="A121" s="1">
        <f>B121*1000+C121</f>
        <v>28004</v>
      </c>
      <c r="B121" s="1">
        <v>28</v>
      </c>
      <c r="C121" s="1">
        <f>C115</f>
        <v>4</v>
      </c>
      <c r="D121" s="30">
        <v>5001</v>
      </c>
      <c r="E121" s="31">
        <v>5001</v>
      </c>
      <c r="F121" s="31">
        <v>5002</v>
      </c>
      <c r="G121" s="32">
        <v>5008</v>
      </c>
      <c r="H121" s="1">
        <v>1</v>
      </c>
      <c r="I121" s="4">
        <f ca="1">IF(VLOOKUP($D120,[2]工作表1!$A:$G,6,0)=H121,VLOOKUP($D120,[2]工作表1!$A:$G,7,0),0)+IF(VLOOKUP($E120,[2]工作表1!$A:$G,6,0)=H121,VLOOKUP($E120,[2]工作表1!$A:$G,7,0),0)+IF(VLOOKUP($F120,[2]工作表1!$A:$G,6,0)=H121,VLOOKUP($F120,[2]工作表1!$A:$G,7,0),0)+IF(VLOOKUP($G120,[2]工作表1!$A:$G,6,0)=H121,VLOOKUP($G120,[2]工作表1!$A:$G,7,0),0)+I120+U121</f>
        <v>1396</v>
      </c>
      <c r="J121" s="1">
        <v>3</v>
      </c>
      <c r="K121" s="4">
        <f>IF(VLOOKUP($D120,[2]工作表1!$A:$G,6,0)=J121,VLOOKUP($D120,[2]工作表1!$A:$G,7,0),0)+IF(VLOOKUP($E120,[2]工作表1!$A:$G,6,0)=J121,VLOOKUP($E120,[2]工作表1!$A:$G,7,0),0)+IF(VLOOKUP($F120,[2]工作表1!$A:$G,6,0)=J121,VLOOKUP($F120,[2]工作表1!$A:$G,7,0),0)+IF(VLOOKUP($G120,[2]工作表1!$A:$G,6,0)=J121,VLOOKUP($G120,[2]工作表1!$A:$G,7,0),0)+K120+W121</f>
        <v>19</v>
      </c>
      <c r="L121" s="1">
        <f>IF(S121="hp",4,IF(S121="物攻",5,IF(S121="技防",5,4)))</f>
        <v>4</v>
      </c>
      <c r="M121" s="4">
        <f ca="1">IF(VLOOKUP($D120,[2]工作表1!$A:$G,6,0)=L121,VLOOKUP($D120,[2]工作表1!$A:$G,7,0),0)+IF(VLOOKUP($E120,[2]工作表1!$A:$G,6,0)=L121,VLOOKUP($E120,[2]工作表1!$A:$G,7,0),0)+IF(VLOOKUP($F120,[2]工作表1!$A:$G,6,0)=L121,VLOOKUP($F120,[2]工作表1!$A:$G,7,0),0)+IF(VLOOKUP($G120,[2]工作表1!$A:$G,6,0)=L121,VLOOKUP($G120,[2]工作表1!$A:$G,7,0),0)+M120+Y121</f>
        <v>48</v>
      </c>
      <c r="N121" s="1">
        <f>IF(S121="hp",5,IF(S121="物攻",6,IF(S121="技防",6,7)))</f>
        <v>7</v>
      </c>
      <c r="O121" s="4">
        <f ca="1">IF(VLOOKUP($D120,[2]工作表1!$A:$G,6,0)=N121,VLOOKUP($D120,[2]工作表1!$A:$G,7,0),0)+IF(VLOOKUP($E120,[2]工作表1!$A:$G,6,0)=N121,VLOOKUP($E120,[2]工作表1!$A:$G,7,0),0)+IF(VLOOKUP($F120,[2]工作表1!$A:$G,6,0)=N121,VLOOKUP($F120,[2]工作表1!$A:$G,7,0),0)+IF(VLOOKUP($G120,[2]工作表1!$A:$G,6,0)=N121,VLOOKUP($G120,[2]工作表1!$A:$G,7,0),0)+O120+AA121</f>
        <v>48</v>
      </c>
      <c r="P121" s="1">
        <v>23</v>
      </c>
      <c r="Q121" s="4">
        <f>IF(VLOOKUP($D120,[2]工作表1!$A:$G,6,0)=P121,VLOOKUP($D120,[2]工作表1!$A:$G,7,0),0)+IF(VLOOKUP($E120,[2]工作表1!$A:$G,6,0)=P121,VLOOKUP($E120,[2]工作表1!$A:$G,7,0),0)+IF(VLOOKUP($F120,[2]工作表1!$A:$G,6,0)=P121,VLOOKUP($F120,[2]工作表1!$A:$G,7,0),0)+IF(VLOOKUP($G120,[2]工作表1!$A:$G,6,0)=P121,VLOOKUP($G120,[2]工作表1!$A:$G,7,0),0)+Q120+AC121</f>
        <v>0</v>
      </c>
      <c r="R121">
        <f ca="1">IF(C121=0,0,ROUND(I121*VLOOKUP(H121,[1]期望属性!$E$23:$F$38,2,0)+M121*VLOOKUP(L121,[1]期望属性!$E$23:$F$38,2,0)+O121*VLOOKUP(N121,[1]期望属性!$E$23:$F$38,2,0)+K121*VLOOKUP(J121,[1]期望属性!$E$23:$F$38,2,0)+Q121*VLOOKUP(P121,[1]期望属性!$E$23:$F$38,2,0),0))</f>
        <v>170</v>
      </c>
      <c r="S121" t="str">
        <f>VLOOKUP((10000+INT(A121/1000)),[1]佣兵!$A$102:$F$150,5,0)</f>
        <v>技攻</v>
      </c>
      <c r="T121">
        <f>H121</f>
        <v>1</v>
      </c>
      <c r="U121">
        <f ca="1">[1]佣兵!$N$91</f>
        <v>178</v>
      </c>
      <c r="V121">
        <f>J121</f>
        <v>3</v>
      </c>
      <c r="W121">
        <v>0</v>
      </c>
      <c r="X121">
        <f>L121</f>
        <v>4</v>
      </c>
      <c r="Y121">
        <f ca="1">[1]佣兵!$J$91</f>
        <v>10</v>
      </c>
      <c r="Z121">
        <f>N121</f>
        <v>7</v>
      </c>
      <c r="AA121">
        <f ca="1">[1]佣兵!$L$91</f>
        <v>5</v>
      </c>
      <c r="AB121">
        <f>P121</f>
        <v>23</v>
      </c>
      <c r="AC121">
        <v>0</v>
      </c>
    </row>
    <row r="122" spans="1:29" ht="14.25" thickBot="1" x14ac:dyDescent="0.2">
      <c r="A122" s="1">
        <f>B122*1000+C122</f>
        <v>28005</v>
      </c>
      <c r="B122" s="1">
        <v>28</v>
      </c>
      <c r="C122" s="1">
        <f>C116</f>
        <v>5</v>
      </c>
      <c r="D122" s="31">
        <v>6001</v>
      </c>
      <c r="E122" s="33">
        <v>6006</v>
      </c>
      <c r="F122" s="33">
        <v>6002</v>
      </c>
      <c r="G122" s="31">
        <v>6008</v>
      </c>
      <c r="H122" s="1">
        <v>1</v>
      </c>
      <c r="I122" s="4">
        <f ca="1">IF(VLOOKUP($D121,[2]工作表1!$A:$G,6,0)=H122,VLOOKUP($D121,[2]工作表1!$A:$G,7,0),0)+IF(VLOOKUP($E121,[2]工作表1!$A:$G,6,0)=H122,VLOOKUP($E121,[2]工作表1!$A:$G,7,0),0)+IF(VLOOKUP($F121,[2]工作表1!$A:$G,6,0)=H122,VLOOKUP($F121,[2]工作表1!$A:$G,7,0),0)+IF(VLOOKUP($G121,[2]工作表1!$A:$G,6,0)=H122,VLOOKUP($G121,[2]工作表1!$A:$G,7,0),0)+I121+U122</f>
        <v>1913</v>
      </c>
      <c r="J122" s="1">
        <v>3</v>
      </c>
      <c r="K122" s="4">
        <f>IF(VLOOKUP($D121,[2]工作表1!$A:$G,6,0)=J122,VLOOKUP($D121,[2]工作表1!$A:$G,7,0),0)+IF(VLOOKUP($E121,[2]工作表1!$A:$G,6,0)=J122,VLOOKUP($E121,[2]工作表1!$A:$G,7,0),0)+IF(VLOOKUP($F121,[2]工作表1!$A:$G,6,0)=J122,VLOOKUP($F121,[2]工作表1!$A:$G,7,0),0)+IF(VLOOKUP($G121,[2]工作表1!$A:$G,6,0)=J122,VLOOKUP($G121,[2]工作表1!$A:$G,7,0),0)+K121+W122</f>
        <v>45</v>
      </c>
      <c r="L122" s="1">
        <f>IF(S122="hp",4,IF(S122="物攻",5,IF(S122="技防",5,4)))</f>
        <v>4</v>
      </c>
      <c r="M122" s="4">
        <f ca="1">IF(VLOOKUP($D121,[2]工作表1!$A:$G,6,0)=L122,VLOOKUP($D121,[2]工作表1!$A:$G,7,0),0)+IF(VLOOKUP($E121,[2]工作表1!$A:$G,6,0)=L122,VLOOKUP($E121,[2]工作表1!$A:$G,7,0),0)+IF(VLOOKUP($F121,[2]工作表1!$A:$G,6,0)=L122,VLOOKUP($F121,[2]工作表1!$A:$G,7,0),0)+IF(VLOOKUP($G121,[2]工作表1!$A:$G,6,0)=L122,VLOOKUP($G121,[2]工作表1!$A:$G,7,0),0)+M121+Y122</f>
        <v>88</v>
      </c>
      <c r="N122" s="1">
        <f>IF(S122="hp",5,IF(S122="物攻",6,IF(S122="技防",6,7)))</f>
        <v>7</v>
      </c>
      <c r="O122" s="4">
        <f ca="1">IF(VLOOKUP($D121,[2]工作表1!$A:$G,6,0)=N122,VLOOKUP($D121,[2]工作表1!$A:$G,7,0),0)+IF(VLOOKUP($E121,[2]工作表1!$A:$G,6,0)=N122,VLOOKUP($E121,[2]工作表1!$A:$G,7,0),0)+IF(VLOOKUP($F121,[2]工作表1!$A:$G,6,0)=N122,VLOOKUP($F121,[2]工作表1!$A:$G,7,0),0)+IF(VLOOKUP($G121,[2]工作表1!$A:$G,6,0)=N122,VLOOKUP($G121,[2]工作表1!$A:$G,7,0),0)+O121+AA122</f>
        <v>54</v>
      </c>
      <c r="P122" s="1">
        <v>23</v>
      </c>
      <c r="Q122" s="4">
        <f>IF(VLOOKUP($D121,[2]工作表1!$A:$G,6,0)=P122,VLOOKUP($D121,[2]工作表1!$A:$G,7,0),0)+IF(VLOOKUP($E121,[2]工作表1!$A:$G,6,0)=P122,VLOOKUP($E121,[2]工作表1!$A:$G,7,0),0)+IF(VLOOKUP($F121,[2]工作表1!$A:$G,6,0)=P122,VLOOKUP($F121,[2]工作表1!$A:$G,7,0),0)+IF(VLOOKUP($G121,[2]工作表1!$A:$G,6,0)=P122,VLOOKUP($G121,[2]工作表1!$A:$G,7,0),0)+Q121+AC122</f>
        <v>0</v>
      </c>
      <c r="R122">
        <f ca="1">IF(C122=0,0,ROUND(I122*VLOOKUP(H122,[1]期望属性!$E$23:$F$38,2,0)+M122*VLOOKUP(L122,[1]期望属性!$E$23:$F$38,2,0)+O122*VLOOKUP(N122,[1]期望属性!$E$23:$F$38,2,0)+K122*VLOOKUP(J122,[1]期望属性!$E$23:$F$38,2,0)+Q122*VLOOKUP(P122,[1]期望属性!$E$23:$F$38,2,0),0))</f>
        <v>255</v>
      </c>
      <c r="S122" t="str">
        <f>VLOOKUP((10000+INT(A122/1000)),[1]佣兵!$A$102:$F$150,5,0)</f>
        <v>技攻</v>
      </c>
      <c r="T122">
        <f>H122</f>
        <v>1</v>
      </c>
      <c r="U122">
        <f ca="1">[1]佣兵!$N$92</f>
        <v>218</v>
      </c>
      <c r="V122">
        <f>J122</f>
        <v>3</v>
      </c>
      <c r="W122">
        <v>0</v>
      </c>
      <c r="X122">
        <f>L122</f>
        <v>4</v>
      </c>
      <c r="Y122">
        <f ca="1">[1]佣兵!$J$92</f>
        <v>12</v>
      </c>
      <c r="Z122">
        <f>N122</f>
        <v>7</v>
      </c>
      <c r="AA122">
        <f ca="1">[1]佣兵!$L$92</f>
        <v>6</v>
      </c>
      <c r="AB122">
        <f>P122</f>
        <v>23</v>
      </c>
      <c r="AC122">
        <v>0</v>
      </c>
    </row>
    <row r="123" spans="1:29" x14ac:dyDescent="0.15">
      <c r="A123" s="1">
        <f>B123*1000+C123</f>
        <v>29000</v>
      </c>
      <c r="B123" s="1">
        <v>29</v>
      </c>
      <c r="C123" s="1">
        <f>C117</f>
        <v>0</v>
      </c>
      <c r="D123" s="17">
        <v>1001</v>
      </c>
      <c r="E123" s="18">
        <v>1005</v>
      </c>
      <c r="F123" s="18">
        <v>1002</v>
      </c>
      <c r="G123" s="19">
        <v>1007</v>
      </c>
      <c r="H123" s="1">
        <v>1</v>
      </c>
      <c r="I123" s="4">
        <v>0</v>
      </c>
      <c r="J123" s="1">
        <v>3</v>
      </c>
      <c r="K123" s="4">
        <v>0</v>
      </c>
      <c r="L123" s="1">
        <f>IF(S123="hp",4,IF(S123="物攻",5,IF(S123="技防",5,4)))</f>
        <v>4</v>
      </c>
      <c r="M123" s="4">
        <v>0</v>
      </c>
      <c r="N123" s="1">
        <f>IF(S123="hp",5,IF(S123="物攻",6,IF(S123="技防",6,7)))</f>
        <v>5</v>
      </c>
      <c r="O123" s="4">
        <v>0</v>
      </c>
      <c r="P123" s="1">
        <v>23</v>
      </c>
      <c r="Q123" s="4">
        <v>0</v>
      </c>
      <c r="R123">
        <f>IF(C123=0,0,ROUND(I123*VLOOKUP(H123,[1]期望属性!$E$23:$F$38,2,0)+M123*VLOOKUP(L123,[1]期望属性!$E$23:$F$38,2,0)+O123*VLOOKUP(N123,[1]期望属性!$E$23:$F$38,2,0)+K123*VLOOKUP(J123,[1]期望属性!$E$23:$F$38,2,0)+Q123*VLOOKUP(P123,[1]期望属性!$E$23:$F$38,2,0),0))</f>
        <v>0</v>
      </c>
      <c r="S123" t="str">
        <f>VLOOKUP((10000+INT(A123/1000)),[1]佣兵!$A$102:$F$150,5,0)</f>
        <v>hp</v>
      </c>
      <c r="T123">
        <f>H123</f>
        <v>1</v>
      </c>
      <c r="U123">
        <f>[1]佣兵!$N$87</f>
        <v>0</v>
      </c>
      <c r="V123">
        <f>J123</f>
        <v>3</v>
      </c>
      <c r="W123">
        <v>0</v>
      </c>
      <c r="X123">
        <f>L123</f>
        <v>4</v>
      </c>
      <c r="Y123">
        <f>[1]佣兵!$J$87</f>
        <v>0</v>
      </c>
      <c r="Z123">
        <f>N123</f>
        <v>5</v>
      </c>
      <c r="AA123">
        <f>[1]佣兵!$J$87</f>
        <v>0</v>
      </c>
      <c r="AB123">
        <f>P123</f>
        <v>23</v>
      </c>
      <c r="AC123">
        <v>0</v>
      </c>
    </row>
    <row r="124" spans="1:29" x14ac:dyDescent="0.15">
      <c r="A124" s="1">
        <f>B124*1000+C124</f>
        <v>29001</v>
      </c>
      <c r="B124" s="1">
        <v>29</v>
      </c>
      <c r="C124" s="1">
        <f>C118</f>
        <v>1</v>
      </c>
      <c r="D124" s="20">
        <v>2001</v>
      </c>
      <c r="E124" s="6">
        <v>2005</v>
      </c>
      <c r="F124" s="6">
        <v>2003</v>
      </c>
      <c r="G124" s="21">
        <v>2008</v>
      </c>
      <c r="H124" s="1">
        <v>1</v>
      </c>
      <c r="I124" s="4">
        <f ca="1">IF(VLOOKUP($D123,[2]工作表1!$A:$G,6,0)=H124,VLOOKUP($D123,[2]工作表1!$A:$G,7,0),0)+IF(VLOOKUP($E123,[2]工作表1!$A:$G,6,0)=H124,VLOOKUP($E123,[2]工作表1!$A:$G,7,0),0)+IF(VLOOKUP($F123,[2]工作表1!$A:$G,6,0)=H124,VLOOKUP($F123,[2]工作表1!$A:$G,7,0),0)+IF(VLOOKUP($G123,[2]工作表1!$A:$G,6,0)=H124,VLOOKUP($G123,[2]工作表1!$A:$G,7,0),0)+I123+U124</f>
        <v>99</v>
      </c>
      <c r="J124" s="1">
        <v>3</v>
      </c>
      <c r="K124" s="4">
        <f>IF(VLOOKUP($D123,[2]工作表1!$A:$G,6,0)=J124,VLOOKUP($D123,[2]工作表1!$A:$G,7,0),0)+IF(VLOOKUP($E123,[2]工作表1!$A:$G,6,0)=J124,VLOOKUP($E123,[2]工作表1!$A:$G,7,0),0)+IF(VLOOKUP($F123,[2]工作表1!$A:$G,6,0)=J124,VLOOKUP($F123,[2]工作表1!$A:$G,7,0),0)+IF(VLOOKUP($G123,[2]工作表1!$A:$G,6,0)=J124,VLOOKUP($G123,[2]工作表1!$A:$G,7,0),0)+K123+W124</f>
        <v>6</v>
      </c>
      <c r="L124" s="1">
        <f>IF(S124="hp",4,IF(S124="物攻",5,IF(S124="技防",5,4)))</f>
        <v>4</v>
      </c>
      <c r="M124" s="4">
        <f ca="1">IF(VLOOKUP($D123,[2]工作表1!$A:$G,6,0)=L124,VLOOKUP($D123,[2]工作表1!$A:$G,7,0),0)+IF(VLOOKUP($E123,[2]工作表1!$A:$G,6,0)=L124,VLOOKUP($E123,[2]工作表1!$A:$G,7,0),0)+IF(VLOOKUP($F123,[2]工作表1!$A:$G,6,0)=L124,VLOOKUP($F123,[2]工作表1!$A:$G,7,0),0)+IF(VLOOKUP($G123,[2]工作表1!$A:$G,6,0)=L124,VLOOKUP($G123,[2]工作表1!$A:$G,7,0),0)+M123+Y124</f>
        <v>8</v>
      </c>
      <c r="N124" s="1">
        <f>IF(S124="hp",5,IF(S124="物攻",6,IF(S124="技防",6,7)))</f>
        <v>5</v>
      </c>
      <c r="O124" s="4">
        <f ca="1">IF(VLOOKUP($D123,[2]工作表1!$A:$G,6,0)=N124,VLOOKUP($D123,[2]工作表1!$A:$G,7,0),0)+IF(VLOOKUP($E123,[2]工作表1!$A:$G,6,0)=N124,VLOOKUP($E123,[2]工作表1!$A:$G,7,0),0)+IF(VLOOKUP($F123,[2]工作表1!$A:$G,6,0)=N124,VLOOKUP($F123,[2]工作表1!$A:$G,7,0),0)+IF(VLOOKUP($G123,[2]工作表1!$A:$G,6,0)=N124,VLOOKUP($G123,[2]工作表1!$A:$G,7,0),0)+O123+AA124</f>
        <v>8</v>
      </c>
      <c r="P124" s="1">
        <v>23</v>
      </c>
      <c r="Q124" s="4">
        <f>IF(VLOOKUP($D123,[2]工作表1!$A:$G,6,0)=P124,VLOOKUP($D123,[2]工作表1!$A:$G,7,0),0)+IF(VLOOKUP($E123,[2]工作表1!$A:$G,6,0)=P124,VLOOKUP($E123,[2]工作表1!$A:$G,7,0),0)+IF(VLOOKUP($F123,[2]工作表1!$A:$G,6,0)=P124,VLOOKUP($F123,[2]工作表1!$A:$G,7,0),0)+IF(VLOOKUP($G123,[2]工作表1!$A:$G,6,0)=P124,VLOOKUP($G123,[2]工作表1!$A:$G,7,0),0)+Q123+AC124</f>
        <v>3</v>
      </c>
      <c r="R124">
        <f ca="1">IF(C124=0,0,ROUND(I124*VLOOKUP(H124,[1]期望属性!$E$23:$F$38,2,0)+M124*VLOOKUP(L124,[1]期望属性!$E$23:$F$38,2,0)+O124*VLOOKUP(N124,[1]期望属性!$E$23:$F$38,2,0)+K124*VLOOKUP(J124,[1]期望属性!$E$23:$F$38,2,0)+Q124*VLOOKUP(P124,[1]期望属性!$E$23:$F$38,2,0),0))</f>
        <v>27</v>
      </c>
      <c r="S124" t="str">
        <f>VLOOKUP((10000+INT(A124/1000)),[1]佣兵!$A$102:$F$150,5,0)</f>
        <v>hp</v>
      </c>
      <c r="T124">
        <f>H124</f>
        <v>1</v>
      </c>
      <c r="U124">
        <f ca="1">[1]佣兵!$N$88</f>
        <v>99</v>
      </c>
      <c r="V124">
        <f>J124</f>
        <v>3</v>
      </c>
      <c r="W124">
        <v>0</v>
      </c>
      <c r="X124">
        <f>L124</f>
        <v>4</v>
      </c>
      <c r="Y124">
        <f ca="1">[1]佣兵!$J$88</f>
        <v>5</v>
      </c>
      <c r="Z124">
        <f>N124</f>
        <v>5</v>
      </c>
      <c r="AA124">
        <f ca="1">[1]佣兵!$J$88</f>
        <v>5</v>
      </c>
      <c r="AB124">
        <f>P124</f>
        <v>23</v>
      </c>
      <c r="AC124">
        <v>0</v>
      </c>
    </row>
    <row r="125" spans="1:29" x14ac:dyDescent="0.15">
      <c r="A125" s="1">
        <f>B125*1000+C125</f>
        <v>29002</v>
      </c>
      <c r="B125" s="1">
        <v>29</v>
      </c>
      <c r="C125" s="1">
        <f>C119</f>
        <v>2</v>
      </c>
      <c r="D125" s="20">
        <v>3001</v>
      </c>
      <c r="E125" s="6">
        <v>3005</v>
      </c>
      <c r="F125" s="6">
        <v>3002</v>
      </c>
      <c r="G125" s="21">
        <v>3007</v>
      </c>
      <c r="H125" s="1">
        <v>1</v>
      </c>
      <c r="I125" s="4">
        <f ca="1">IF(VLOOKUP($D124,[2]工作表1!$A:$G,6,0)=H125,VLOOKUP($D124,[2]工作表1!$A:$G,7,0),0)+IF(VLOOKUP($E124,[2]工作表1!$A:$G,6,0)=H125,VLOOKUP($E124,[2]工作表1!$A:$G,7,0),0)+IF(VLOOKUP($F124,[2]工作表1!$A:$G,6,0)=H125,VLOOKUP($F124,[2]工作表1!$A:$G,7,0),0)+IF(VLOOKUP($G124,[2]工作表1!$A:$G,6,0)=H125,VLOOKUP($G124,[2]工作表1!$A:$G,7,0),0)+I124+U125</f>
        <v>406</v>
      </c>
      <c r="J125" s="1">
        <v>3</v>
      </c>
      <c r="K125" s="4">
        <f>IF(VLOOKUP($D124,[2]工作表1!$A:$G,6,0)=J125,VLOOKUP($D124,[2]工作表1!$A:$G,7,0),0)+IF(VLOOKUP($E124,[2]工作表1!$A:$G,6,0)=J125,VLOOKUP($E124,[2]工作表1!$A:$G,7,0),0)+IF(VLOOKUP($F124,[2]工作表1!$A:$G,6,0)=J125,VLOOKUP($F124,[2]工作表1!$A:$G,7,0),0)+IF(VLOOKUP($G124,[2]工作表1!$A:$G,6,0)=J125,VLOOKUP($G124,[2]工作表1!$A:$G,7,0),0)+K124+W125</f>
        <v>6</v>
      </c>
      <c r="L125" s="1">
        <f>IF(S125="hp",4,IF(S125="物攻",5,IF(S125="技防",5,4)))</f>
        <v>4</v>
      </c>
      <c r="M125" s="4">
        <f ca="1">IF(VLOOKUP($D124,[2]工作表1!$A:$G,6,0)=L125,VLOOKUP($D124,[2]工作表1!$A:$G,7,0),0)+IF(VLOOKUP($E124,[2]工作表1!$A:$G,6,0)=L125,VLOOKUP($E124,[2]工作表1!$A:$G,7,0),0)+IF(VLOOKUP($F124,[2]工作表1!$A:$G,6,0)=L125,VLOOKUP($F124,[2]工作表1!$A:$G,7,0),0)+IF(VLOOKUP($G124,[2]工作表1!$A:$G,6,0)=L125,VLOOKUP($G124,[2]工作表1!$A:$G,7,0),0)+M124+Y125</f>
        <v>20</v>
      </c>
      <c r="N125" s="1">
        <f>IF(S125="hp",5,IF(S125="物攻",6,IF(S125="技防",6,7)))</f>
        <v>5</v>
      </c>
      <c r="O125" s="4">
        <f ca="1">IF(VLOOKUP($D124,[2]工作表1!$A:$G,6,0)=N125,VLOOKUP($D124,[2]工作表1!$A:$G,7,0),0)+IF(VLOOKUP($E124,[2]工作表1!$A:$G,6,0)=N125,VLOOKUP($E124,[2]工作表1!$A:$G,7,0),0)+IF(VLOOKUP($F124,[2]工作表1!$A:$G,6,0)=N125,VLOOKUP($F124,[2]工作表1!$A:$G,7,0),0)+IF(VLOOKUP($G124,[2]工作表1!$A:$G,6,0)=N125,VLOOKUP($G124,[2]工作表1!$A:$G,7,0),0)+O124+AA125</f>
        <v>20</v>
      </c>
      <c r="P125" s="1">
        <v>23</v>
      </c>
      <c r="Q125" s="4">
        <f>IF(VLOOKUP($D124,[2]工作表1!$A:$G,6,0)=P125,VLOOKUP($D124,[2]工作表1!$A:$G,7,0),0)+IF(VLOOKUP($E124,[2]工作表1!$A:$G,6,0)=P125,VLOOKUP($E124,[2]工作表1!$A:$G,7,0),0)+IF(VLOOKUP($F124,[2]工作表1!$A:$G,6,0)=P125,VLOOKUP($F124,[2]工作表1!$A:$G,7,0),0)+IF(VLOOKUP($G124,[2]工作表1!$A:$G,6,0)=P125,VLOOKUP($G124,[2]工作表1!$A:$G,7,0),0)+Q124+AC125</f>
        <v>3</v>
      </c>
      <c r="R125">
        <f ca="1">IF(C125=0,0,ROUND(I125*VLOOKUP(H125,[1]期望属性!$E$23:$F$38,2,0)+M125*VLOOKUP(L125,[1]期望属性!$E$23:$F$38,2,0)+O125*VLOOKUP(N125,[1]期望属性!$E$23:$F$38,2,0)+K125*VLOOKUP(J125,[1]期望属性!$E$23:$F$38,2,0)+Q125*VLOOKUP(P125,[1]期望属性!$E$23:$F$38,2,0),0))</f>
        <v>68</v>
      </c>
      <c r="S125" t="str">
        <f>VLOOKUP((10000+INT(A125/1000)),[1]佣兵!$A$102:$F$150,5,0)</f>
        <v>hp</v>
      </c>
      <c r="T125">
        <f>H125</f>
        <v>1</v>
      </c>
      <c r="U125">
        <f ca="1">[1]佣兵!$N$89</f>
        <v>129</v>
      </c>
      <c r="V125">
        <f>J125</f>
        <v>3</v>
      </c>
      <c r="W125">
        <v>0</v>
      </c>
      <c r="X125">
        <f>L125</f>
        <v>4</v>
      </c>
      <c r="Y125">
        <f ca="1">[1]佣兵!$J$89</f>
        <v>7</v>
      </c>
      <c r="Z125">
        <f>N125</f>
        <v>5</v>
      </c>
      <c r="AA125">
        <f ca="1">[1]佣兵!$J$89</f>
        <v>7</v>
      </c>
      <c r="AB125">
        <f>P125</f>
        <v>23</v>
      </c>
      <c r="AC125">
        <v>0</v>
      </c>
    </row>
    <row r="126" spans="1:29" x14ac:dyDescent="0.15">
      <c r="A126" s="1">
        <f>B126*1000+C126</f>
        <v>29003</v>
      </c>
      <c r="B126" s="1">
        <v>29</v>
      </c>
      <c r="C126" s="1">
        <f>C120</f>
        <v>3</v>
      </c>
      <c r="D126" s="20">
        <v>4001</v>
      </c>
      <c r="E126" s="6">
        <v>4005</v>
      </c>
      <c r="F126" s="6">
        <v>4003</v>
      </c>
      <c r="G126" s="21">
        <v>4008</v>
      </c>
      <c r="H126" s="1">
        <v>1</v>
      </c>
      <c r="I126" s="4">
        <f ca="1">IF(VLOOKUP($D125,[2]工作表1!$A:$G,6,0)=H126,VLOOKUP($D125,[2]工作表1!$A:$G,7,0),0)+IF(VLOOKUP($E125,[2]工作表1!$A:$G,6,0)=H126,VLOOKUP($E125,[2]工作表1!$A:$G,7,0),0)+IF(VLOOKUP($F125,[2]工作表1!$A:$G,6,0)=H126,VLOOKUP($F125,[2]工作表1!$A:$G,7,0),0)+IF(VLOOKUP($G125,[2]工作表1!$A:$G,6,0)=H126,VLOOKUP($G125,[2]工作表1!$A:$G,7,0),0)+I125+U126</f>
        <v>555</v>
      </c>
      <c r="J126" s="1">
        <v>3</v>
      </c>
      <c r="K126" s="4">
        <f>IF(VLOOKUP($D125,[2]工作表1!$A:$G,6,0)=J126,VLOOKUP($D125,[2]工作表1!$A:$G,7,0),0)+IF(VLOOKUP($E125,[2]工作表1!$A:$G,6,0)=J126,VLOOKUP($E125,[2]工作表1!$A:$G,7,0),0)+IF(VLOOKUP($F125,[2]工作表1!$A:$G,6,0)=J126,VLOOKUP($F125,[2]工作表1!$A:$G,7,0),0)+IF(VLOOKUP($G125,[2]工作表1!$A:$G,6,0)=J126,VLOOKUP($G125,[2]工作表1!$A:$G,7,0),0)+K125+W126</f>
        <v>19</v>
      </c>
      <c r="L126" s="1">
        <f>IF(S126="hp",4,IF(S126="物攻",5,IF(S126="技防",5,4)))</f>
        <v>4</v>
      </c>
      <c r="M126" s="4">
        <f ca="1">IF(VLOOKUP($D125,[2]工作表1!$A:$G,6,0)=L126,VLOOKUP($D125,[2]工作表1!$A:$G,7,0),0)+IF(VLOOKUP($E125,[2]工作表1!$A:$G,6,0)=L126,VLOOKUP($E125,[2]工作表1!$A:$G,7,0),0)+IF(VLOOKUP($F125,[2]工作表1!$A:$G,6,0)=L126,VLOOKUP($F125,[2]工作表1!$A:$G,7,0),0)+IF(VLOOKUP($G125,[2]工作表1!$A:$G,6,0)=L126,VLOOKUP($G125,[2]工作表1!$A:$G,7,0),0)+M125+Y126</f>
        <v>35</v>
      </c>
      <c r="N126" s="1">
        <f>IF(S126="hp",5,IF(S126="物攻",6,IF(S126="技防",6,7)))</f>
        <v>5</v>
      </c>
      <c r="O126" s="4">
        <f ca="1">IF(VLOOKUP($D125,[2]工作表1!$A:$G,6,0)=N126,VLOOKUP($D125,[2]工作表1!$A:$G,7,0),0)+IF(VLOOKUP($E125,[2]工作表1!$A:$G,6,0)=N126,VLOOKUP($E125,[2]工作表1!$A:$G,7,0),0)+IF(VLOOKUP($F125,[2]工作表1!$A:$G,6,0)=N126,VLOOKUP($F125,[2]工作表1!$A:$G,7,0),0)+IF(VLOOKUP($G125,[2]工作表1!$A:$G,6,0)=N126,VLOOKUP($G125,[2]工作表1!$A:$G,7,0),0)+O125+AA126</f>
        <v>35</v>
      </c>
      <c r="P126" s="1">
        <v>23</v>
      </c>
      <c r="Q126" s="4">
        <f>IF(VLOOKUP($D125,[2]工作表1!$A:$G,6,0)=P126,VLOOKUP($D125,[2]工作表1!$A:$G,7,0),0)+IF(VLOOKUP($E125,[2]工作表1!$A:$G,6,0)=P126,VLOOKUP($E125,[2]工作表1!$A:$G,7,0),0)+IF(VLOOKUP($F125,[2]工作表1!$A:$G,6,0)=P126,VLOOKUP($F125,[2]工作表1!$A:$G,7,0),0)+IF(VLOOKUP($G125,[2]工作表1!$A:$G,6,0)=P126,VLOOKUP($G125,[2]工作表1!$A:$G,7,0),0)+Q125+AC126</f>
        <v>9</v>
      </c>
      <c r="R126">
        <f ca="1">IF(C126=0,0,ROUND(I126*VLOOKUP(H126,[1]期望属性!$E$23:$F$38,2,0)+M126*VLOOKUP(L126,[1]期望属性!$E$23:$F$38,2,0)+O126*VLOOKUP(N126,[1]期望属性!$E$23:$F$38,2,0)+K126*VLOOKUP(J126,[1]期望属性!$E$23:$F$38,2,0)+Q126*VLOOKUP(P126,[1]期望属性!$E$23:$F$38,2,0),0))</f>
        <v>118</v>
      </c>
      <c r="S126" t="str">
        <f>VLOOKUP((10000+INT(A126/1000)),[1]佣兵!$A$102:$F$150,5,0)</f>
        <v>hp</v>
      </c>
      <c r="T126">
        <f>H126</f>
        <v>1</v>
      </c>
      <c r="U126">
        <f ca="1">[1]佣兵!$N$90</f>
        <v>149</v>
      </c>
      <c r="V126">
        <f>J126</f>
        <v>3</v>
      </c>
      <c r="W126">
        <v>0</v>
      </c>
      <c r="X126">
        <f>L126</f>
        <v>4</v>
      </c>
      <c r="Y126">
        <f ca="1">[1]佣兵!$J$90</f>
        <v>8</v>
      </c>
      <c r="Z126">
        <f>N126</f>
        <v>5</v>
      </c>
      <c r="AA126">
        <f ca="1">[1]佣兵!$J$90</f>
        <v>8</v>
      </c>
      <c r="AB126">
        <f>P126</f>
        <v>23</v>
      </c>
      <c r="AC126">
        <v>0</v>
      </c>
    </row>
    <row r="127" spans="1:29" x14ac:dyDescent="0.15">
      <c r="A127" s="1">
        <f>B127*1000+C127</f>
        <v>29004</v>
      </c>
      <c r="B127" s="1">
        <v>29</v>
      </c>
      <c r="C127" s="1">
        <f>C121</f>
        <v>4</v>
      </c>
      <c r="D127" s="22">
        <v>5001</v>
      </c>
      <c r="E127" s="5">
        <v>5005</v>
      </c>
      <c r="F127" s="5">
        <v>5003</v>
      </c>
      <c r="G127" s="23">
        <v>5008</v>
      </c>
      <c r="H127" s="1">
        <v>1</v>
      </c>
      <c r="I127" s="4">
        <f ca="1">IF(VLOOKUP($D126,[2]工作表1!$A:$G,6,0)=H127,VLOOKUP($D126,[2]工作表1!$A:$G,7,0),0)+IF(VLOOKUP($E126,[2]工作表1!$A:$G,6,0)=H127,VLOOKUP($E126,[2]工作表1!$A:$G,7,0),0)+IF(VLOOKUP($F126,[2]工作表1!$A:$G,6,0)=H127,VLOOKUP($F126,[2]工作表1!$A:$G,7,0),0)+IF(VLOOKUP($G126,[2]工作表1!$A:$G,6,0)=H127,VLOOKUP($G126,[2]工作表1!$A:$G,7,0),0)+I126+U127</f>
        <v>1088</v>
      </c>
      <c r="J127" s="1">
        <v>3</v>
      </c>
      <c r="K127" s="4">
        <f>IF(VLOOKUP($D126,[2]工作表1!$A:$G,6,0)=J127,VLOOKUP($D126,[2]工作表1!$A:$G,7,0),0)+IF(VLOOKUP($E126,[2]工作表1!$A:$G,6,0)=J127,VLOOKUP($E126,[2]工作表1!$A:$G,7,0),0)+IF(VLOOKUP($F126,[2]工作表1!$A:$G,6,0)=J127,VLOOKUP($F126,[2]工作表1!$A:$G,7,0),0)+IF(VLOOKUP($G126,[2]工作表1!$A:$G,6,0)=J127,VLOOKUP($G126,[2]工作表1!$A:$G,7,0),0)+K126+W127</f>
        <v>19</v>
      </c>
      <c r="L127" s="1">
        <f>IF(S127="hp",4,IF(S127="物攻",5,IF(S127="技防",5,4)))</f>
        <v>4</v>
      </c>
      <c r="M127" s="4">
        <f ca="1">IF(VLOOKUP($D126,[2]工作表1!$A:$G,6,0)=L127,VLOOKUP($D126,[2]工作表1!$A:$G,7,0),0)+IF(VLOOKUP($E126,[2]工作表1!$A:$G,6,0)=L127,VLOOKUP($E126,[2]工作表1!$A:$G,7,0),0)+IF(VLOOKUP($F126,[2]工作表1!$A:$G,6,0)=L127,VLOOKUP($F126,[2]工作表1!$A:$G,7,0),0)+IF(VLOOKUP($G126,[2]工作表1!$A:$G,6,0)=L127,VLOOKUP($G126,[2]工作表1!$A:$G,7,0),0)+M126+Y127</f>
        <v>55</v>
      </c>
      <c r="N127" s="1">
        <f>IF(S127="hp",5,IF(S127="物攻",6,IF(S127="技防",6,7)))</f>
        <v>5</v>
      </c>
      <c r="O127" s="4">
        <f ca="1">IF(VLOOKUP($D126,[2]工作表1!$A:$G,6,0)=N127,VLOOKUP($D126,[2]工作表1!$A:$G,7,0),0)+IF(VLOOKUP($E126,[2]工作表1!$A:$G,6,0)=N127,VLOOKUP($E126,[2]工作表1!$A:$G,7,0),0)+IF(VLOOKUP($F126,[2]工作表1!$A:$G,6,0)=N127,VLOOKUP($F126,[2]工作表1!$A:$G,7,0),0)+IF(VLOOKUP($G126,[2]工作表1!$A:$G,6,0)=N127,VLOOKUP($G126,[2]工作表1!$A:$G,7,0),0)+O126+AA127</f>
        <v>55</v>
      </c>
      <c r="P127" s="1">
        <v>23</v>
      </c>
      <c r="Q127" s="4">
        <f>IF(VLOOKUP($D126,[2]工作表1!$A:$G,6,0)=P127,VLOOKUP($D126,[2]工作表1!$A:$G,7,0),0)+IF(VLOOKUP($E126,[2]工作表1!$A:$G,6,0)=P127,VLOOKUP($E126,[2]工作表1!$A:$G,7,0),0)+IF(VLOOKUP($F126,[2]工作表1!$A:$G,6,0)=P127,VLOOKUP($F126,[2]工作表1!$A:$G,7,0),0)+IF(VLOOKUP($G126,[2]工作表1!$A:$G,6,0)=P127,VLOOKUP($G126,[2]工作表1!$A:$G,7,0),0)+Q126+AC127</f>
        <v>9</v>
      </c>
      <c r="R127">
        <f ca="1">IF(C127=0,0,ROUND(I127*VLOOKUP(H127,[1]期望属性!$E$23:$F$38,2,0)+M127*VLOOKUP(L127,[1]期望属性!$E$23:$F$38,2,0)+O127*VLOOKUP(N127,[1]期望属性!$E$23:$F$38,2,0)+K127*VLOOKUP(J127,[1]期望属性!$E$23:$F$38,2,0)+Q127*VLOOKUP(P127,[1]期望属性!$E$23:$F$38,2,0),0))</f>
        <v>187</v>
      </c>
      <c r="S127" t="str">
        <f>VLOOKUP((10000+INT(A127/1000)),[1]佣兵!$A$102:$F$150,5,0)</f>
        <v>hp</v>
      </c>
      <c r="T127">
        <f>H127</f>
        <v>1</v>
      </c>
      <c r="U127">
        <f ca="1">[1]佣兵!$N$91</f>
        <v>178</v>
      </c>
      <c r="V127">
        <f>J127</f>
        <v>3</v>
      </c>
      <c r="W127">
        <v>0</v>
      </c>
      <c r="X127">
        <f>L127</f>
        <v>4</v>
      </c>
      <c r="Y127">
        <f ca="1">[1]佣兵!$J$91</f>
        <v>10</v>
      </c>
      <c r="Z127">
        <f>N127</f>
        <v>5</v>
      </c>
      <c r="AA127">
        <f ca="1">[1]佣兵!$J$91</f>
        <v>10</v>
      </c>
      <c r="AB127">
        <f>P127</f>
        <v>23</v>
      </c>
      <c r="AC127">
        <v>0</v>
      </c>
    </row>
    <row r="128" spans="1:29" ht="14.25" thickBot="1" x14ac:dyDescent="0.2">
      <c r="A128" s="1">
        <f>B128*1000+C128</f>
        <v>29005</v>
      </c>
      <c r="B128" s="1">
        <v>29</v>
      </c>
      <c r="C128" s="1">
        <f>C122</f>
        <v>5</v>
      </c>
      <c r="D128" s="24">
        <v>6001</v>
      </c>
      <c r="E128" s="25">
        <v>6005</v>
      </c>
      <c r="F128" s="25">
        <v>6002</v>
      </c>
      <c r="G128" s="26">
        <v>6007</v>
      </c>
      <c r="H128" s="1">
        <v>1</v>
      </c>
      <c r="I128" s="4">
        <f ca="1">IF(VLOOKUP($D127,[2]工作表1!$A:$G,6,0)=H128,VLOOKUP($D127,[2]工作表1!$A:$G,7,0),0)+IF(VLOOKUP($E127,[2]工作表1!$A:$G,6,0)=H128,VLOOKUP($E127,[2]工作表1!$A:$G,7,0),0)+IF(VLOOKUP($F127,[2]工作表1!$A:$G,6,0)=H128,VLOOKUP($F127,[2]工作表1!$A:$G,7,0),0)+IF(VLOOKUP($G127,[2]工作表1!$A:$G,6,0)=H128,VLOOKUP($G127,[2]工作表1!$A:$G,7,0),0)+I127+U128</f>
        <v>1804</v>
      </c>
      <c r="J128" s="1">
        <v>3</v>
      </c>
      <c r="K128" s="4">
        <f>IF(VLOOKUP($D127,[2]工作表1!$A:$G,6,0)=J128,VLOOKUP($D127,[2]工作表1!$A:$G,7,0),0)+IF(VLOOKUP($E127,[2]工作表1!$A:$G,6,0)=J128,VLOOKUP($E127,[2]工作表1!$A:$G,7,0),0)+IF(VLOOKUP($F127,[2]工作表1!$A:$G,6,0)=J128,VLOOKUP($F127,[2]工作表1!$A:$G,7,0),0)+IF(VLOOKUP($G127,[2]工作表1!$A:$G,6,0)=J128,VLOOKUP($G127,[2]工作表1!$A:$G,7,0),0)+K127+W128</f>
        <v>19</v>
      </c>
      <c r="L128" s="1">
        <f>IF(S128="hp",4,IF(S128="物攻",5,IF(S128="技防",5,4)))</f>
        <v>4</v>
      </c>
      <c r="M128" s="4">
        <f ca="1">IF(VLOOKUP($D127,[2]工作表1!$A:$G,6,0)=L128,VLOOKUP($D127,[2]工作表1!$A:$G,7,0),0)+IF(VLOOKUP($E127,[2]工作表1!$A:$G,6,0)=L128,VLOOKUP($E127,[2]工作表1!$A:$G,7,0),0)+IF(VLOOKUP($F127,[2]工作表1!$A:$G,6,0)=L128,VLOOKUP($F127,[2]工作表1!$A:$G,7,0),0)+IF(VLOOKUP($G127,[2]工作表1!$A:$G,6,0)=L128,VLOOKUP($G127,[2]工作表1!$A:$G,7,0),0)+M127+Y128</f>
        <v>81</v>
      </c>
      <c r="N128" s="1">
        <f>IF(S128="hp",5,IF(S128="物攻",6,IF(S128="技防",6,7)))</f>
        <v>5</v>
      </c>
      <c r="O128" s="4">
        <f ca="1">IF(VLOOKUP($D127,[2]工作表1!$A:$G,6,0)=N128,VLOOKUP($D127,[2]工作表1!$A:$G,7,0),0)+IF(VLOOKUP($E127,[2]工作表1!$A:$G,6,0)=N128,VLOOKUP($E127,[2]工作表1!$A:$G,7,0),0)+IF(VLOOKUP($F127,[2]工作表1!$A:$G,6,0)=N128,VLOOKUP($F127,[2]工作表1!$A:$G,7,0),0)+IF(VLOOKUP($G127,[2]工作表1!$A:$G,6,0)=N128,VLOOKUP($G127,[2]工作表1!$A:$G,7,0),0)+O127+AA128</f>
        <v>81</v>
      </c>
      <c r="P128" s="1">
        <v>23</v>
      </c>
      <c r="Q128" s="4">
        <f>IF(VLOOKUP($D127,[2]工作表1!$A:$G,6,0)=P128,VLOOKUP($D127,[2]工作表1!$A:$G,7,0),0)+IF(VLOOKUP($E127,[2]工作表1!$A:$G,6,0)=P128,VLOOKUP($E127,[2]工作表1!$A:$G,7,0),0)+IF(VLOOKUP($F127,[2]工作表1!$A:$G,6,0)=P128,VLOOKUP($F127,[2]工作表1!$A:$G,7,0),0)+IF(VLOOKUP($G127,[2]工作表1!$A:$G,6,0)=P128,VLOOKUP($G127,[2]工作表1!$A:$G,7,0),0)+Q127+AC128</f>
        <v>9</v>
      </c>
      <c r="R128">
        <f ca="1">IF(C128=0,0,ROUND(I128*VLOOKUP(H128,[1]期望属性!$E$23:$F$38,2,0)+M128*VLOOKUP(L128,[1]期望属性!$E$23:$F$38,2,0)+O128*VLOOKUP(N128,[1]期望属性!$E$23:$F$38,2,0)+K128*VLOOKUP(J128,[1]期望属性!$E$23:$F$38,2,0)+Q128*VLOOKUP(P128,[1]期望属性!$E$23:$F$38,2,0),0))</f>
        <v>278</v>
      </c>
      <c r="S128" t="str">
        <f>VLOOKUP((10000+INT(A128/1000)),[1]佣兵!$A$102:$F$150,5,0)</f>
        <v>hp</v>
      </c>
      <c r="T128">
        <f>H128</f>
        <v>1</v>
      </c>
      <c r="U128">
        <f ca="1">[1]佣兵!$N$92</f>
        <v>218</v>
      </c>
      <c r="V128">
        <f>J128</f>
        <v>3</v>
      </c>
      <c r="W128">
        <v>0</v>
      </c>
      <c r="X128">
        <f>L128</f>
        <v>4</v>
      </c>
      <c r="Y128">
        <f ca="1">[1]佣兵!$J$92</f>
        <v>12</v>
      </c>
      <c r="Z128">
        <f>N128</f>
        <v>5</v>
      </c>
      <c r="AA128">
        <f ca="1">[1]佣兵!$J$92</f>
        <v>12</v>
      </c>
      <c r="AB128">
        <f>P128</f>
        <v>23</v>
      </c>
      <c r="AC128">
        <v>0</v>
      </c>
    </row>
    <row r="129" spans="1:29" x14ac:dyDescent="0.15">
      <c r="A129" s="1">
        <f>B129*1000+C129</f>
        <v>30000</v>
      </c>
      <c r="B129" s="1">
        <v>30</v>
      </c>
      <c r="C129" s="1">
        <f>C123</f>
        <v>0</v>
      </c>
      <c r="D129" s="41">
        <v>1005</v>
      </c>
      <c r="E129" s="42">
        <v>1004</v>
      </c>
      <c r="F129" s="42">
        <v>1003</v>
      </c>
      <c r="G129" s="43">
        <v>1008</v>
      </c>
      <c r="H129" s="1">
        <v>1</v>
      </c>
      <c r="I129" s="4">
        <v>0</v>
      </c>
      <c r="J129" s="1">
        <v>3</v>
      </c>
      <c r="K129" s="4">
        <v>0</v>
      </c>
      <c r="L129" s="1">
        <f>IF(S129="hp",4,IF(S129="物攻",5,IF(S129="技防",5,4)))</f>
        <v>5</v>
      </c>
      <c r="M129" s="4">
        <v>0</v>
      </c>
      <c r="N129" s="1">
        <f>IF(S129="hp",5,IF(S129="物攻",6,IF(S129="技防",6,7)))</f>
        <v>6</v>
      </c>
      <c r="O129" s="4">
        <v>0</v>
      </c>
      <c r="P129" s="1">
        <v>23</v>
      </c>
      <c r="Q129" s="4">
        <v>0</v>
      </c>
      <c r="R129">
        <f>IF(C129=0,0,ROUND(I129*VLOOKUP(H129,[1]期望属性!$E$23:$F$38,2,0)+M129*VLOOKUP(L129,[1]期望属性!$E$23:$F$38,2,0)+O129*VLOOKUP(N129,[1]期望属性!$E$23:$F$38,2,0)+K129*VLOOKUP(J129,[1]期望属性!$E$23:$F$38,2,0)+Q129*VLOOKUP(P129,[1]期望属性!$E$23:$F$38,2,0),0))</f>
        <v>0</v>
      </c>
      <c r="S129" t="str">
        <f>VLOOKUP((10000+INT(A129/1000)),[1]佣兵!$A$102:$F$150,5,0)</f>
        <v>技防</v>
      </c>
      <c r="T129">
        <f t="shared" ref="T129:T140" si="0">H129</f>
        <v>1</v>
      </c>
      <c r="U129">
        <f>[1]佣兵!$N$87</f>
        <v>0</v>
      </c>
      <c r="V129">
        <f t="shared" ref="V129:V140" si="1">J129</f>
        <v>3</v>
      </c>
      <c r="W129">
        <v>0</v>
      </c>
      <c r="X129">
        <f t="shared" ref="X129:X140" si="2">L129</f>
        <v>5</v>
      </c>
      <c r="Y129">
        <f>[1]佣兵!$J$87</f>
        <v>0</v>
      </c>
      <c r="Z129">
        <f t="shared" ref="Z129:Z140" si="3">N129</f>
        <v>6</v>
      </c>
      <c r="AA129">
        <f>[1]佣兵!$L$87</f>
        <v>0</v>
      </c>
      <c r="AB129">
        <f t="shared" ref="AB129:AB140" si="4">P129</f>
        <v>23</v>
      </c>
      <c r="AC129">
        <v>0</v>
      </c>
    </row>
    <row r="130" spans="1:29" x14ac:dyDescent="0.15">
      <c r="A130" s="1">
        <f>B130*1000+C130</f>
        <v>30001</v>
      </c>
      <c r="B130" s="1">
        <v>30</v>
      </c>
      <c r="C130" s="1">
        <f>C124</f>
        <v>1</v>
      </c>
      <c r="D130" s="44">
        <v>2005</v>
      </c>
      <c r="E130" s="45">
        <v>2004</v>
      </c>
      <c r="F130" s="45">
        <v>2002</v>
      </c>
      <c r="G130" s="46">
        <v>2007</v>
      </c>
      <c r="H130" s="1">
        <v>1</v>
      </c>
      <c r="I130" s="4">
        <f ca="1">IF(VLOOKUP($D129,[2]工作表1!$A:$G,6,0)=H130,VLOOKUP($D129,[2]工作表1!$A:$G,7,0),0)+IF(VLOOKUP($E129,[2]工作表1!$A:$G,6,0)=H130,VLOOKUP($E129,[2]工作表1!$A:$G,7,0),0)+IF(VLOOKUP($F129,[2]工作表1!$A:$G,6,0)=H130,VLOOKUP($F129,[2]工作表1!$A:$G,7,0),0)+IF(VLOOKUP($G129,[2]工作表1!$A:$G,6,0)=H130,VLOOKUP($G129,[2]工作表1!$A:$G,7,0),0)+I129+U130</f>
        <v>217</v>
      </c>
      <c r="J130" s="1">
        <v>3</v>
      </c>
      <c r="K130" s="4">
        <f>IF(VLOOKUP($D129,[2]工作表1!$A:$G,6,0)=J130,VLOOKUP($D129,[2]工作表1!$A:$G,7,0),0)+IF(VLOOKUP($E129,[2]工作表1!$A:$G,6,0)=J130,VLOOKUP($E129,[2]工作表1!$A:$G,7,0),0)+IF(VLOOKUP($F129,[2]工作表1!$A:$G,6,0)=J130,VLOOKUP($F129,[2]工作表1!$A:$G,7,0),0)+IF(VLOOKUP($G129,[2]工作表1!$A:$G,6,0)=J130,VLOOKUP($G129,[2]工作表1!$A:$G,7,0),0)+K129+W130</f>
        <v>0</v>
      </c>
      <c r="L130" s="1">
        <f>IF(S130="hp",4,IF(S130="物攻",5,IF(S130="技防",5,4)))</f>
        <v>5</v>
      </c>
      <c r="M130" s="4">
        <f ca="1">IF(VLOOKUP($D129,[2]工作表1!$A:$G,6,0)=L130,VLOOKUP($D129,[2]工作表1!$A:$G,7,0),0)+IF(VLOOKUP($E129,[2]工作表1!$A:$G,6,0)=L130,VLOOKUP($E129,[2]工作表1!$A:$G,7,0),0)+IF(VLOOKUP($F129,[2]工作表1!$A:$G,6,0)=L130,VLOOKUP($F129,[2]工作表1!$A:$G,7,0),0)+IF(VLOOKUP($G129,[2]工作表1!$A:$G,6,0)=L130,VLOOKUP($G129,[2]工作表1!$A:$G,7,0),0)+M129+Y130</f>
        <v>8</v>
      </c>
      <c r="N130" s="1">
        <f>IF(S130="hp",5,IF(S130="物攻",6,IF(S130="技防",6,7)))</f>
        <v>6</v>
      </c>
      <c r="O130" s="4">
        <f ca="1">IF(VLOOKUP($D129,[2]工作表1!$A:$G,6,0)=N130,VLOOKUP($D129,[2]工作表1!$A:$G,7,0),0)+IF(VLOOKUP($E129,[2]工作表1!$A:$G,6,0)=N130,VLOOKUP($E129,[2]工作表1!$A:$G,7,0),0)+IF(VLOOKUP($F129,[2]工作表1!$A:$G,6,0)=N130,VLOOKUP($F129,[2]工作表1!$A:$G,7,0),0)+IF(VLOOKUP($G129,[2]工作表1!$A:$G,6,0)=N130,VLOOKUP($G129,[2]工作表1!$A:$G,7,0),0)+O129+AA130</f>
        <v>7</v>
      </c>
      <c r="P130" s="1">
        <v>23</v>
      </c>
      <c r="Q130" s="4">
        <f>IF(VLOOKUP($D129,[2]工作表1!$A:$G,6,0)=P130,VLOOKUP($D129,[2]工作表1!$A:$G,7,0),0)+IF(VLOOKUP($E129,[2]工作表1!$A:$G,6,0)=P130,VLOOKUP($E129,[2]工作表1!$A:$G,7,0),0)+IF(VLOOKUP($F129,[2]工作表1!$A:$G,6,0)=P130,VLOOKUP($F129,[2]工作表1!$A:$G,7,0),0)+IF(VLOOKUP($G129,[2]工作表1!$A:$G,6,0)=P130,VLOOKUP($G129,[2]工作表1!$A:$G,7,0),0)+Q129+AC130</f>
        <v>0</v>
      </c>
      <c r="R130">
        <f ca="1">IF(C130=0,0,ROUND(I130*VLOOKUP(H130,[1]期望属性!$E$23:$F$38,2,0)+M130*VLOOKUP(L130,[1]期望属性!$E$23:$F$38,2,0)+O130*VLOOKUP(N130,[1]期望属性!$E$23:$F$38,2,0)+K130*VLOOKUP(J130,[1]期望属性!$E$23:$F$38,2,0)+Q130*VLOOKUP(P130,[1]期望属性!$E$23:$F$38,2,0),0))</f>
        <v>25</v>
      </c>
      <c r="S130" t="str">
        <f>VLOOKUP((10000+INT(A130/1000)),[1]佣兵!$A$102:$F$150,5,0)</f>
        <v>技防</v>
      </c>
      <c r="T130">
        <f t="shared" si="0"/>
        <v>1</v>
      </c>
      <c r="U130">
        <f ca="1">[1]佣兵!$N$88</f>
        <v>99</v>
      </c>
      <c r="V130">
        <f t="shared" si="1"/>
        <v>3</v>
      </c>
      <c r="W130">
        <v>0</v>
      </c>
      <c r="X130">
        <f t="shared" si="2"/>
        <v>5</v>
      </c>
      <c r="Y130">
        <f ca="1">[1]佣兵!$J$88</f>
        <v>5</v>
      </c>
      <c r="Z130">
        <f t="shared" si="3"/>
        <v>6</v>
      </c>
      <c r="AA130">
        <f ca="1">[1]佣兵!$L$88</f>
        <v>3</v>
      </c>
      <c r="AB130">
        <f t="shared" si="4"/>
        <v>23</v>
      </c>
      <c r="AC130">
        <v>0</v>
      </c>
    </row>
    <row r="131" spans="1:29" x14ac:dyDescent="0.15">
      <c r="A131" s="1">
        <f>B131*1000+C131</f>
        <v>30002</v>
      </c>
      <c r="B131" s="1">
        <v>30</v>
      </c>
      <c r="C131" s="1">
        <f>C125</f>
        <v>2</v>
      </c>
      <c r="D131" s="44">
        <v>3005</v>
      </c>
      <c r="E131" s="45">
        <v>3007</v>
      </c>
      <c r="F131" s="45">
        <v>3003</v>
      </c>
      <c r="G131" s="46">
        <v>3008</v>
      </c>
      <c r="H131" s="1">
        <v>1</v>
      </c>
      <c r="I131" s="4">
        <f ca="1">IF(VLOOKUP($D130,[2]工作表1!$A:$G,6,0)=H131,VLOOKUP($D130,[2]工作表1!$A:$G,7,0),0)+IF(VLOOKUP($E130,[2]工作表1!$A:$G,6,0)=H131,VLOOKUP($E130,[2]工作表1!$A:$G,7,0),0)+IF(VLOOKUP($F130,[2]工作表1!$A:$G,6,0)=H131,VLOOKUP($F130,[2]工作表1!$A:$G,7,0),0)+IF(VLOOKUP($G130,[2]工作表1!$A:$G,6,0)=H131,VLOOKUP($G130,[2]工作表1!$A:$G,7,0),0)+I130+U131</f>
        <v>346</v>
      </c>
      <c r="J131" s="1">
        <v>3</v>
      </c>
      <c r="K131" s="4">
        <f>IF(VLOOKUP($D130,[2]工作表1!$A:$G,6,0)=J131,VLOOKUP($D130,[2]工作表1!$A:$G,7,0),0)+IF(VLOOKUP($E130,[2]工作表1!$A:$G,6,0)=J131,VLOOKUP($E130,[2]工作表1!$A:$G,7,0),0)+IF(VLOOKUP($F130,[2]工作表1!$A:$G,6,0)=J131,VLOOKUP($F130,[2]工作表1!$A:$G,7,0),0)+IF(VLOOKUP($G130,[2]工作表1!$A:$G,6,0)=J131,VLOOKUP($G130,[2]工作表1!$A:$G,7,0),0)+K130+W131</f>
        <v>9</v>
      </c>
      <c r="L131" s="1">
        <f>IF(S131="hp",4,IF(S131="物攻",5,IF(S131="技防",5,4)))</f>
        <v>5</v>
      </c>
      <c r="M131" s="4">
        <f ca="1">IF(VLOOKUP($D130,[2]工作表1!$A:$G,6,0)=L131,VLOOKUP($D130,[2]工作表1!$A:$G,7,0),0)+IF(VLOOKUP($E130,[2]工作表1!$A:$G,6,0)=L131,VLOOKUP($E130,[2]工作表1!$A:$G,7,0),0)+IF(VLOOKUP($F130,[2]工作表1!$A:$G,6,0)=L131,VLOOKUP($F130,[2]工作表1!$A:$G,7,0),0)+IF(VLOOKUP($G130,[2]工作表1!$A:$G,6,0)=L131,VLOOKUP($G130,[2]工作表1!$A:$G,7,0),0)+M130+Y131</f>
        <v>20</v>
      </c>
      <c r="N131" s="1">
        <f>IF(S131="hp",5,IF(S131="物攻",6,IF(S131="技防",6,7)))</f>
        <v>6</v>
      </c>
      <c r="O131" s="4">
        <f ca="1">IF(VLOOKUP($D130,[2]工作表1!$A:$G,6,0)=N131,VLOOKUP($D130,[2]工作表1!$A:$G,7,0),0)+IF(VLOOKUP($E130,[2]工作表1!$A:$G,6,0)=N131,VLOOKUP($E130,[2]工作表1!$A:$G,7,0),0)+IF(VLOOKUP($F130,[2]工作表1!$A:$G,6,0)=N131,VLOOKUP($F130,[2]工作表1!$A:$G,7,0),0)+IF(VLOOKUP($G130,[2]工作表1!$A:$G,6,0)=N131,VLOOKUP($G130,[2]工作表1!$A:$G,7,0),0)+O130+AA131</f>
        <v>17</v>
      </c>
      <c r="P131" s="1">
        <v>23</v>
      </c>
      <c r="Q131" s="4">
        <f>IF(VLOOKUP($D130,[2]工作表1!$A:$G,6,0)=P131,VLOOKUP($D130,[2]工作表1!$A:$G,7,0),0)+IF(VLOOKUP($E130,[2]工作表1!$A:$G,6,0)=P131,VLOOKUP($E130,[2]工作表1!$A:$G,7,0),0)+IF(VLOOKUP($F130,[2]工作表1!$A:$G,6,0)=P131,VLOOKUP($F130,[2]工作表1!$A:$G,7,0),0)+IF(VLOOKUP($G130,[2]工作表1!$A:$G,6,0)=P131,VLOOKUP($G130,[2]工作表1!$A:$G,7,0),0)+Q130+AC131</f>
        <v>4</v>
      </c>
      <c r="R131">
        <f ca="1">IF(C131=0,0,ROUND(I131*VLOOKUP(H131,[1]期望属性!$E$23:$F$38,2,0)+M131*VLOOKUP(L131,[1]期望属性!$E$23:$F$38,2,0)+O131*VLOOKUP(N131,[1]期望属性!$E$23:$F$38,2,0)+K131*VLOOKUP(J131,[1]期望属性!$E$23:$F$38,2,0)+Q131*VLOOKUP(P131,[1]期望属性!$E$23:$F$38,2,0),0))</f>
        <v>60</v>
      </c>
      <c r="S131" t="str">
        <f>VLOOKUP((10000+INT(A131/1000)),[1]佣兵!$A$102:$F$150,5,0)</f>
        <v>技防</v>
      </c>
      <c r="T131">
        <f t="shared" si="0"/>
        <v>1</v>
      </c>
      <c r="U131">
        <f ca="1">[1]佣兵!$N$89</f>
        <v>129</v>
      </c>
      <c r="V131">
        <f t="shared" si="1"/>
        <v>3</v>
      </c>
      <c r="W131">
        <v>0</v>
      </c>
      <c r="X131">
        <f t="shared" si="2"/>
        <v>5</v>
      </c>
      <c r="Y131">
        <f ca="1">[1]佣兵!$J$89</f>
        <v>7</v>
      </c>
      <c r="Z131">
        <f t="shared" si="3"/>
        <v>6</v>
      </c>
      <c r="AA131">
        <f ca="1">[1]佣兵!$L$89</f>
        <v>4</v>
      </c>
      <c r="AB131">
        <f t="shared" si="4"/>
        <v>23</v>
      </c>
      <c r="AC131">
        <v>0</v>
      </c>
    </row>
    <row r="132" spans="1:29" x14ac:dyDescent="0.15">
      <c r="A132" s="1">
        <f>B132*1000+C132</f>
        <v>30003</v>
      </c>
      <c r="B132" s="1">
        <v>30</v>
      </c>
      <c r="C132" s="1">
        <f>C126</f>
        <v>3</v>
      </c>
      <c r="D132" s="44">
        <v>4005</v>
      </c>
      <c r="E132" s="45">
        <v>4005</v>
      </c>
      <c r="F132" s="45">
        <v>4002</v>
      </c>
      <c r="G132" s="46">
        <v>4007</v>
      </c>
      <c r="H132" s="1">
        <v>1</v>
      </c>
      <c r="I132" s="4">
        <f ca="1">IF(VLOOKUP($D131,[2]工作表1!$A:$G,6,0)=H132,VLOOKUP($D131,[2]工作表1!$A:$G,7,0),0)+IF(VLOOKUP($E131,[2]工作表1!$A:$G,6,0)=H132,VLOOKUP($E131,[2]工作表1!$A:$G,7,0),0)+IF(VLOOKUP($F131,[2]工作表1!$A:$G,6,0)=H132,VLOOKUP($F131,[2]工作表1!$A:$G,7,0),0)+IF(VLOOKUP($G131,[2]工作表1!$A:$G,6,0)=H132,VLOOKUP($G131,[2]工作表1!$A:$G,7,0),0)+I131+U132</f>
        <v>732</v>
      </c>
      <c r="J132" s="1">
        <v>3</v>
      </c>
      <c r="K132" s="4">
        <f>IF(VLOOKUP($D131,[2]工作表1!$A:$G,6,0)=J132,VLOOKUP($D131,[2]工作表1!$A:$G,7,0),0)+IF(VLOOKUP($E131,[2]工作表1!$A:$G,6,0)=J132,VLOOKUP($E131,[2]工作表1!$A:$G,7,0),0)+IF(VLOOKUP($F131,[2]工作表1!$A:$G,6,0)=J132,VLOOKUP($F131,[2]工作表1!$A:$G,7,0),0)+IF(VLOOKUP($G131,[2]工作表1!$A:$G,6,0)=J132,VLOOKUP($G131,[2]工作表1!$A:$G,7,0),0)+K131+W132</f>
        <v>9</v>
      </c>
      <c r="L132" s="1">
        <f>IF(S132="hp",4,IF(S132="物攻",5,IF(S132="技防",5,4)))</f>
        <v>5</v>
      </c>
      <c r="M132" s="4">
        <f ca="1">IF(VLOOKUP($D131,[2]工作表1!$A:$G,6,0)=L132,VLOOKUP($D131,[2]工作表1!$A:$G,7,0),0)+IF(VLOOKUP($E131,[2]工作表1!$A:$G,6,0)=L132,VLOOKUP($E131,[2]工作表1!$A:$G,7,0),0)+IF(VLOOKUP($F131,[2]工作表1!$A:$G,6,0)=L132,VLOOKUP($F131,[2]工作表1!$A:$G,7,0),0)+IF(VLOOKUP($G131,[2]工作表1!$A:$G,6,0)=L132,VLOOKUP($G131,[2]工作表1!$A:$G,7,0),0)+M131+Y132</f>
        <v>35</v>
      </c>
      <c r="N132" s="1">
        <f>IF(S132="hp",5,IF(S132="物攻",6,IF(S132="技防",6,7)))</f>
        <v>6</v>
      </c>
      <c r="O132" s="4">
        <f ca="1">IF(VLOOKUP($D131,[2]工作表1!$A:$G,6,0)=N132,VLOOKUP($D131,[2]工作表1!$A:$G,7,0),0)+IF(VLOOKUP($E131,[2]工作表1!$A:$G,6,0)=N132,VLOOKUP($E131,[2]工作表1!$A:$G,7,0),0)+IF(VLOOKUP($F131,[2]工作表1!$A:$G,6,0)=N132,VLOOKUP($F131,[2]工作表1!$A:$G,7,0),0)+IF(VLOOKUP($G131,[2]工作表1!$A:$G,6,0)=N132,VLOOKUP($G131,[2]工作表1!$A:$G,7,0),0)+O131+AA132</f>
        <v>21</v>
      </c>
      <c r="P132" s="1">
        <v>23</v>
      </c>
      <c r="Q132" s="4">
        <f>IF(VLOOKUP($D131,[2]工作表1!$A:$G,6,0)=P132,VLOOKUP($D131,[2]工作表1!$A:$G,7,0),0)+IF(VLOOKUP($E131,[2]工作表1!$A:$G,6,0)=P132,VLOOKUP($E131,[2]工作表1!$A:$G,7,0),0)+IF(VLOOKUP($F131,[2]工作表1!$A:$G,6,0)=P132,VLOOKUP($F131,[2]工作表1!$A:$G,7,0),0)+IF(VLOOKUP($G131,[2]工作表1!$A:$G,6,0)=P132,VLOOKUP($G131,[2]工作表1!$A:$G,7,0),0)+Q131+AC132</f>
        <v>10</v>
      </c>
      <c r="R132">
        <f ca="1">IF(C132=0,0,ROUND(I132*VLOOKUP(H132,[1]期望属性!$E$23:$F$38,2,0)+M132*VLOOKUP(L132,[1]期望属性!$E$23:$F$38,2,0)+O132*VLOOKUP(N132,[1]期望属性!$E$23:$F$38,2,0)+K132*VLOOKUP(J132,[1]期望属性!$E$23:$F$38,2,0)+Q132*VLOOKUP(P132,[1]期望属性!$E$23:$F$38,2,0),0))</f>
        <v>105</v>
      </c>
      <c r="S132" t="str">
        <f>VLOOKUP((10000+INT(A132/1000)),[1]佣兵!$A$102:$F$150,5,0)</f>
        <v>技防</v>
      </c>
      <c r="T132">
        <f t="shared" si="0"/>
        <v>1</v>
      </c>
      <c r="U132">
        <f ca="1">[1]佣兵!$N$90</f>
        <v>149</v>
      </c>
      <c r="V132">
        <f t="shared" si="1"/>
        <v>3</v>
      </c>
      <c r="W132">
        <v>0</v>
      </c>
      <c r="X132">
        <f t="shared" si="2"/>
        <v>5</v>
      </c>
      <c r="Y132">
        <f ca="1">[1]佣兵!$J$90</f>
        <v>8</v>
      </c>
      <c r="Z132">
        <f t="shared" si="3"/>
        <v>6</v>
      </c>
      <c r="AA132">
        <f ca="1">[1]佣兵!$L$90</f>
        <v>4</v>
      </c>
      <c r="AB132">
        <f t="shared" si="4"/>
        <v>23</v>
      </c>
      <c r="AC132">
        <v>0</v>
      </c>
    </row>
    <row r="133" spans="1:29" x14ac:dyDescent="0.15">
      <c r="A133" s="1">
        <f>B133*1000+C133</f>
        <v>30004</v>
      </c>
      <c r="B133" s="1">
        <v>30</v>
      </c>
      <c r="C133" s="1">
        <f>C127</f>
        <v>4</v>
      </c>
      <c r="D133" s="44">
        <v>5004</v>
      </c>
      <c r="E133" s="45">
        <v>5004</v>
      </c>
      <c r="F133" s="45">
        <v>5003</v>
      </c>
      <c r="G133" s="46">
        <v>5008</v>
      </c>
      <c r="H133" s="1">
        <v>1</v>
      </c>
      <c r="I133" s="4">
        <f ca="1">IF(VLOOKUP($D132,[2]工作表1!$A:$G,6,0)=H133,VLOOKUP($D132,[2]工作表1!$A:$G,7,0),0)+IF(VLOOKUP($E132,[2]工作表1!$A:$G,6,0)=H133,VLOOKUP($E132,[2]工作表1!$A:$G,7,0),0)+IF(VLOOKUP($F132,[2]工作表1!$A:$G,6,0)=H133,VLOOKUP($F132,[2]工作表1!$A:$G,7,0),0)+IF(VLOOKUP($G132,[2]工作表1!$A:$G,6,0)=H133,VLOOKUP($G132,[2]工作表1!$A:$G,7,0),0)+I132+U133</f>
        <v>910</v>
      </c>
      <c r="J133" s="1">
        <v>3</v>
      </c>
      <c r="K133" s="4">
        <f>IF(VLOOKUP($D132,[2]工作表1!$A:$G,6,0)=J133,VLOOKUP($D132,[2]工作表1!$A:$G,7,0),0)+IF(VLOOKUP($E132,[2]工作表1!$A:$G,6,0)=J133,VLOOKUP($E132,[2]工作表1!$A:$G,7,0),0)+IF(VLOOKUP($F132,[2]工作表1!$A:$G,6,0)=J133,VLOOKUP($F132,[2]工作表1!$A:$G,7,0),0)+IF(VLOOKUP($G132,[2]工作表1!$A:$G,6,0)=J133,VLOOKUP($G132,[2]工作表1!$A:$G,7,0),0)+K132+W133</f>
        <v>28</v>
      </c>
      <c r="L133" s="1">
        <f>IF(S133="hp",4,IF(S133="物攻",5,IF(S133="技防",5,4)))</f>
        <v>5</v>
      </c>
      <c r="M133" s="4">
        <f ca="1">IF(VLOOKUP($D132,[2]工作表1!$A:$G,6,0)=L133,VLOOKUP($D132,[2]工作表1!$A:$G,7,0),0)+IF(VLOOKUP($E132,[2]工作表1!$A:$G,6,0)=L133,VLOOKUP($E132,[2]工作表1!$A:$G,7,0),0)+IF(VLOOKUP($F132,[2]工作表1!$A:$G,6,0)=L133,VLOOKUP($F132,[2]工作表1!$A:$G,7,0),0)+IF(VLOOKUP($G132,[2]工作表1!$A:$G,6,0)=L133,VLOOKUP($G132,[2]工作表1!$A:$G,7,0),0)+M132+Y133</f>
        <v>65</v>
      </c>
      <c r="N133" s="1">
        <f>IF(S133="hp",5,IF(S133="物攻",6,IF(S133="技防",6,7)))</f>
        <v>6</v>
      </c>
      <c r="O133" s="4">
        <f ca="1">IF(VLOOKUP($D132,[2]工作表1!$A:$G,6,0)=N133,VLOOKUP($D132,[2]工作表1!$A:$G,7,0),0)+IF(VLOOKUP($E132,[2]工作表1!$A:$G,6,0)=N133,VLOOKUP($E132,[2]工作表1!$A:$G,7,0),0)+IF(VLOOKUP($F132,[2]工作表1!$A:$G,6,0)=N133,VLOOKUP($F132,[2]工作表1!$A:$G,7,0),0)+IF(VLOOKUP($G132,[2]工作表1!$A:$G,6,0)=N133,VLOOKUP($G132,[2]工作表1!$A:$G,7,0),0)+O132+AA133</f>
        <v>26</v>
      </c>
      <c r="P133" s="1">
        <v>23</v>
      </c>
      <c r="Q133" s="4">
        <f>IF(VLOOKUP($D132,[2]工作表1!$A:$G,6,0)=P133,VLOOKUP($D132,[2]工作表1!$A:$G,7,0),0)+IF(VLOOKUP($E132,[2]工作表1!$A:$G,6,0)=P133,VLOOKUP($E132,[2]工作表1!$A:$G,7,0),0)+IF(VLOOKUP($F132,[2]工作表1!$A:$G,6,0)=P133,VLOOKUP($F132,[2]工作表1!$A:$G,7,0),0)+IF(VLOOKUP($G132,[2]工作表1!$A:$G,6,0)=P133,VLOOKUP($G132,[2]工作表1!$A:$G,7,0),0)+Q132+AC133</f>
        <v>19</v>
      </c>
      <c r="R133">
        <f ca="1">IF(C133=0,0,ROUND(I133*VLOOKUP(H133,[1]期望属性!$E$23:$F$38,2,0)+M133*VLOOKUP(L133,[1]期望属性!$E$23:$F$38,2,0)+O133*VLOOKUP(N133,[1]期望属性!$E$23:$F$38,2,0)+K133*VLOOKUP(J133,[1]期望属性!$E$23:$F$38,2,0)+Q133*VLOOKUP(P133,[1]期望属性!$E$23:$F$38,2,0),0))</f>
        <v>167</v>
      </c>
      <c r="S133" t="str">
        <f>VLOOKUP((10000+INT(A133/1000)),[1]佣兵!$A$102:$F$150,5,0)</f>
        <v>技防</v>
      </c>
      <c r="T133">
        <f t="shared" si="0"/>
        <v>1</v>
      </c>
      <c r="U133">
        <f ca="1">[1]佣兵!$N$91</f>
        <v>178</v>
      </c>
      <c r="V133">
        <f t="shared" si="1"/>
        <v>3</v>
      </c>
      <c r="W133">
        <v>0</v>
      </c>
      <c r="X133">
        <f t="shared" si="2"/>
        <v>5</v>
      </c>
      <c r="Y133">
        <f ca="1">[1]佣兵!$J$91</f>
        <v>10</v>
      </c>
      <c r="Z133">
        <f t="shared" si="3"/>
        <v>6</v>
      </c>
      <c r="AA133">
        <f ca="1">[1]佣兵!$L$91</f>
        <v>5</v>
      </c>
      <c r="AB133">
        <f t="shared" si="4"/>
        <v>23</v>
      </c>
      <c r="AC133">
        <v>0</v>
      </c>
    </row>
    <row r="134" spans="1:29" x14ac:dyDescent="0.15">
      <c r="A134" s="1">
        <f>B134*1000+C134</f>
        <v>30005</v>
      </c>
      <c r="B134" s="1">
        <v>30</v>
      </c>
      <c r="C134" s="1">
        <f>C128</f>
        <v>5</v>
      </c>
      <c r="D134" s="47">
        <v>6005</v>
      </c>
      <c r="E134" s="47">
        <v>6007</v>
      </c>
      <c r="F134" s="47">
        <v>6003</v>
      </c>
      <c r="G134" s="47">
        <v>6008</v>
      </c>
      <c r="H134" s="1">
        <v>1</v>
      </c>
      <c r="I134" s="4">
        <f ca="1">IF(VLOOKUP($D133,[2]工作表1!$A:$G,6,0)=H134,VLOOKUP($D133,[2]工作表1!$A:$G,7,0),0)+IF(VLOOKUP($E133,[2]工作表1!$A:$G,6,0)=H134,VLOOKUP($E133,[2]工作表1!$A:$G,7,0),0)+IF(VLOOKUP($F133,[2]工作表1!$A:$G,6,0)=H134,VLOOKUP($F133,[2]工作表1!$A:$G,7,0),0)+IF(VLOOKUP($G133,[2]工作表1!$A:$G,6,0)=H134,VLOOKUP($G133,[2]工作表1!$A:$G,7,0),0)+I133+U134</f>
        <v>1626</v>
      </c>
      <c r="J134" s="1">
        <v>3</v>
      </c>
      <c r="K134" s="4">
        <f>IF(VLOOKUP($D133,[2]工作表1!$A:$G,6,0)=J134,VLOOKUP($D133,[2]工作表1!$A:$G,7,0),0)+IF(VLOOKUP($E133,[2]工作表1!$A:$G,6,0)=J134,VLOOKUP($E133,[2]工作表1!$A:$G,7,0),0)+IF(VLOOKUP($F133,[2]工作表1!$A:$G,6,0)=J134,VLOOKUP($F133,[2]工作表1!$A:$G,7,0),0)+IF(VLOOKUP($G133,[2]工作表1!$A:$G,6,0)=J134,VLOOKUP($G133,[2]工作表1!$A:$G,7,0),0)+K133+W134</f>
        <v>28</v>
      </c>
      <c r="L134" s="1">
        <f>IF(S134="hp",4,IF(S134="物攻",5,IF(S134="技防",5,4)))</f>
        <v>5</v>
      </c>
      <c r="M134" s="4">
        <f ca="1">IF(VLOOKUP($D133,[2]工作表1!$A:$G,6,0)=L134,VLOOKUP($D133,[2]工作表1!$A:$G,7,0),0)+IF(VLOOKUP($E133,[2]工作表1!$A:$G,6,0)=L134,VLOOKUP($E133,[2]工作表1!$A:$G,7,0),0)+IF(VLOOKUP($F133,[2]工作表1!$A:$G,6,0)=L134,VLOOKUP($F133,[2]工作表1!$A:$G,7,0),0)+IF(VLOOKUP($G133,[2]工作表1!$A:$G,6,0)=L134,VLOOKUP($G133,[2]工作表1!$A:$G,7,0),0)+M133+Y134</f>
        <v>77</v>
      </c>
      <c r="N134" s="1">
        <f>IF(S134="hp",5,IF(S134="物攻",6,IF(S134="技防",6,7)))</f>
        <v>6</v>
      </c>
      <c r="O134" s="4">
        <f ca="1">IF(VLOOKUP($D133,[2]工作表1!$A:$G,6,0)=N134,VLOOKUP($D133,[2]工作表1!$A:$G,7,0),0)+IF(VLOOKUP($E133,[2]工作表1!$A:$G,6,0)=N134,VLOOKUP($E133,[2]工作表1!$A:$G,7,0),0)+IF(VLOOKUP($F133,[2]工作表1!$A:$G,6,0)=N134,VLOOKUP($F133,[2]工作表1!$A:$G,7,0),0)+IF(VLOOKUP($G133,[2]工作表1!$A:$G,6,0)=N134,VLOOKUP($G133,[2]工作表1!$A:$G,7,0),0)+O133+AA134</f>
        <v>68</v>
      </c>
      <c r="P134" s="1">
        <v>23</v>
      </c>
      <c r="Q134" s="4">
        <f>IF(VLOOKUP($D133,[2]工作表1!$A:$G,6,0)=P134,VLOOKUP($D133,[2]工作表1!$A:$G,7,0),0)+IF(VLOOKUP($E133,[2]工作表1!$A:$G,6,0)=P134,VLOOKUP($E133,[2]工作表1!$A:$G,7,0),0)+IF(VLOOKUP($F133,[2]工作表1!$A:$G,6,0)=P134,VLOOKUP($F133,[2]工作表1!$A:$G,7,0),0)+IF(VLOOKUP($G133,[2]工作表1!$A:$G,6,0)=P134,VLOOKUP($G133,[2]工作表1!$A:$G,7,0),0)+Q133+AC134</f>
        <v>19</v>
      </c>
      <c r="R134">
        <f ca="1">IF(C134=0,0,ROUND(I134*VLOOKUP(H134,[1]期望属性!$E$23:$F$38,2,0)+M134*VLOOKUP(L134,[1]期望属性!$E$23:$F$38,2,0)+O134*VLOOKUP(N134,[1]期望属性!$E$23:$F$38,2,0)+K134*VLOOKUP(J134,[1]期望属性!$E$23:$F$38,2,0)+Q134*VLOOKUP(P134,[1]期望属性!$E$23:$F$38,2,0),0))</f>
        <v>250</v>
      </c>
      <c r="S134" t="str">
        <f>VLOOKUP((10000+INT(A134/1000)),[1]佣兵!$A$102:$F$150,5,0)</f>
        <v>技防</v>
      </c>
      <c r="T134">
        <f t="shared" si="0"/>
        <v>1</v>
      </c>
      <c r="U134">
        <f ca="1">[1]佣兵!$N$92</f>
        <v>218</v>
      </c>
      <c r="V134">
        <f t="shared" si="1"/>
        <v>3</v>
      </c>
      <c r="W134">
        <v>0</v>
      </c>
      <c r="X134">
        <f t="shared" si="2"/>
        <v>5</v>
      </c>
      <c r="Y134">
        <f ca="1">[1]佣兵!$J$92</f>
        <v>12</v>
      </c>
      <c r="Z134">
        <f t="shared" si="3"/>
        <v>6</v>
      </c>
      <c r="AA134">
        <f ca="1">[1]佣兵!$L$92</f>
        <v>6</v>
      </c>
      <c r="AB134">
        <f t="shared" si="4"/>
        <v>23</v>
      </c>
      <c r="AC134">
        <v>0</v>
      </c>
    </row>
    <row r="135" spans="1:29" x14ac:dyDescent="0.15">
      <c r="A135" s="1">
        <f>B135*1000+C135</f>
        <v>31000</v>
      </c>
      <c r="B135" s="1">
        <v>31</v>
      </c>
      <c r="C135" s="1">
        <f>C129</f>
        <v>0</v>
      </c>
      <c r="D135" s="27">
        <v>1001</v>
      </c>
      <c r="E135" s="28">
        <v>1006</v>
      </c>
      <c r="F135" s="28">
        <v>1002</v>
      </c>
      <c r="G135" s="29">
        <v>1008</v>
      </c>
      <c r="H135" s="1">
        <v>1</v>
      </c>
      <c r="I135" s="4">
        <v>0</v>
      </c>
      <c r="J135" s="1">
        <v>3</v>
      </c>
      <c r="K135" s="4">
        <v>0</v>
      </c>
      <c r="L135" s="1">
        <f>IF(S135="hp",4,IF(S135="物攻",5,IF(S135="技防",5,4)))</f>
        <v>4</v>
      </c>
      <c r="M135" s="4">
        <v>0</v>
      </c>
      <c r="N135" s="1">
        <f>IF(S135="hp",5,IF(S135="物攻",6,IF(S135="技防",6,7)))</f>
        <v>7</v>
      </c>
      <c r="O135" s="4">
        <v>0</v>
      </c>
      <c r="P135" s="1">
        <v>23</v>
      </c>
      <c r="Q135" s="4">
        <v>0</v>
      </c>
      <c r="R135">
        <f>IF(C135=0,0,ROUND(I135*VLOOKUP(H135,[1]期望属性!$E$23:$F$38,2,0)+M135*VLOOKUP(L135,[1]期望属性!$E$23:$F$38,2,0)+O135*VLOOKUP(N135,[1]期望属性!$E$23:$F$38,2,0)+K135*VLOOKUP(J135,[1]期望属性!$E$23:$F$38,2,0)+Q135*VLOOKUP(P135,[1]期望属性!$E$23:$F$38,2,0),0))</f>
        <v>0</v>
      </c>
      <c r="S135" t="str">
        <f>VLOOKUP((10000+INT(A135/1000)),[1]佣兵!$A$102:$F$150,5,0)</f>
        <v>技攻</v>
      </c>
      <c r="T135">
        <f t="shared" si="0"/>
        <v>1</v>
      </c>
      <c r="U135">
        <f>[1]佣兵!$N$87</f>
        <v>0</v>
      </c>
      <c r="V135">
        <f t="shared" si="1"/>
        <v>3</v>
      </c>
      <c r="W135">
        <v>0</v>
      </c>
      <c r="X135">
        <f t="shared" si="2"/>
        <v>4</v>
      </c>
      <c r="Y135">
        <f>[1]佣兵!$J$87</f>
        <v>0</v>
      </c>
      <c r="Z135">
        <f t="shared" si="3"/>
        <v>7</v>
      </c>
      <c r="AA135">
        <f>[1]佣兵!$L$87</f>
        <v>0</v>
      </c>
      <c r="AB135">
        <f t="shared" si="4"/>
        <v>23</v>
      </c>
      <c r="AC135">
        <v>0</v>
      </c>
    </row>
    <row r="136" spans="1:29" x14ac:dyDescent="0.15">
      <c r="A136" s="1">
        <f>B136*1000+C136</f>
        <v>31001</v>
      </c>
      <c r="B136" s="1">
        <v>31</v>
      </c>
      <c r="C136" s="1">
        <f>C130</f>
        <v>1</v>
      </c>
      <c r="D136" s="30">
        <v>2001</v>
      </c>
      <c r="E136" s="31">
        <v>2006</v>
      </c>
      <c r="F136" s="31">
        <v>2003</v>
      </c>
      <c r="G136" s="32">
        <v>2008</v>
      </c>
      <c r="H136" s="1">
        <v>1</v>
      </c>
      <c r="I136" s="4">
        <f ca="1">IF(VLOOKUP($D135,[2]工作表1!$A:$G,6,0)=H136,VLOOKUP($D135,[2]工作表1!$A:$G,7,0),0)+IF(VLOOKUP($E135,[2]工作表1!$A:$G,6,0)=H136,VLOOKUP($E135,[2]工作表1!$A:$G,7,0),0)+IF(VLOOKUP($F135,[2]工作表1!$A:$G,6,0)=H136,VLOOKUP($F135,[2]工作表1!$A:$G,7,0),0)+IF(VLOOKUP($G135,[2]工作表1!$A:$G,6,0)=H136,VLOOKUP($G135,[2]工作表1!$A:$G,7,0),0)+I135+U136</f>
        <v>170</v>
      </c>
      <c r="J136" s="1">
        <v>3</v>
      </c>
      <c r="K136" s="4">
        <f>IF(VLOOKUP($D135,[2]工作表1!$A:$G,6,0)=J136,VLOOKUP($D135,[2]工作表1!$A:$G,7,0),0)+IF(VLOOKUP($E135,[2]工作表1!$A:$G,6,0)=J136,VLOOKUP($E135,[2]工作表1!$A:$G,7,0),0)+IF(VLOOKUP($F135,[2]工作表1!$A:$G,6,0)=J136,VLOOKUP($F135,[2]工作表1!$A:$G,7,0),0)+IF(VLOOKUP($G135,[2]工作表1!$A:$G,6,0)=J136,VLOOKUP($G135,[2]工作表1!$A:$G,7,0),0)+K135+W136</f>
        <v>6</v>
      </c>
      <c r="L136" s="1">
        <f>IF(S136="hp",4,IF(S136="物攻",5,IF(S136="技防",5,4)))</f>
        <v>4</v>
      </c>
      <c r="M136" s="4">
        <f ca="1">IF(VLOOKUP($D135,[2]工作表1!$A:$G,6,0)=L136,VLOOKUP($D135,[2]工作表1!$A:$G,7,0),0)+IF(VLOOKUP($E135,[2]工作表1!$A:$G,6,0)=L136,VLOOKUP($E135,[2]工作表1!$A:$G,7,0),0)+IF(VLOOKUP($F135,[2]工作表1!$A:$G,6,0)=L136,VLOOKUP($F135,[2]工作表1!$A:$G,7,0),0)+IF(VLOOKUP($G135,[2]工作表1!$A:$G,6,0)=L136,VLOOKUP($G135,[2]工作表1!$A:$G,7,0),0)+M135+Y136</f>
        <v>8</v>
      </c>
      <c r="N136" s="1">
        <f>IF(S136="hp",5,IF(S136="物攻",6,IF(S136="技防",6,7)))</f>
        <v>7</v>
      </c>
      <c r="O136" s="4">
        <f ca="1">IF(VLOOKUP($D135,[2]工作表1!$A:$G,6,0)=N136,VLOOKUP($D135,[2]工作表1!$A:$G,7,0),0)+IF(VLOOKUP($E135,[2]工作表1!$A:$G,6,0)=N136,VLOOKUP($E135,[2]工作表1!$A:$G,7,0),0)+IF(VLOOKUP($F135,[2]工作表1!$A:$G,6,0)=N136,VLOOKUP($F135,[2]工作表1!$A:$G,7,0),0)+IF(VLOOKUP($G135,[2]工作表1!$A:$G,6,0)=N136,VLOOKUP($G135,[2]工作表1!$A:$G,7,0),0)+O135+AA136</f>
        <v>7</v>
      </c>
      <c r="P136" s="1">
        <v>23</v>
      </c>
      <c r="Q136" s="4">
        <f>IF(VLOOKUP($D135,[2]工作表1!$A:$G,6,0)=P136,VLOOKUP($D135,[2]工作表1!$A:$G,7,0),0)+IF(VLOOKUP($E135,[2]工作表1!$A:$G,6,0)=P136,VLOOKUP($E135,[2]工作表1!$A:$G,7,0),0)+IF(VLOOKUP($F135,[2]工作表1!$A:$G,6,0)=P136,VLOOKUP($F135,[2]工作表1!$A:$G,7,0),0)+IF(VLOOKUP($G135,[2]工作表1!$A:$G,6,0)=P136,VLOOKUP($G135,[2]工作表1!$A:$G,7,0),0)+Q135+AC136</f>
        <v>0</v>
      </c>
      <c r="R136">
        <f ca="1">IF(C136=0,0,ROUND(I136*VLOOKUP(H136,[1]期望属性!$E$23:$F$38,2,0)+M136*VLOOKUP(L136,[1]期望属性!$E$23:$F$38,2,0)+O136*VLOOKUP(N136,[1]期望属性!$E$23:$F$38,2,0)+K136*VLOOKUP(J136,[1]期望属性!$E$23:$F$38,2,0)+Q136*VLOOKUP(P136,[1]期望属性!$E$23:$F$38,2,0),0))</f>
        <v>26</v>
      </c>
      <c r="S136" t="str">
        <f>VLOOKUP((10000+INT(A136/1000)),[1]佣兵!$A$102:$F$150,5,0)</f>
        <v>技攻</v>
      </c>
      <c r="T136">
        <f t="shared" si="0"/>
        <v>1</v>
      </c>
      <c r="U136">
        <f ca="1">[1]佣兵!$N$88</f>
        <v>99</v>
      </c>
      <c r="V136">
        <f t="shared" si="1"/>
        <v>3</v>
      </c>
      <c r="W136">
        <v>0</v>
      </c>
      <c r="X136">
        <f t="shared" si="2"/>
        <v>4</v>
      </c>
      <c r="Y136">
        <f ca="1">[1]佣兵!$J$88</f>
        <v>5</v>
      </c>
      <c r="Z136">
        <f t="shared" si="3"/>
        <v>7</v>
      </c>
      <c r="AA136">
        <f ca="1">[1]佣兵!$L$88</f>
        <v>3</v>
      </c>
      <c r="AB136">
        <f t="shared" si="4"/>
        <v>23</v>
      </c>
      <c r="AC136">
        <v>0</v>
      </c>
    </row>
    <row r="137" spans="1:29" x14ac:dyDescent="0.15">
      <c r="A137" s="1">
        <f>B137*1000+C137</f>
        <v>31002</v>
      </c>
      <c r="B137" s="1">
        <v>31</v>
      </c>
      <c r="C137" s="1">
        <f>C131</f>
        <v>2</v>
      </c>
      <c r="D137" s="30">
        <v>3003</v>
      </c>
      <c r="E137" s="31">
        <v>3006</v>
      </c>
      <c r="F137" s="31">
        <v>3002</v>
      </c>
      <c r="G137" s="32">
        <v>3008</v>
      </c>
      <c r="H137" s="1">
        <v>1</v>
      </c>
      <c r="I137" s="4">
        <f ca="1">IF(VLOOKUP($D136,[2]工作表1!$A:$G,6,0)=H137,VLOOKUP($D136,[2]工作表1!$A:$G,7,0),0)+IF(VLOOKUP($E136,[2]工作表1!$A:$G,6,0)=H137,VLOOKUP($E136,[2]工作表1!$A:$G,7,0),0)+IF(VLOOKUP($F136,[2]工作表1!$A:$G,6,0)=H137,VLOOKUP($F136,[2]工作表1!$A:$G,7,0),0)+IF(VLOOKUP($G136,[2]工作表1!$A:$G,6,0)=H137,VLOOKUP($G136,[2]工作表1!$A:$G,7,0),0)+I136+U137</f>
        <v>477</v>
      </c>
      <c r="J137" s="1">
        <v>3</v>
      </c>
      <c r="K137" s="4">
        <f>IF(VLOOKUP($D136,[2]工作表1!$A:$G,6,0)=J137,VLOOKUP($D136,[2]工作表1!$A:$G,7,0),0)+IF(VLOOKUP($E136,[2]工作表1!$A:$G,6,0)=J137,VLOOKUP($E136,[2]工作表1!$A:$G,7,0),0)+IF(VLOOKUP($F136,[2]工作表1!$A:$G,6,0)=J137,VLOOKUP($F136,[2]工作表1!$A:$G,7,0),0)+IF(VLOOKUP($G136,[2]工作表1!$A:$G,6,0)=J137,VLOOKUP($G136,[2]工作表1!$A:$G,7,0),0)+K136+W137</f>
        <v>6</v>
      </c>
      <c r="L137" s="1">
        <f>IF(S137="hp",4,IF(S137="物攻",5,IF(S137="技防",5,4)))</f>
        <v>4</v>
      </c>
      <c r="M137" s="4">
        <f ca="1">IF(VLOOKUP($D136,[2]工作表1!$A:$G,6,0)=L137,VLOOKUP($D136,[2]工作表1!$A:$G,7,0),0)+IF(VLOOKUP($E136,[2]工作表1!$A:$G,6,0)=L137,VLOOKUP($E136,[2]工作表1!$A:$G,7,0),0)+IF(VLOOKUP($F136,[2]工作表1!$A:$G,6,0)=L137,VLOOKUP($F136,[2]工作表1!$A:$G,7,0),0)+IF(VLOOKUP($G136,[2]工作表1!$A:$G,6,0)=L137,VLOOKUP($G136,[2]工作表1!$A:$G,7,0),0)+M136+Y137</f>
        <v>20</v>
      </c>
      <c r="N137" s="1">
        <f>IF(S137="hp",5,IF(S137="物攻",6,IF(S137="技防",6,7)))</f>
        <v>7</v>
      </c>
      <c r="O137" s="4">
        <f ca="1">IF(VLOOKUP($D136,[2]工作表1!$A:$G,6,0)=N137,VLOOKUP($D136,[2]工作表1!$A:$G,7,0),0)+IF(VLOOKUP($E136,[2]工作表1!$A:$G,6,0)=N137,VLOOKUP($E136,[2]工作表1!$A:$G,7,0),0)+IF(VLOOKUP($F136,[2]工作表1!$A:$G,6,0)=N137,VLOOKUP($F136,[2]工作表1!$A:$G,7,0),0)+IF(VLOOKUP($G136,[2]工作表1!$A:$G,6,0)=N137,VLOOKUP($G136,[2]工作表1!$A:$G,7,0),0)+O136+AA137</f>
        <v>17</v>
      </c>
      <c r="P137" s="1">
        <v>23</v>
      </c>
      <c r="Q137" s="4">
        <f>IF(VLOOKUP($D136,[2]工作表1!$A:$G,6,0)=P137,VLOOKUP($D136,[2]工作表1!$A:$G,7,0),0)+IF(VLOOKUP($E136,[2]工作表1!$A:$G,6,0)=P137,VLOOKUP($E136,[2]工作表1!$A:$G,7,0),0)+IF(VLOOKUP($F136,[2]工作表1!$A:$G,6,0)=P137,VLOOKUP($F136,[2]工作表1!$A:$G,7,0),0)+IF(VLOOKUP($G136,[2]工作表1!$A:$G,6,0)=P137,VLOOKUP($G136,[2]工作表1!$A:$G,7,0),0)+Q136+AC137</f>
        <v>0</v>
      </c>
      <c r="R137">
        <f ca="1">IF(C137=0,0,ROUND(I137*VLOOKUP(H137,[1]期望属性!$E$23:$F$38,2,0)+M137*VLOOKUP(L137,[1]期望属性!$E$23:$F$38,2,0)+O137*VLOOKUP(N137,[1]期望属性!$E$23:$F$38,2,0)+K137*VLOOKUP(J137,[1]期望属性!$E$23:$F$38,2,0)+Q137*VLOOKUP(P137,[1]期望属性!$E$23:$F$38,2,0),0))</f>
        <v>62</v>
      </c>
      <c r="S137" t="str">
        <f>VLOOKUP((10000+INT(A137/1000)),[1]佣兵!$A$102:$F$150,5,0)</f>
        <v>技攻</v>
      </c>
      <c r="T137">
        <f t="shared" si="0"/>
        <v>1</v>
      </c>
      <c r="U137">
        <f ca="1">[1]佣兵!$N$89</f>
        <v>129</v>
      </c>
      <c r="V137">
        <f t="shared" si="1"/>
        <v>3</v>
      </c>
      <c r="W137">
        <v>0</v>
      </c>
      <c r="X137">
        <f t="shared" si="2"/>
        <v>4</v>
      </c>
      <c r="Y137">
        <f ca="1">[1]佣兵!$J$89</f>
        <v>7</v>
      </c>
      <c r="Z137">
        <f t="shared" si="3"/>
        <v>7</v>
      </c>
      <c r="AA137">
        <f ca="1">[1]佣兵!$L$89</f>
        <v>4</v>
      </c>
      <c r="AB137">
        <f t="shared" si="4"/>
        <v>23</v>
      </c>
      <c r="AC137">
        <v>0</v>
      </c>
    </row>
    <row r="138" spans="1:29" x14ac:dyDescent="0.15">
      <c r="A138" s="1">
        <f>B138*1000+C138</f>
        <v>31003</v>
      </c>
      <c r="B138" s="1">
        <v>31</v>
      </c>
      <c r="C138" s="1">
        <f>C132</f>
        <v>3</v>
      </c>
      <c r="D138" s="30">
        <v>4001</v>
      </c>
      <c r="E138" s="31">
        <v>4006</v>
      </c>
      <c r="F138" s="31">
        <v>4003</v>
      </c>
      <c r="G138" s="32">
        <v>4008</v>
      </c>
      <c r="H138" s="1">
        <v>1</v>
      </c>
      <c r="I138" s="4">
        <f ca="1">IF(VLOOKUP($D137,[2]工作表1!$A:$G,6,0)=H138,VLOOKUP($D137,[2]工作表1!$A:$G,7,0),0)+IF(VLOOKUP($E137,[2]工作表1!$A:$G,6,0)=H138,VLOOKUP($E137,[2]工作表1!$A:$G,7,0),0)+IF(VLOOKUP($F137,[2]工作表1!$A:$G,6,0)=H138,VLOOKUP($F137,[2]工作表1!$A:$G,7,0),0)+IF(VLOOKUP($G137,[2]工作表1!$A:$G,6,0)=H138,VLOOKUP($G137,[2]工作表1!$A:$G,7,0),0)+I137+U138</f>
        <v>863</v>
      </c>
      <c r="J138" s="1">
        <v>3</v>
      </c>
      <c r="K138" s="4">
        <f>IF(VLOOKUP($D137,[2]工作表1!$A:$G,6,0)=J138,VLOOKUP($D137,[2]工作表1!$A:$G,7,0),0)+IF(VLOOKUP($E137,[2]工作表1!$A:$G,6,0)=J138,VLOOKUP($E137,[2]工作表1!$A:$G,7,0),0)+IF(VLOOKUP($F137,[2]工作表1!$A:$G,6,0)=J138,VLOOKUP($F137,[2]工作表1!$A:$G,7,0),0)+IF(VLOOKUP($G137,[2]工作表1!$A:$G,6,0)=J138,VLOOKUP($G137,[2]工作表1!$A:$G,7,0),0)+K137+W138</f>
        <v>19</v>
      </c>
      <c r="L138" s="1">
        <f>IF(S138="hp",4,IF(S138="物攻",5,IF(S138="技防",5,4)))</f>
        <v>4</v>
      </c>
      <c r="M138" s="4">
        <f ca="1">IF(VLOOKUP($D137,[2]工作表1!$A:$G,6,0)=L138,VLOOKUP($D137,[2]工作表1!$A:$G,7,0),0)+IF(VLOOKUP($E137,[2]工作表1!$A:$G,6,0)=L138,VLOOKUP($E137,[2]工作表1!$A:$G,7,0),0)+IF(VLOOKUP($F137,[2]工作表1!$A:$G,6,0)=L138,VLOOKUP($F137,[2]工作表1!$A:$G,7,0),0)+IF(VLOOKUP($G137,[2]工作表1!$A:$G,6,0)=L138,VLOOKUP($G137,[2]工作表1!$A:$G,7,0),0)+M137+Y138</f>
        <v>28</v>
      </c>
      <c r="N138" s="1">
        <f>IF(S138="hp",5,IF(S138="物攻",6,IF(S138="技防",6,7)))</f>
        <v>7</v>
      </c>
      <c r="O138" s="4">
        <f ca="1">IF(VLOOKUP($D137,[2]工作表1!$A:$G,6,0)=N138,VLOOKUP($D137,[2]工作表1!$A:$G,7,0),0)+IF(VLOOKUP($E137,[2]工作表1!$A:$G,6,0)=N138,VLOOKUP($E137,[2]工作表1!$A:$G,7,0),0)+IF(VLOOKUP($F137,[2]工作表1!$A:$G,6,0)=N138,VLOOKUP($F137,[2]工作表1!$A:$G,7,0),0)+IF(VLOOKUP($G137,[2]工作表1!$A:$G,6,0)=N138,VLOOKUP($G137,[2]工作表1!$A:$G,7,0),0)+O137+AA138</f>
        <v>30</v>
      </c>
      <c r="P138" s="1">
        <v>23</v>
      </c>
      <c r="Q138" s="4">
        <f>IF(VLOOKUP($D137,[2]工作表1!$A:$G,6,0)=P138,VLOOKUP($D137,[2]工作表1!$A:$G,7,0),0)+IF(VLOOKUP($E137,[2]工作表1!$A:$G,6,0)=P138,VLOOKUP($E137,[2]工作表1!$A:$G,7,0),0)+IF(VLOOKUP($F137,[2]工作表1!$A:$G,6,0)=P138,VLOOKUP($F137,[2]工作表1!$A:$G,7,0),0)+IF(VLOOKUP($G137,[2]工作表1!$A:$G,6,0)=P138,VLOOKUP($G137,[2]工作表1!$A:$G,7,0),0)+Q137+AC138</f>
        <v>0</v>
      </c>
      <c r="R138">
        <f ca="1">IF(C138=0,0,ROUND(I138*VLOOKUP(H138,[1]期望属性!$E$23:$F$38,2,0)+M138*VLOOKUP(L138,[1]期望属性!$E$23:$F$38,2,0)+O138*VLOOKUP(N138,[1]期望属性!$E$23:$F$38,2,0)+K138*VLOOKUP(J138,[1]期望属性!$E$23:$F$38,2,0)+Q138*VLOOKUP(P138,[1]期望属性!$E$23:$F$38,2,0),0))</f>
        <v>107</v>
      </c>
      <c r="S138" t="str">
        <f>VLOOKUP((10000+INT(A138/1000)),[1]佣兵!$A$102:$F$150,5,0)</f>
        <v>技攻</v>
      </c>
      <c r="T138">
        <f t="shared" si="0"/>
        <v>1</v>
      </c>
      <c r="U138">
        <f ca="1">[1]佣兵!$N$90</f>
        <v>149</v>
      </c>
      <c r="V138">
        <f t="shared" si="1"/>
        <v>3</v>
      </c>
      <c r="W138">
        <v>0</v>
      </c>
      <c r="X138">
        <f t="shared" si="2"/>
        <v>4</v>
      </c>
      <c r="Y138">
        <f ca="1">[1]佣兵!$J$90</f>
        <v>8</v>
      </c>
      <c r="Z138">
        <f t="shared" si="3"/>
        <v>7</v>
      </c>
      <c r="AA138">
        <f ca="1">[1]佣兵!$L$90</f>
        <v>4</v>
      </c>
      <c r="AB138">
        <f t="shared" si="4"/>
        <v>23</v>
      </c>
      <c r="AC138">
        <v>0</v>
      </c>
    </row>
    <row r="139" spans="1:29" x14ac:dyDescent="0.15">
      <c r="A139" s="1">
        <f>B139*1000+C139</f>
        <v>31004</v>
      </c>
      <c r="B139" s="1">
        <v>31</v>
      </c>
      <c r="C139" s="1">
        <f>C133</f>
        <v>4</v>
      </c>
      <c r="D139" s="30">
        <v>5001</v>
      </c>
      <c r="E139" s="31">
        <v>5001</v>
      </c>
      <c r="F139" s="31">
        <v>5002</v>
      </c>
      <c r="G139" s="32">
        <v>5008</v>
      </c>
      <c r="H139" s="1">
        <v>1</v>
      </c>
      <c r="I139" s="4">
        <f ca="1">IF(VLOOKUP($D138,[2]工作表1!$A:$G,6,0)=H139,VLOOKUP($D138,[2]工作表1!$A:$G,7,0),0)+IF(VLOOKUP($E138,[2]工作表1!$A:$G,6,0)=H139,VLOOKUP($E138,[2]工作表1!$A:$G,7,0),0)+IF(VLOOKUP($F138,[2]工作表1!$A:$G,6,0)=H139,VLOOKUP($F138,[2]工作表1!$A:$G,7,0),0)+IF(VLOOKUP($G138,[2]工作表1!$A:$G,6,0)=H139,VLOOKUP($G138,[2]工作表1!$A:$G,7,0),0)+I138+U139</f>
        <v>1396</v>
      </c>
      <c r="J139" s="1">
        <v>3</v>
      </c>
      <c r="K139" s="4">
        <f>IF(VLOOKUP($D138,[2]工作表1!$A:$G,6,0)=J139,VLOOKUP($D138,[2]工作表1!$A:$G,7,0),0)+IF(VLOOKUP($E138,[2]工作表1!$A:$G,6,0)=J139,VLOOKUP($E138,[2]工作表1!$A:$G,7,0),0)+IF(VLOOKUP($F138,[2]工作表1!$A:$G,6,0)=J139,VLOOKUP($F138,[2]工作表1!$A:$G,7,0),0)+IF(VLOOKUP($G138,[2]工作表1!$A:$G,6,0)=J139,VLOOKUP($G138,[2]工作表1!$A:$G,7,0),0)+K138+W139</f>
        <v>19</v>
      </c>
      <c r="L139" s="1">
        <f>IF(S139="hp",4,IF(S139="物攻",5,IF(S139="技防",5,4)))</f>
        <v>4</v>
      </c>
      <c r="M139" s="4">
        <f ca="1">IF(VLOOKUP($D138,[2]工作表1!$A:$G,6,0)=L139,VLOOKUP($D138,[2]工作表1!$A:$G,7,0),0)+IF(VLOOKUP($E138,[2]工作表1!$A:$G,6,0)=L139,VLOOKUP($E138,[2]工作表1!$A:$G,7,0),0)+IF(VLOOKUP($F138,[2]工作表1!$A:$G,6,0)=L139,VLOOKUP($F138,[2]工作表1!$A:$G,7,0),0)+IF(VLOOKUP($G138,[2]工作表1!$A:$G,6,0)=L139,VLOOKUP($G138,[2]工作表1!$A:$G,7,0),0)+M138+Y139</f>
        <v>48</v>
      </c>
      <c r="N139" s="1">
        <f>IF(S139="hp",5,IF(S139="物攻",6,IF(S139="技防",6,7)))</f>
        <v>7</v>
      </c>
      <c r="O139" s="4">
        <f ca="1">IF(VLOOKUP($D138,[2]工作表1!$A:$G,6,0)=N139,VLOOKUP($D138,[2]工作表1!$A:$G,7,0),0)+IF(VLOOKUP($E138,[2]工作表1!$A:$G,6,0)=N139,VLOOKUP($E138,[2]工作表1!$A:$G,7,0),0)+IF(VLOOKUP($F138,[2]工作表1!$A:$G,6,0)=N139,VLOOKUP($F138,[2]工作表1!$A:$G,7,0),0)+IF(VLOOKUP($G138,[2]工作表1!$A:$G,6,0)=N139,VLOOKUP($G138,[2]工作表1!$A:$G,7,0),0)+O138+AA139</f>
        <v>48</v>
      </c>
      <c r="P139" s="1">
        <v>23</v>
      </c>
      <c r="Q139" s="4">
        <f>IF(VLOOKUP($D138,[2]工作表1!$A:$G,6,0)=P139,VLOOKUP($D138,[2]工作表1!$A:$G,7,0),0)+IF(VLOOKUP($E138,[2]工作表1!$A:$G,6,0)=P139,VLOOKUP($E138,[2]工作表1!$A:$G,7,0),0)+IF(VLOOKUP($F138,[2]工作表1!$A:$G,6,0)=P139,VLOOKUP($F138,[2]工作表1!$A:$G,7,0),0)+IF(VLOOKUP($G138,[2]工作表1!$A:$G,6,0)=P139,VLOOKUP($G138,[2]工作表1!$A:$G,7,0),0)+Q138+AC139</f>
        <v>0</v>
      </c>
      <c r="R139">
        <f ca="1">IF(C139=0,0,ROUND(I139*VLOOKUP(H139,[1]期望属性!$E$23:$F$38,2,0)+M139*VLOOKUP(L139,[1]期望属性!$E$23:$F$38,2,0)+O139*VLOOKUP(N139,[1]期望属性!$E$23:$F$38,2,0)+K139*VLOOKUP(J139,[1]期望属性!$E$23:$F$38,2,0)+Q139*VLOOKUP(P139,[1]期望属性!$E$23:$F$38,2,0),0))</f>
        <v>170</v>
      </c>
      <c r="S139" t="str">
        <f>VLOOKUP((10000+INT(A139/1000)),[1]佣兵!$A$102:$F$150,5,0)</f>
        <v>技攻</v>
      </c>
      <c r="T139">
        <f t="shared" si="0"/>
        <v>1</v>
      </c>
      <c r="U139">
        <f ca="1">[1]佣兵!$N$91</f>
        <v>178</v>
      </c>
      <c r="V139">
        <f t="shared" si="1"/>
        <v>3</v>
      </c>
      <c r="W139">
        <v>0</v>
      </c>
      <c r="X139">
        <f t="shared" si="2"/>
        <v>4</v>
      </c>
      <c r="Y139">
        <f ca="1">[1]佣兵!$J$91</f>
        <v>10</v>
      </c>
      <c r="Z139">
        <f t="shared" si="3"/>
        <v>7</v>
      </c>
      <c r="AA139">
        <f ca="1">[1]佣兵!$L$91</f>
        <v>5</v>
      </c>
      <c r="AB139">
        <f t="shared" si="4"/>
        <v>23</v>
      </c>
      <c r="AC139">
        <v>0</v>
      </c>
    </row>
    <row r="140" spans="1:29" ht="14.25" thickBot="1" x14ac:dyDescent="0.2">
      <c r="A140" s="1">
        <f>B140*1000+C140</f>
        <v>31005</v>
      </c>
      <c r="B140" s="1">
        <v>31</v>
      </c>
      <c r="C140" s="1">
        <f>C134</f>
        <v>5</v>
      </c>
      <c r="D140" s="31">
        <v>6001</v>
      </c>
      <c r="E140" s="33">
        <v>6006</v>
      </c>
      <c r="F140" s="33">
        <v>6002</v>
      </c>
      <c r="G140" s="31">
        <v>6008</v>
      </c>
      <c r="H140" s="1">
        <v>1</v>
      </c>
      <c r="I140" s="4">
        <f ca="1">IF(VLOOKUP($D139,[2]工作表1!$A:$G,6,0)=H140,VLOOKUP($D139,[2]工作表1!$A:$G,7,0),0)+IF(VLOOKUP($E139,[2]工作表1!$A:$G,6,0)=H140,VLOOKUP($E139,[2]工作表1!$A:$G,7,0),0)+IF(VLOOKUP($F139,[2]工作表1!$A:$G,6,0)=H140,VLOOKUP($F139,[2]工作表1!$A:$G,7,0),0)+IF(VLOOKUP($G139,[2]工作表1!$A:$G,6,0)=H140,VLOOKUP($G139,[2]工作表1!$A:$G,7,0),0)+I139+U140</f>
        <v>1913</v>
      </c>
      <c r="J140" s="1">
        <v>3</v>
      </c>
      <c r="K140" s="4">
        <f>IF(VLOOKUP($D139,[2]工作表1!$A:$G,6,0)=J140,VLOOKUP($D139,[2]工作表1!$A:$G,7,0),0)+IF(VLOOKUP($E139,[2]工作表1!$A:$G,6,0)=J140,VLOOKUP($E139,[2]工作表1!$A:$G,7,0),0)+IF(VLOOKUP($F139,[2]工作表1!$A:$G,6,0)=J140,VLOOKUP($F139,[2]工作表1!$A:$G,7,0),0)+IF(VLOOKUP($G139,[2]工作表1!$A:$G,6,0)=J140,VLOOKUP($G139,[2]工作表1!$A:$G,7,0),0)+K139+W140</f>
        <v>45</v>
      </c>
      <c r="L140" s="1">
        <f>IF(S140="hp",4,IF(S140="物攻",5,IF(S140="技防",5,4)))</f>
        <v>4</v>
      </c>
      <c r="M140" s="4">
        <f ca="1">IF(VLOOKUP($D139,[2]工作表1!$A:$G,6,0)=L140,VLOOKUP($D139,[2]工作表1!$A:$G,7,0),0)+IF(VLOOKUP($E139,[2]工作表1!$A:$G,6,0)=L140,VLOOKUP($E139,[2]工作表1!$A:$G,7,0),0)+IF(VLOOKUP($F139,[2]工作表1!$A:$G,6,0)=L140,VLOOKUP($F139,[2]工作表1!$A:$G,7,0),0)+IF(VLOOKUP($G139,[2]工作表1!$A:$G,6,0)=L140,VLOOKUP($G139,[2]工作表1!$A:$G,7,0),0)+M139+Y140</f>
        <v>88</v>
      </c>
      <c r="N140" s="1">
        <f>IF(S140="hp",5,IF(S140="物攻",6,IF(S140="技防",6,7)))</f>
        <v>7</v>
      </c>
      <c r="O140" s="4">
        <f ca="1">IF(VLOOKUP($D139,[2]工作表1!$A:$G,6,0)=N140,VLOOKUP($D139,[2]工作表1!$A:$G,7,0),0)+IF(VLOOKUP($E139,[2]工作表1!$A:$G,6,0)=N140,VLOOKUP($E139,[2]工作表1!$A:$G,7,0),0)+IF(VLOOKUP($F139,[2]工作表1!$A:$G,6,0)=N140,VLOOKUP($F139,[2]工作表1!$A:$G,7,0),0)+IF(VLOOKUP($G139,[2]工作表1!$A:$G,6,0)=N140,VLOOKUP($G139,[2]工作表1!$A:$G,7,0),0)+O139+AA140</f>
        <v>54</v>
      </c>
      <c r="P140" s="1">
        <v>23</v>
      </c>
      <c r="Q140" s="4">
        <f>IF(VLOOKUP($D139,[2]工作表1!$A:$G,6,0)=P140,VLOOKUP($D139,[2]工作表1!$A:$G,7,0),0)+IF(VLOOKUP($E139,[2]工作表1!$A:$G,6,0)=P140,VLOOKUP($E139,[2]工作表1!$A:$G,7,0),0)+IF(VLOOKUP($F139,[2]工作表1!$A:$G,6,0)=P140,VLOOKUP($F139,[2]工作表1!$A:$G,7,0),0)+IF(VLOOKUP($G139,[2]工作表1!$A:$G,6,0)=P140,VLOOKUP($G139,[2]工作表1!$A:$G,7,0),0)+Q139+AC140</f>
        <v>0</v>
      </c>
      <c r="R140">
        <f ca="1">IF(C140=0,0,ROUND(I140*VLOOKUP(H140,[1]期望属性!$E$23:$F$38,2,0)+M140*VLOOKUP(L140,[1]期望属性!$E$23:$F$38,2,0)+O140*VLOOKUP(N140,[1]期望属性!$E$23:$F$38,2,0)+K140*VLOOKUP(J140,[1]期望属性!$E$23:$F$38,2,0)+Q140*VLOOKUP(P140,[1]期望属性!$E$23:$F$38,2,0),0))</f>
        <v>255</v>
      </c>
      <c r="S140" t="str">
        <f>VLOOKUP((10000+INT(A140/1000)),[1]佣兵!$A$102:$F$150,5,0)</f>
        <v>技攻</v>
      </c>
      <c r="T140">
        <f t="shared" si="0"/>
        <v>1</v>
      </c>
      <c r="U140">
        <f ca="1">[1]佣兵!$N$92</f>
        <v>218</v>
      </c>
      <c r="V140">
        <f t="shared" si="1"/>
        <v>3</v>
      </c>
      <c r="W140">
        <v>0</v>
      </c>
      <c r="X140">
        <f t="shared" si="2"/>
        <v>4</v>
      </c>
      <c r="Y140">
        <f ca="1">[1]佣兵!$J$92</f>
        <v>12</v>
      </c>
      <c r="Z140">
        <f t="shared" si="3"/>
        <v>7</v>
      </c>
      <c r="AA140">
        <f ca="1">[1]佣兵!$L$92</f>
        <v>6</v>
      </c>
      <c r="AB140">
        <f t="shared" si="4"/>
        <v>23</v>
      </c>
      <c r="AC140">
        <v>0</v>
      </c>
    </row>
    <row r="141" spans="1:29" x14ac:dyDescent="0.15">
      <c r="A141" s="1">
        <f>B141*1000+C141</f>
        <v>32000</v>
      </c>
      <c r="B141" s="1">
        <v>32</v>
      </c>
      <c r="C141" s="1">
        <f>C135</f>
        <v>0</v>
      </c>
      <c r="D141" s="17">
        <v>1001</v>
      </c>
      <c r="E141" s="18">
        <v>1005</v>
      </c>
      <c r="F141" s="18">
        <v>1002</v>
      </c>
      <c r="G141" s="19">
        <v>1007</v>
      </c>
      <c r="H141" s="1">
        <v>1</v>
      </c>
      <c r="I141" s="4">
        <v>0</v>
      </c>
      <c r="J141" s="1">
        <v>3</v>
      </c>
      <c r="K141" s="4">
        <v>0</v>
      </c>
      <c r="L141" s="1">
        <f>IF(S141="hp",4,IF(S141="物攻",5,IF(S141="技防",5,4)))</f>
        <v>4</v>
      </c>
      <c r="M141" s="4">
        <v>0</v>
      </c>
      <c r="N141" s="1">
        <f>IF(S141="hp",5,IF(S141="物攻",6,IF(S141="技防",6,7)))</f>
        <v>5</v>
      </c>
      <c r="O141" s="4">
        <v>0</v>
      </c>
      <c r="P141" s="1">
        <v>23</v>
      </c>
      <c r="Q141" s="4">
        <v>0</v>
      </c>
      <c r="R141">
        <f>IF(C141=0,0,ROUND(I141*VLOOKUP(H141,[1]期望属性!$E$23:$F$38,2,0)+M141*VLOOKUP(L141,[1]期望属性!$E$23:$F$38,2,0)+O141*VLOOKUP(N141,[1]期望属性!$E$23:$F$38,2,0)+K141*VLOOKUP(J141,[1]期望属性!$E$23:$F$38,2,0)+Q141*VLOOKUP(P141,[1]期望属性!$E$23:$F$38,2,0),0))</f>
        <v>0</v>
      </c>
      <c r="S141" t="str">
        <f>VLOOKUP((10000+INT(A141/1000)),[1]佣兵!$A$102:$F$150,5,0)</f>
        <v>hp</v>
      </c>
      <c r="T141">
        <f>H141</f>
        <v>1</v>
      </c>
      <c r="U141">
        <f>[1]佣兵!$N$87</f>
        <v>0</v>
      </c>
      <c r="V141">
        <f>J141</f>
        <v>3</v>
      </c>
      <c r="W141">
        <v>0</v>
      </c>
      <c r="X141">
        <f>L141</f>
        <v>4</v>
      </c>
      <c r="Y141">
        <f>[1]佣兵!$J$87</f>
        <v>0</v>
      </c>
      <c r="Z141">
        <f>N141</f>
        <v>5</v>
      </c>
      <c r="AA141">
        <f>[1]佣兵!$J$87</f>
        <v>0</v>
      </c>
      <c r="AB141">
        <f>P141</f>
        <v>23</v>
      </c>
      <c r="AC141">
        <v>0</v>
      </c>
    </row>
    <row r="142" spans="1:29" x14ac:dyDescent="0.15">
      <c r="A142" s="1">
        <f>B142*1000+C142</f>
        <v>32001</v>
      </c>
      <c r="B142" s="1">
        <v>32</v>
      </c>
      <c r="C142" s="1">
        <f>C136</f>
        <v>1</v>
      </c>
      <c r="D142" s="20">
        <v>2001</v>
      </c>
      <c r="E142" s="6">
        <v>2005</v>
      </c>
      <c r="F142" s="6">
        <v>2003</v>
      </c>
      <c r="G142" s="21">
        <v>2008</v>
      </c>
      <c r="H142" s="1">
        <v>1</v>
      </c>
      <c r="I142" s="4">
        <f ca="1">IF(VLOOKUP($D141,[2]工作表1!$A:$G,6,0)=H142,VLOOKUP($D141,[2]工作表1!$A:$G,7,0),0)+IF(VLOOKUP($E141,[2]工作表1!$A:$G,6,0)=H142,VLOOKUP($E141,[2]工作表1!$A:$G,7,0),0)+IF(VLOOKUP($F141,[2]工作表1!$A:$G,6,0)=H142,VLOOKUP($F141,[2]工作表1!$A:$G,7,0),0)+IF(VLOOKUP($G141,[2]工作表1!$A:$G,6,0)=H142,VLOOKUP($G141,[2]工作表1!$A:$G,7,0),0)+I141+U142</f>
        <v>99</v>
      </c>
      <c r="J142" s="1">
        <v>3</v>
      </c>
      <c r="K142" s="4">
        <f>IF(VLOOKUP($D141,[2]工作表1!$A:$G,6,0)=J142,VLOOKUP($D141,[2]工作表1!$A:$G,7,0),0)+IF(VLOOKUP($E141,[2]工作表1!$A:$G,6,0)=J142,VLOOKUP($E141,[2]工作表1!$A:$G,7,0),0)+IF(VLOOKUP($F141,[2]工作表1!$A:$G,6,0)=J142,VLOOKUP($F141,[2]工作表1!$A:$G,7,0),0)+IF(VLOOKUP($G141,[2]工作表1!$A:$G,6,0)=J142,VLOOKUP($G141,[2]工作表1!$A:$G,7,0),0)+K141+W142</f>
        <v>6</v>
      </c>
      <c r="L142" s="1">
        <f>IF(S142="hp",4,IF(S142="物攻",5,IF(S142="技防",5,4)))</f>
        <v>4</v>
      </c>
      <c r="M142" s="4">
        <f ca="1">IF(VLOOKUP($D141,[2]工作表1!$A:$G,6,0)=L142,VLOOKUP($D141,[2]工作表1!$A:$G,7,0),0)+IF(VLOOKUP($E141,[2]工作表1!$A:$G,6,0)=L142,VLOOKUP($E141,[2]工作表1!$A:$G,7,0),0)+IF(VLOOKUP($F141,[2]工作表1!$A:$G,6,0)=L142,VLOOKUP($F141,[2]工作表1!$A:$G,7,0),0)+IF(VLOOKUP($G141,[2]工作表1!$A:$G,6,0)=L142,VLOOKUP($G141,[2]工作表1!$A:$G,7,0),0)+M141+Y142</f>
        <v>8</v>
      </c>
      <c r="N142" s="1">
        <f>IF(S142="hp",5,IF(S142="物攻",6,IF(S142="技防",6,7)))</f>
        <v>5</v>
      </c>
      <c r="O142" s="4">
        <f ca="1">IF(VLOOKUP($D141,[2]工作表1!$A:$G,6,0)=N142,VLOOKUP($D141,[2]工作表1!$A:$G,7,0),0)+IF(VLOOKUP($E141,[2]工作表1!$A:$G,6,0)=N142,VLOOKUP($E141,[2]工作表1!$A:$G,7,0),0)+IF(VLOOKUP($F141,[2]工作表1!$A:$G,6,0)=N142,VLOOKUP($F141,[2]工作表1!$A:$G,7,0),0)+IF(VLOOKUP($G141,[2]工作表1!$A:$G,6,0)=N142,VLOOKUP($G141,[2]工作表1!$A:$G,7,0),0)+O141+AA142</f>
        <v>8</v>
      </c>
      <c r="P142" s="1">
        <v>23</v>
      </c>
      <c r="Q142" s="4">
        <f>IF(VLOOKUP($D141,[2]工作表1!$A:$G,6,0)=P142,VLOOKUP($D141,[2]工作表1!$A:$G,7,0),0)+IF(VLOOKUP($E141,[2]工作表1!$A:$G,6,0)=P142,VLOOKUP($E141,[2]工作表1!$A:$G,7,0),0)+IF(VLOOKUP($F141,[2]工作表1!$A:$G,6,0)=P142,VLOOKUP($F141,[2]工作表1!$A:$G,7,0),0)+IF(VLOOKUP($G141,[2]工作表1!$A:$G,6,0)=P142,VLOOKUP($G141,[2]工作表1!$A:$G,7,0),0)+Q141+AC142</f>
        <v>3</v>
      </c>
      <c r="R142">
        <f ca="1">IF(C142=0,0,ROUND(I142*VLOOKUP(H142,[1]期望属性!$E$23:$F$38,2,0)+M142*VLOOKUP(L142,[1]期望属性!$E$23:$F$38,2,0)+O142*VLOOKUP(N142,[1]期望属性!$E$23:$F$38,2,0)+K142*VLOOKUP(J142,[1]期望属性!$E$23:$F$38,2,0)+Q142*VLOOKUP(P142,[1]期望属性!$E$23:$F$38,2,0),0))</f>
        <v>27</v>
      </c>
      <c r="S142" t="str">
        <f>VLOOKUP((10000+INT(A142/1000)),[1]佣兵!$A$102:$F$150,5,0)</f>
        <v>hp</v>
      </c>
      <c r="T142">
        <f>H142</f>
        <v>1</v>
      </c>
      <c r="U142">
        <f ca="1">[1]佣兵!$N$88</f>
        <v>99</v>
      </c>
      <c r="V142">
        <f>J142</f>
        <v>3</v>
      </c>
      <c r="W142">
        <v>0</v>
      </c>
      <c r="X142">
        <f>L142</f>
        <v>4</v>
      </c>
      <c r="Y142">
        <f ca="1">[1]佣兵!$J$88</f>
        <v>5</v>
      </c>
      <c r="Z142">
        <f>N142</f>
        <v>5</v>
      </c>
      <c r="AA142">
        <f ca="1">[1]佣兵!$J$88</f>
        <v>5</v>
      </c>
      <c r="AB142">
        <f>P142</f>
        <v>23</v>
      </c>
      <c r="AC142">
        <v>0</v>
      </c>
    </row>
    <row r="143" spans="1:29" x14ac:dyDescent="0.15">
      <c r="A143" s="1">
        <f>B143*1000+C143</f>
        <v>32002</v>
      </c>
      <c r="B143" s="1">
        <v>32</v>
      </c>
      <c r="C143" s="1">
        <f>C137</f>
        <v>2</v>
      </c>
      <c r="D143" s="20">
        <v>3001</v>
      </c>
      <c r="E143" s="6">
        <v>3005</v>
      </c>
      <c r="F143" s="6">
        <v>3002</v>
      </c>
      <c r="G143" s="21">
        <v>3007</v>
      </c>
      <c r="H143" s="1">
        <v>1</v>
      </c>
      <c r="I143" s="4">
        <f ca="1">IF(VLOOKUP($D142,[2]工作表1!$A:$G,6,0)=H143,VLOOKUP($D142,[2]工作表1!$A:$G,7,0),0)+IF(VLOOKUP($E142,[2]工作表1!$A:$G,6,0)=H143,VLOOKUP($E142,[2]工作表1!$A:$G,7,0),0)+IF(VLOOKUP($F142,[2]工作表1!$A:$G,6,0)=H143,VLOOKUP($F142,[2]工作表1!$A:$G,7,0),0)+IF(VLOOKUP($G142,[2]工作表1!$A:$G,6,0)=H143,VLOOKUP($G142,[2]工作表1!$A:$G,7,0),0)+I142+U143</f>
        <v>406</v>
      </c>
      <c r="J143" s="1">
        <v>3</v>
      </c>
      <c r="K143" s="4">
        <f>IF(VLOOKUP($D142,[2]工作表1!$A:$G,6,0)=J143,VLOOKUP($D142,[2]工作表1!$A:$G,7,0),0)+IF(VLOOKUP($E142,[2]工作表1!$A:$G,6,0)=J143,VLOOKUP($E142,[2]工作表1!$A:$G,7,0),0)+IF(VLOOKUP($F142,[2]工作表1!$A:$G,6,0)=J143,VLOOKUP($F142,[2]工作表1!$A:$G,7,0),0)+IF(VLOOKUP($G142,[2]工作表1!$A:$G,6,0)=J143,VLOOKUP($G142,[2]工作表1!$A:$G,7,0),0)+K142+W143</f>
        <v>6</v>
      </c>
      <c r="L143" s="1">
        <f>IF(S143="hp",4,IF(S143="物攻",5,IF(S143="技防",5,4)))</f>
        <v>4</v>
      </c>
      <c r="M143" s="4">
        <f ca="1">IF(VLOOKUP($D142,[2]工作表1!$A:$G,6,0)=L143,VLOOKUP($D142,[2]工作表1!$A:$G,7,0),0)+IF(VLOOKUP($E142,[2]工作表1!$A:$G,6,0)=L143,VLOOKUP($E142,[2]工作表1!$A:$G,7,0),0)+IF(VLOOKUP($F142,[2]工作表1!$A:$G,6,0)=L143,VLOOKUP($F142,[2]工作表1!$A:$G,7,0),0)+IF(VLOOKUP($G142,[2]工作表1!$A:$G,6,0)=L143,VLOOKUP($G142,[2]工作表1!$A:$G,7,0),0)+M142+Y143</f>
        <v>20</v>
      </c>
      <c r="N143" s="1">
        <f>IF(S143="hp",5,IF(S143="物攻",6,IF(S143="技防",6,7)))</f>
        <v>5</v>
      </c>
      <c r="O143" s="4">
        <f ca="1">IF(VLOOKUP($D142,[2]工作表1!$A:$G,6,0)=N143,VLOOKUP($D142,[2]工作表1!$A:$G,7,0),0)+IF(VLOOKUP($E142,[2]工作表1!$A:$G,6,0)=N143,VLOOKUP($E142,[2]工作表1!$A:$G,7,0),0)+IF(VLOOKUP($F142,[2]工作表1!$A:$G,6,0)=N143,VLOOKUP($F142,[2]工作表1!$A:$G,7,0),0)+IF(VLOOKUP($G142,[2]工作表1!$A:$G,6,0)=N143,VLOOKUP($G142,[2]工作表1!$A:$G,7,0),0)+O142+AA143</f>
        <v>20</v>
      </c>
      <c r="P143" s="1">
        <v>23</v>
      </c>
      <c r="Q143" s="4">
        <f>IF(VLOOKUP($D142,[2]工作表1!$A:$G,6,0)=P143,VLOOKUP($D142,[2]工作表1!$A:$G,7,0),0)+IF(VLOOKUP($E142,[2]工作表1!$A:$G,6,0)=P143,VLOOKUP($E142,[2]工作表1!$A:$G,7,0),0)+IF(VLOOKUP($F142,[2]工作表1!$A:$G,6,0)=P143,VLOOKUP($F142,[2]工作表1!$A:$G,7,0),0)+IF(VLOOKUP($G142,[2]工作表1!$A:$G,6,0)=P143,VLOOKUP($G142,[2]工作表1!$A:$G,7,0),0)+Q142+AC143</f>
        <v>3</v>
      </c>
      <c r="R143">
        <f ca="1">IF(C143=0,0,ROUND(I143*VLOOKUP(H143,[1]期望属性!$E$23:$F$38,2,0)+M143*VLOOKUP(L143,[1]期望属性!$E$23:$F$38,2,0)+O143*VLOOKUP(N143,[1]期望属性!$E$23:$F$38,2,0)+K143*VLOOKUP(J143,[1]期望属性!$E$23:$F$38,2,0)+Q143*VLOOKUP(P143,[1]期望属性!$E$23:$F$38,2,0),0))</f>
        <v>68</v>
      </c>
      <c r="S143" t="str">
        <f>VLOOKUP((10000+INT(A143/1000)),[1]佣兵!$A$102:$F$150,5,0)</f>
        <v>hp</v>
      </c>
      <c r="T143">
        <f>H143</f>
        <v>1</v>
      </c>
      <c r="U143">
        <f ca="1">[1]佣兵!$N$89</f>
        <v>129</v>
      </c>
      <c r="V143">
        <f>J143</f>
        <v>3</v>
      </c>
      <c r="W143">
        <v>0</v>
      </c>
      <c r="X143">
        <f>L143</f>
        <v>4</v>
      </c>
      <c r="Y143">
        <f ca="1">[1]佣兵!$J$89</f>
        <v>7</v>
      </c>
      <c r="Z143">
        <f>N143</f>
        <v>5</v>
      </c>
      <c r="AA143">
        <f ca="1">[1]佣兵!$J$89</f>
        <v>7</v>
      </c>
      <c r="AB143">
        <f>P143</f>
        <v>23</v>
      </c>
      <c r="AC143">
        <v>0</v>
      </c>
    </row>
    <row r="144" spans="1:29" x14ac:dyDescent="0.15">
      <c r="A144" s="1">
        <f>B144*1000+C144</f>
        <v>32003</v>
      </c>
      <c r="B144" s="1">
        <v>32</v>
      </c>
      <c r="C144" s="1">
        <f>C138</f>
        <v>3</v>
      </c>
      <c r="D144" s="20">
        <v>4001</v>
      </c>
      <c r="E144" s="6">
        <v>4005</v>
      </c>
      <c r="F144" s="6">
        <v>4003</v>
      </c>
      <c r="G144" s="21">
        <v>4008</v>
      </c>
      <c r="H144" s="1">
        <v>1</v>
      </c>
      <c r="I144" s="4">
        <f ca="1">IF(VLOOKUP($D143,[2]工作表1!$A:$G,6,0)=H144,VLOOKUP($D143,[2]工作表1!$A:$G,7,0),0)+IF(VLOOKUP($E143,[2]工作表1!$A:$G,6,0)=H144,VLOOKUP($E143,[2]工作表1!$A:$G,7,0),0)+IF(VLOOKUP($F143,[2]工作表1!$A:$G,6,0)=H144,VLOOKUP($F143,[2]工作表1!$A:$G,7,0),0)+IF(VLOOKUP($G143,[2]工作表1!$A:$G,6,0)=H144,VLOOKUP($G143,[2]工作表1!$A:$G,7,0),0)+I143+U144</f>
        <v>555</v>
      </c>
      <c r="J144" s="1">
        <v>3</v>
      </c>
      <c r="K144" s="4">
        <f>IF(VLOOKUP($D143,[2]工作表1!$A:$G,6,0)=J144,VLOOKUP($D143,[2]工作表1!$A:$G,7,0),0)+IF(VLOOKUP($E143,[2]工作表1!$A:$G,6,0)=J144,VLOOKUP($E143,[2]工作表1!$A:$G,7,0),0)+IF(VLOOKUP($F143,[2]工作表1!$A:$G,6,0)=J144,VLOOKUP($F143,[2]工作表1!$A:$G,7,0),0)+IF(VLOOKUP($G143,[2]工作表1!$A:$G,6,0)=J144,VLOOKUP($G143,[2]工作表1!$A:$G,7,0),0)+K143+W144</f>
        <v>19</v>
      </c>
      <c r="L144" s="1">
        <f>IF(S144="hp",4,IF(S144="物攻",5,IF(S144="技防",5,4)))</f>
        <v>4</v>
      </c>
      <c r="M144" s="4">
        <f ca="1">IF(VLOOKUP($D143,[2]工作表1!$A:$G,6,0)=L144,VLOOKUP($D143,[2]工作表1!$A:$G,7,0),0)+IF(VLOOKUP($E143,[2]工作表1!$A:$G,6,0)=L144,VLOOKUP($E143,[2]工作表1!$A:$G,7,0),0)+IF(VLOOKUP($F143,[2]工作表1!$A:$G,6,0)=L144,VLOOKUP($F143,[2]工作表1!$A:$G,7,0),0)+IF(VLOOKUP($G143,[2]工作表1!$A:$G,6,0)=L144,VLOOKUP($G143,[2]工作表1!$A:$G,7,0),0)+M143+Y144</f>
        <v>35</v>
      </c>
      <c r="N144" s="1">
        <f>IF(S144="hp",5,IF(S144="物攻",6,IF(S144="技防",6,7)))</f>
        <v>5</v>
      </c>
      <c r="O144" s="4">
        <f ca="1">IF(VLOOKUP($D143,[2]工作表1!$A:$G,6,0)=N144,VLOOKUP($D143,[2]工作表1!$A:$G,7,0),0)+IF(VLOOKUP($E143,[2]工作表1!$A:$G,6,0)=N144,VLOOKUP($E143,[2]工作表1!$A:$G,7,0),0)+IF(VLOOKUP($F143,[2]工作表1!$A:$G,6,0)=N144,VLOOKUP($F143,[2]工作表1!$A:$G,7,0),0)+IF(VLOOKUP($G143,[2]工作表1!$A:$G,6,0)=N144,VLOOKUP($G143,[2]工作表1!$A:$G,7,0),0)+O143+AA144</f>
        <v>35</v>
      </c>
      <c r="P144" s="1">
        <v>23</v>
      </c>
      <c r="Q144" s="4">
        <f>IF(VLOOKUP($D143,[2]工作表1!$A:$G,6,0)=P144,VLOOKUP($D143,[2]工作表1!$A:$G,7,0),0)+IF(VLOOKUP($E143,[2]工作表1!$A:$G,6,0)=P144,VLOOKUP($E143,[2]工作表1!$A:$G,7,0),0)+IF(VLOOKUP($F143,[2]工作表1!$A:$G,6,0)=P144,VLOOKUP($F143,[2]工作表1!$A:$G,7,0),0)+IF(VLOOKUP($G143,[2]工作表1!$A:$G,6,0)=P144,VLOOKUP($G143,[2]工作表1!$A:$G,7,0),0)+Q143+AC144</f>
        <v>9</v>
      </c>
      <c r="R144">
        <f ca="1">IF(C144=0,0,ROUND(I144*VLOOKUP(H144,[1]期望属性!$E$23:$F$38,2,0)+M144*VLOOKUP(L144,[1]期望属性!$E$23:$F$38,2,0)+O144*VLOOKUP(N144,[1]期望属性!$E$23:$F$38,2,0)+K144*VLOOKUP(J144,[1]期望属性!$E$23:$F$38,2,0)+Q144*VLOOKUP(P144,[1]期望属性!$E$23:$F$38,2,0),0))</f>
        <v>118</v>
      </c>
      <c r="S144" t="str">
        <f>VLOOKUP((10000+INT(A144/1000)),[1]佣兵!$A$102:$F$150,5,0)</f>
        <v>hp</v>
      </c>
      <c r="T144">
        <f>H144</f>
        <v>1</v>
      </c>
      <c r="U144">
        <f ca="1">[1]佣兵!$N$90</f>
        <v>149</v>
      </c>
      <c r="V144">
        <f>J144</f>
        <v>3</v>
      </c>
      <c r="W144">
        <v>0</v>
      </c>
      <c r="X144">
        <f>L144</f>
        <v>4</v>
      </c>
      <c r="Y144">
        <f ca="1">[1]佣兵!$J$90</f>
        <v>8</v>
      </c>
      <c r="Z144">
        <f>N144</f>
        <v>5</v>
      </c>
      <c r="AA144">
        <f ca="1">[1]佣兵!$J$90</f>
        <v>8</v>
      </c>
      <c r="AB144">
        <f>P144</f>
        <v>23</v>
      </c>
      <c r="AC144">
        <v>0</v>
      </c>
    </row>
    <row r="145" spans="1:29" x14ac:dyDescent="0.15">
      <c r="A145" s="1">
        <f>B145*1000+C145</f>
        <v>32004</v>
      </c>
      <c r="B145" s="1">
        <v>32</v>
      </c>
      <c r="C145" s="1">
        <f>C139</f>
        <v>4</v>
      </c>
      <c r="D145" s="22">
        <v>5001</v>
      </c>
      <c r="E145" s="5">
        <v>5005</v>
      </c>
      <c r="F145" s="5">
        <v>5003</v>
      </c>
      <c r="G145" s="23">
        <v>5008</v>
      </c>
      <c r="H145" s="1">
        <v>1</v>
      </c>
      <c r="I145" s="4">
        <f ca="1">IF(VLOOKUP($D144,[2]工作表1!$A:$G,6,0)=H145,VLOOKUP($D144,[2]工作表1!$A:$G,7,0),0)+IF(VLOOKUP($E144,[2]工作表1!$A:$G,6,0)=H145,VLOOKUP($E144,[2]工作表1!$A:$G,7,0),0)+IF(VLOOKUP($F144,[2]工作表1!$A:$G,6,0)=H145,VLOOKUP($F144,[2]工作表1!$A:$G,7,0),0)+IF(VLOOKUP($G144,[2]工作表1!$A:$G,6,0)=H145,VLOOKUP($G144,[2]工作表1!$A:$G,7,0),0)+I144+U145</f>
        <v>1088</v>
      </c>
      <c r="J145" s="1">
        <v>3</v>
      </c>
      <c r="K145" s="4">
        <f>IF(VLOOKUP($D144,[2]工作表1!$A:$G,6,0)=J145,VLOOKUP($D144,[2]工作表1!$A:$G,7,0),0)+IF(VLOOKUP($E144,[2]工作表1!$A:$G,6,0)=J145,VLOOKUP($E144,[2]工作表1!$A:$G,7,0),0)+IF(VLOOKUP($F144,[2]工作表1!$A:$G,6,0)=J145,VLOOKUP($F144,[2]工作表1!$A:$G,7,0),0)+IF(VLOOKUP($G144,[2]工作表1!$A:$G,6,0)=J145,VLOOKUP($G144,[2]工作表1!$A:$G,7,0),0)+K144+W145</f>
        <v>19</v>
      </c>
      <c r="L145" s="1">
        <f>IF(S145="hp",4,IF(S145="物攻",5,IF(S145="技防",5,4)))</f>
        <v>4</v>
      </c>
      <c r="M145" s="4">
        <f ca="1">IF(VLOOKUP($D144,[2]工作表1!$A:$G,6,0)=L145,VLOOKUP($D144,[2]工作表1!$A:$G,7,0),0)+IF(VLOOKUP($E144,[2]工作表1!$A:$G,6,0)=L145,VLOOKUP($E144,[2]工作表1!$A:$G,7,0),0)+IF(VLOOKUP($F144,[2]工作表1!$A:$G,6,0)=L145,VLOOKUP($F144,[2]工作表1!$A:$G,7,0),0)+IF(VLOOKUP($G144,[2]工作表1!$A:$G,6,0)=L145,VLOOKUP($G144,[2]工作表1!$A:$G,7,0),0)+M144+Y145</f>
        <v>55</v>
      </c>
      <c r="N145" s="1">
        <f>IF(S145="hp",5,IF(S145="物攻",6,IF(S145="技防",6,7)))</f>
        <v>5</v>
      </c>
      <c r="O145" s="4">
        <f ca="1">IF(VLOOKUP($D144,[2]工作表1!$A:$G,6,0)=N145,VLOOKUP($D144,[2]工作表1!$A:$G,7,0),0)+IF(VLOOKUP($E144,[2]工作表1!$A:$G,6,0)=N145,VLOOKUP($E144,[2]工作表1!$A:$G,7,0),0)+IF(VLOOKUP($F144,[2]工作表1!$A:$G,6,0)=N145,VLOOKUP($F144,[2]工作表1!$A:$G,7,0),0)+IF(VLOOKUP($G144,[2]工作表1!$A:$G,6,0)=N145,VLOOKUP($G144,[2]工作表1!$A:$G,7,0),0)+O144+AA145</f>
        <v>55</v>
      </c>
      <c r="P145" s="1">
        <v>23</v>
      </c>
      <c r="Q145" s="4">
        <f>IF(VLOOKUP($D144,[2]工作表1!$A:$G,6,0)=P145,VLOOKUP($D144,[2]工作表1!$A:$G,7,0),0)+IF(VLOOKUP($E144,[2]工作表1!$A:$G,6,0)=P145,VLOOKUP($E144,[2]工作表1!$A:$G,7,0),0)+IF(VLOOKUP($F144,[2]工作表1!$A:$G,6,0)=P145,VLOOKUP($F144,[2]工作表1!$A:$G,7,0),0)+IF(VLOOKUP($G144,[2]工作表1!$A:$G,6,0)=P145,VLOOKUP($G144,[2]工作表1!$A:$G,7,0),0)+Q144+AC145</f>
        <v>9</v>
      </c>
      <c r="R145">
        <f ca="1">IF(C145=0,0,ROUND(I145*VLOOKUP(H145,[1]期望属性!$E$23:$F$38,2,0)+M145*VLOOKUP(L145,[1]期望属性!$E$23:$F$38,2,0)+O145*VLOOKUP(N145,[1]期望属性!$E$23:$F$38,2,0)+K145*VLOOKUP(J145,[1]期望属性!$E$23:$F$38,2,0)+Q145*VLOOKUP(P145,[1]期望属性!$E$23:$F$38,2,0),0))</f>
        <v>187</v>
      </c>
      <c r="S145" t="str">
        <f>VLOOKUP((10000+INT(A145/1000)),[1]佣兵!$A$102:$F$150,5,0)</f>
        <v>hp</v>
      </c>
      <c r="T145">
        <f>H145</f>
        <v>1</v>
      </c>
      <c r="U145">
        <f ca="1">[1]佣兵!$N$91</f>
        <v>178</v>
      </c>
      <c r="V145">
        <f>J145</f>
        <v>3</v>
      </c>
      <c r="W145">
        <v>0</v>
      </c>
      <c r="X145">
        <f>L145</f>
        <v>4</v>
      </c>
      <c r="Y145">
        <f ca="1">[1]佣兵!$J$91</f>
        <v>10</v>
      </c>
      <c r="Z145">
        <f>N145</f>
        <v>5</v>
      </c>
      <c r="AA145">
        <f ca="1">[1]佣兵!$J$91</f>
        <v>10</v>
      </c>
      <c r="AB145">
        <f>P145</f>
        <v>23</v>
      </c>
      <c r="AC145">
        <v>0</v>
      </c>
    </row>
    <row r="146" spans="1:29" ht="14.25" thickBot="1" x14ac:dyDescent="0.2">
      <c r="A146" s="1">
        <f>B146*1000+C146</f>
        <v>32005</v>
      </c>
      <c r="B146" s="1">
        <v>32</v>
      </c>
      <c r="C146" s="1">
        <f>C140</f>
        <v>5</v>
      </c>
      <c r="D146" s="24">
        <v>6001</v>
      </c>
      <c r="E146" s="25">
        <v>6005</v>
      </c>
      <c r="F146" s="25">
        <v>6002</v>
      </c>
      <c r="G146" s="26">
        <v>6007</v>
      </c>
      <c r="H146" s="1">
        <v>1</v>
      </c>
      <c r="I146" s="4">
        <f ca="1">IF(VLOOKUP($D145,[2]工作表1!$A:$G,6,0)=H146,VLOOKUP($D145,[2]工作表1!$A:$G,7,0),0)+IF(VLOOKUP($E145,[2]工作表1!$A:$G,6,0)=H146,VLOOKUP($E145,[2]工作表1!$A:$G,7,0),0)+IF(VLOOKUP($F145,[2]工作表1!$A:$G,6,0)=H146,VLOOKUP($F145,[2]工作表1!$A:$G,7,0),0)+IF(VLOOKUP($G145,[2]工作表1!$A:$G,6,0)=H146,VLOOKUP($G145,[2]工作表1!$A:$G,7,0),0)+I145+U146</f>
        <v>1804</v>
      </c>
      <c r="J146" s="1">
        <v>3</v>
      </c>
      <c r="K146" s="4">
        <f>IF(VLOOKUP($D145,[2]工作表1!$A:$G,6,0)=J146,VLOOKUP($D145,[2]工作表1!$A:$G,7,0),0)+IF(VLOOKUP($E145,[2]工作表1!$A:$G,6,0)=J146,VLOOKUP($E145,[2]工作表1!$A:$G,7,0),0)+IF(VLOOKUP($F145,[2]工作表1!$A:$G,6,0)=J146,VLOOKUP($F145,[2]工作表1!$A:$G,7,0),0)+IF(VLOOKUP($G145,[2]工作表1!$A:$G,6,0)=J146,VLOOKUP($G145,[2]工作表1!$A:$G,7,0),0)+K145+W146</f>
        <v>19</v>
      </c>
      <c r="L146" s="1">
        <f>IF(S146="hp",4,IF(S146="物攻",5,IF(S146="技防",5,4)))</f>
        <v>4</v>
      </c>
      <c r="M146" s="4">
        <f ca="1">IF(VLOOKUP($D145,[2]工作表1!$A:$G,6,0)=L146,VLOOKUP($D145,[2]工作表1!$A:$G,7,0),0)+IF(VLOOKUP($E145,[2]工作表1!$A:$G,6,0)=L146,VLOOKUP($E145,[2]工作表1!$A:$G,7,0),0)+IF(VLOOKUP($F145,[2]工作表1!$A:$G,6,0)=L146,VLOOKUP($F145,[2]工作表1!$A:$G,7,0),0)+IF(VLOOKUP($G145,[2]工作表1!$A:$G,6,0)=L146,VLOOKUP($G145,[2]工作表1!$A:$G,7,0),0)+M145+Y146</f>
        <v>81</v>
      </c>
      <c r="N146" s="1">
        <f>IF(S146="hp",5,IF(S146="物攻",6,IF(S146="技防",6,7)))</f>
        <v>5</v>
      </c>
      <c r="O146" s="4">
        <f ca="1">IF(VLOOKUP($D145,[2]工作表1!$A:$G,6,0)=N146,VLOOKUP($D145,[2]工作表1!$A:$G,7,0),0)+IF(VLOOKUP($E145,[2]工作表1!$A:$G,6,0)=N146,VLOOKUP($E145,[2]工作表1!$A:$G,7,0),0)+IF(VLOOKUP($F145,[2]工作表1!$A:$G,6,0)=N146,VLOOKUP($F145,[2]工作表1!$A:$G,7,0),0)+IF(VLOOKUP($G145,[2]工作表1!$A:$G,6,0)=N146,VLOOKUP($G145,[2]工作表1!$A:$G,7,0),0)+O145+AA146</f>
        <v>81</v>
      </c>
      <c r="P146" s="1">
        <v>23</v>
      </c>
      <c r="Q146" s="4">
        <f>IF(VLOOKUP($D145,[2]工作表1!$A:$G,6,0)=P146,VLOOKUP($D145,[2]工作表1!$A:$G,7,0),0)+IF(VLOOKUP($E145,[2]工作表1!$A:$G,6,0)=P146,VLOOKUP($E145,[2]工作表1!$A:$G,7,0),0)+IF(VLOOKUP($F145,[2]工作表1!$A:$G,6,0)=P146,VLOOKUP($F145,[2]工作表1!$A:$G,7,0),0)+IF(VLOOKUP($G145,[2]工作表1!$A:$G,6,0)=P146,VLOOKUP($G145,[2]工作表1!$A:$G,7,0),0)+Q145+AC146</f>
        <v>9</v>
      </c>
      <c r="R146">
        <f ca="1">IF(C146=0,0,ROUND(I146*VLOOKUP(H146,[1]期望属性!$E$23:$F$38,2,0)+M146*VLOOKUP(L146,[1]期望属性!$E$23:$F$38,2,0)+O146*VLOOKUP(N146,[1]期望属性!$E$23:$F$38,2,0)+K146*VLOOKUP(J146,[1]期望属性!$E$23:$F$38,2,0)+Q146*VLOOKUP(P146,[1]期望属性!$E$23:$F$38,2,0),0))</f>
        <v>278</v>
      </c>
      <c r="S146" t="str">
        <f>VLOOKUP((10000+INT(A146/1000)),[1]佣兵!$A$102:$F$150,5,0)</f>
        <v>hp</v>
      </c>
      <c r="T146">
        <f>H146</f>
        <v>1</v>
      </c>
      <c r="U146">
        <f ca="1">[1]佣兵!$N$92</f>
        <v>218</v>
      </c>
      <c r="V146">
        <f>J146</f>
        <v>3</v>
      </c>
      <c r="W146">
        <v>0</v>
      </c>
      <c r="X146">
        <f>L146</f>
        <v>4</v>
      </c>
      <c r="Y146">
        <f ca="1">[1]佣兵!$J$92</f>
        <v>12</v>
      </c>
      <c r="Z146">
        <f>N146</f>
        <v>5</v>
      </c>
      <c r="AA146">
        <f ca="1">[1]佣兵!$J$92</f>
        <v>12</v>
      </c>
      <c r="AB146">
        <f>P146</f>
        <v>23</v>
      </c>
      <c r="AC146">
        <v>0</v>
      </c>
    </row>
    <row r="147" spans="1:29" x14ac:dyDescent="0.15">
      <c r="A147" s="1">
        <f>B147*1000+C147</f>
        <v>33000</v>
      </c>
      <c r="B147" s="1">
        <v>33</v>
      </c>
      <c r="C147" s="1">
        <v>0</v>
      </c>
      <c r="D147" s="34">
        <v>1001</v>
      </c>
      <c r="E147" s="35">
        <v>1006</v>
      </c>
      <c r="F147" s="35">
        <v>1003</v>
      </c>
      <c r="G147" s="36">
        <v>1008</v>
      </c>
      <c r="H147" s="1">
        <v>1</v>
      </c>
      <c r="I147" s="4">
        <v>0</v>
      </c>
      <c r="J147" s="1">
        <v>3</v>
      </c>
      <c r="K147" s="4">
        <v>0</v>
      </c>
      <c r="L147" s="1">
        <f>IF(S147="hp",4,IF(S147="物攻",5,IF(S147="技防",5,4)))</f>
        <v>4</v>
      </c>
      <c r="M147" s="4">
        <v>0</v>
      </c>
      <c r="N147" s="1">
        <f>IF(S147="hp",5,IF(S147="物攻",6,IF(S147="技防",6,7)))</f>
        <v>7</v>
      </c>
      <c r="O147" s="4">
        <v>0</v>
      </c>
      <c r="P147" s="1">
        <v>23</v>
      </c>
      <c r="Q147" s="4">
        <v>0</v>
      </c>
      <c r="R147">
        <f>IF(C147=0,0,ROUND(I147*VLOOKUP(H147,[1]期望属性!$E$23:$F$38,2,0)+M147*VLOOKUP(L147,[1]期望属性!$E$23:$F$38,2,0)+O147*VLOOKUP(N147,[1]期望属性!$E$23:$F$38,2,0)+K147*VLOOKUP(J147,[1]期望属性!$E$23:$F$38,2,0)+Q147*VLOOKUP(P147,[1]期望属性!$E$23:$F$38,2,0),0))</f>
        <v>0</v>
      </c>
      <c r="S147" t="str">
        <f>VLOOKUP((10000+INT(A147/1000)),[1]佣兵!$A$102:$F$150,5,0)</f>
        <v>物防</v>
      </c>
      <c r="T147">
        <f>H147</f>
        <v>1</v>
      </c>
      <c r="U147">
        <f>[1]佣兵!$N$87</f>
        <v>0</v>
      </c>
      <c r="V147">
        <f>J147</f>
        <v>3</v>
      </c>
      <c r="W147">
        <v>0</v>
      </c>
      <c r="X147">
        <f>L147</f>
        <v>4</v>
      </c>
      <c r="Y147">
        <f>[1]佣兵!$J$87</f>
        <v>0</v>
      </c>
      <c r="Z147">
        <f>N147</f>
        <v>7</v>
      </c>
      <c r="AA147">
        <f>[1]佣兵!$L$87</f>
        <v>0</v>
      </c>
      <c r="AB147">
        <f>P147</f>
        <v>23</v>
      </c>
      <c r="AC147">
        <v>0</v>
      </c>
    </row>
    <row r="148" spans="1:29" x14ac:dyDescent="0.15">
      <c r="A148" s="1">
        <f>B148*1000+C148</f>
        <v>33001</v>
      </c>
      <c r="B148" s="1">
        <v>33</v>
      </c>
      <c r="C148" s="1">
        <v>1</v>
      </c>
      <c r="D148" s="37">
        <v>2001</v>
      </c>
      <c r="E148" s="38">
        <v>2006</v>
      </c>
      <c r="F148" s="38">
        <v>2002</v>
      </c>
      <c r="G148" s="39">
        <v>2007</v>
      </c>
      <c r="H148" s="1">
        <v>1</v>
      </c>
      <c r="I148" s="4">
        <f ca="1">IF(VLOOKUP($D147,[2]工作表1!$A:$G,6,0)=H148,VLOOKUP($D147,[2]工作表1!$A:$G,7,0),0)+IF(VLOOKUP($E147,[2]工作表1!$A:$G,6,0)=H148,VLOOKUP($E147,[2]工作表1!$A:$G,7,0),0)+IF(VLOOKUP($F147,[2]工作表1!$A:$G,6,0)=H148,VLOOKUP($F147,[2]工作表1!$A:$G,7,0),0)+IF(VLOOKUP($G147,[2]工作表1!$A:$G,6,0)=H148,VLOOKUP($G147,[2]工作表1!$A:$G,7,0),0)+I147+U148</f>
        <v>217</v>
      </c>
      <c r="J148" s="1">
        <v>3</v>
      </c>
      <c r="K148" s="4">
        <f>IF(VLOOKUP($D147,[2]工作表1!$A:$G,6,0)=J148,VLOOKUP($D147,[2]工作表1!$A:$G,7,0),0)+IF(VLOOKUP($E147,[2]工作表1!$A:$G,6,0)=J148,VLOOKUP($E147,[2]工作表1!$A:$G,7,0),0)+IF(VLOOKUP($F147,[2]工作表1!$A:$G,6,0)=J148,VLOOKUP($F147,[2]工作表1!$A:$G,7,0),0)+IF(VLOOKUP($G147,[2]工作表1!$A:$G,6,0)=J148,VLOOKUP($G147,[2]工作表1!$A:$G,7,0),0)+K147+W148</f>
        <v>0</v>
      </c>
      <c r="L148" s="1">
        <f>IF(S148="hp",4,IF(S148="物攻",5,IF(S148="技防",5,4)))</f>
        <v>4</v>
      </c>
      <c r="M148" s="4">
        <f ca="1">IF(VLOOKUP($D147,[2]工作表1!$A:$G,6,0)=L148,VLOOKUP($D147,[2]工作表1!$A:$G,7,0),0)+IF(VLOOKUP($E147,[2]工作表1!$A:$G,6,0)=L148,VLOOKUP($E147,[2]工作表1!$A:$G,7,0),0)+IF(VLOOKUP($F147,[2]工作表1!$A:$G,6,0)=L148,VLOOKUP($F147,[2]工作表1!$A:$G,7,0),0)+IF(VLOOKUP($G147,[2]工作表1!$A:$G,6,0)=L148,VLOOKUP($G147,[2]工作表1!$A:$G,7,0),0)+M147+Y148</f>
        <v>8</v>
      </c>
      <c r="N148" s="1">
        <f>IF(S148="hp",5,IF(S148="物攻",6,IF(S148="技防",6,7)))</f>
        <v>7</v>
      </c>
      <c r="O148" s="4">
        <f ca="1">IF(VLOOKUP($D147,[2]工作表1!$A:$G,6,0)=N148,VLOOKUP($D147,[2]工作表1!$A:$G,7,0),0)+IF(VLOOKUP($E147,[2]工作表1!$A:$G,6,0)=N148,VLOOKUP($E147,[2]工作表1!$A:$G,7,0),0)+IF(VLOOKUP($F147,[2]工作表1!$A:$G,6,0)=N148,VLOOKUP($F147,[2]工作表1!$A:$G,7,0),0)+IF(VLOOKUP($G147,[2]工作表1!$A:$G,6,0)=N148,VLOOKUP($G147,[2]工作表1!$A:$G,7,0),0)+O147+AA148</f>
        <v>7</v>
      </c>
      <c r="P148" s="1">
        <v>23</v>
      </c>
      <c r="Q148" s="4">
        <f>IF(VLOOKUP($D147,[2]工作表1!$A:$G,6,0)=P148,VLOOKUP($D147,[2]工作表1!$A:$G,7,0),0)+IF(VLOOKUP($E147,[2]工作表1!$A:$G,6,0)=P148,VLOOKUP($E147,[2]工作表1!$A:$G,7,0),0)+IF(VLOOKUP($F147,[2]工作表1!$A:$G,6,0)=P148,VLOOKUP($F147,[2]工作表1!$A:$G,7,0),0)+IF(VLOOKUP($G147,[2]工作表1!$A:$G,6,0)=P148,VLOOKUP($G147,[2]工作表1!$A:$G,7,0),0)+Q147+AC148</f>
        <v>0</v>
      </c>
      <c r="R148">
        <f ca="1">IF(C148=0,0,ROUND(I148*VLOOKUP(H148,[1]期望属性!$E$23:$F$38,2,0)+M148*VLOOKUP(L148,[1]期望属性!$E$23:$F$38,2,0)+O148*VLOOKUP(N148,[1]期望属性!$E$23:$F$38,2,0)+K148*VLOOKUP(J148,[1]期望属性!$E$23:$F$38,2,0)+Q148*VLOOKUP(P148,[1]期望属性!$E$23:$F$38,2,0),0))</f>
        <v>25</v>
      </c>
      <c r="S148" t="str">
        <f>VLOOKUP((10000+INT(A148/1000)),[1]佣兵!$A$102:$F$150,5,0)</f>
        <v>物防</v>
      </c>
      <c r="T148">
        <f>H148</f>
        <v>1</v>
      </c>
      <c r="U148">
        <f ca="1">[1]佣兵!$N$88</f>
        <v>99</v>
      </c>
      <c r="V148">
        <f>J148</f>
        <v>3</v>
      </c>
      <c r="W148">
        <v>0</v>
      </c>
      <c r="X148">
        <f>L148</f>
        <v>4</v>
      </c>
      <c r="Y148">
        <f ca="1">[1]佣兵!$J$88</f>
        <v>5</v>
      </c>
      <c r="Z148">
        <f>N148</f>
        <v>7</v>
      </c>
      <c r="AA148">
        <f ca="1">[1]佣兵!$L$88</f>
        <v>3</v>
      </c>
      <c r="AB148">
        <f>P148</f>
        <v>23</v>
      </c>
      <c r="AC148">
        <v>0</v>
      </c>
    </row>
    <row r="149" spans="1:29" x14ac:dyDescent="0.15">
      <c r="A149" s="1">
        <f>B149*1000+C149</f>
        <v>33002</v>
      </c>
      <c r="B149" s="1">
        <v>33</v>
      </c>
      <c r="C149" s="1">
        <v>2</v>
      </c>
      <c r="D149" s="37">
        <v>3001</v>
      </c>
      <c r="E149" s="38">
        <v>3002</v>
      </c>
      <c r="F149" s="38">
        <v>3003</v>
      </c>
      <c r="G149" s="39">
        <v>3008</v>
      </c>
      <c r="H149" s="1">
        <v>1</v>
      </c>
      <c r="I149" s="4">
        <f ca="1">IF(VLOOKUP($D148,[2]工作表1!$A:$G,6,0)=H149,VLOOKUP($D148,[2]工作表1!$A:$G,7,0),0)+IF(VLOOKUP($E148,[2]工作表1!$A:$G,6,0)=H149,VLOOKUP($E148,[2]工作表1!$A:$G,7,0),0)+IF(VLOOKUP($F148,[2]工作表1!$A:$G,6,0)=H149,VLOOKUP($F148,[2]工作表1!$A:$G,7,0),0)+IF(VLOOKUP($G148,[2]工作表1!$A:$G,6,0)=H149,VLOOKUP($G148,[2]工作表1!$A:$G,7,0),0)+I148+U149</f>
        <v>346</v>
      </c>
      <c r="J149" s="1">
        <v>3</v>
      </c>
      <c r="K149" s="4">
        <f>IF(VLOOKUP($D148,[2]工作表1!$A:$G,6,0)=J149,VLOOKUP($D148,[2]工作表1!$A:$G,7,0),0)+IF(VLOOKUP($E148,[2]工作表1!$A:$G,6,0)=J149,VLOOKUP($E148,[2]工作表1!$A:$G,7,0),0)+IF(VLOOKUP($F148,[2]工作表1!$A:$G,6,0)=J149,VLOOKUP($F148,[2]工作表1!$A:$G,7,0),0)+IF(VLOOKUP($G148,[2]工作表1!$A:$G,6,0)=J149,VLOOKUP($G148,[2]工作表1!$A:$G,7,0),0)+K148+W149</f>
        <v>9</v>
      </c>
      <c r="L149" s="1">
        <f>IF(S149="hp",4,IF(S149="物攻",5,IF(S149="技防",5,4)))</f>
        <v>4</v>
      </c>
      <c r="M149" s="4">
        <f ca="1">IF(VLOOKUP($D148,[2]工作表1!$A:$G,6,0)=L149,VLOOKUP($D148,[2]工作表1!$A:$G,7,0),0)+IF(VLOOKUP($E148,[2]工作表1!$A:$G,6,0)=L149,VLOOKUP($E148,[2]工作表1!$A:$G,7,0),0)+IF(VLOOKUP($F148,[2]工作表1!$A:$G,6,0)=L149,VLOOKUP($F148,[2]工作表1!$A:$G,7,0),0)+IF(VLOOKUP($G148,[2]工作表1!$A:$G,6,0)=L149,VLOOKUP($G148,[2]工作表1!$A:$G,7,0),0)+M148+Y149</f>
        <v>20</v>
      </c>
      <c r="N149" s="1">
        <f>IF(S149="hp",5,IF(S149="物攻",6,IF(S149="技防",6,7)))</f>
        <v>7</v>
      </c>
      <c r="O149" s="4">
        <f ca="1">IF(VLOOKUP($D148,[2]工作表1!$A:$G,6,0)=N149,VLOOKUP($D148,[2]工作表1!$A:$G,7,0),0)+IF(VLOOKUP($E148,[2]工作表1!$A:$G,6,0)=N149,VLOOKUP($E148,[2]工作表1!$A:$G,7,0),0)+IF(VLOOKUP($F148,[2]工作表1!$A:$G,6,0)=N149,VLOOKUP($F148,[2]工作表1!$A:$G,7,0),0)+IF(VLOOKUP($G148,[2]工作表1!$A:$G,6,0)=N149,VLOOKUP($G148,[2]工作表1!$A:$G,7,0),0)+O148+AA149</f>
        <v>17</v>
      </c>
      <c r="P149" s="1">
        <v>23</v>
      </c>
      <c r="Q149" s="4">
        <f>IF(VLOOKUP($D148,[2]工作表1!$A:$G,6,0)=P149,VLOOKUP($D148,[2]工作表1!$A:$G,7,0),0)+IF(VLOOKUP($E148,[2]工作表1!$A:$G,6,0)=P149,VLOOKUP($E148,[2]工作表1!$A:$G,7,0),0)+IF(VLOOKUP($F148,[2]工作表1!$A:$G,6,0)=P149,VLOOKUP($F148,[2]工作表1!$A:$G,7,0),0)+IF(VLOOKUP($G148,[2]工作表1!$A:$G,6,0)=P149,VLOOKUP($G148,[2]工作表1!$A:$G,7,0),0)+Q148+AC149</f>
        <v>4</v>
      </c>
      <c r="R149">
        <f ca="1">IF(C149=0,0,ROUND(I149*VLOOKUP(H149,[1]期望属性!$E$23:$F$38,2,0)+M149*VLOOKUP(L149,[1]期望属性!$E$23:$F$38,2,0)+O149*VLOOKUP(N149,[1]期望属性!$E$23:$F$38,2,0)+K149*VLOOKUP(J149,[1]期望属性!$E$23:$F$38,2,0)+Q149*VLOOKUP(P149,[1]期望属性!$E$23:$F$38,2,0),0))</f>
        <v>60</v>
      </c>
      <c r="S149" t="str">
        <f>VLOOKUP((10000+INT(A149/1000)),[1]佣兵!$A$102:$F$150,5,0)</f>
        <v>物防</v>
      </c>
      <c r="T149">
        <f>H149</f>
        <v>1</v>
      </c>
      <c r="U149">
        <f ca="1">[1]佣兵!$N$89</f>
        <v>129</v>
      </c>
      <c r="V149">
        <f>J149</f>
        <v>3</v>
      </c>
      <c r="W149">
        <v>0</v>
      </c>
      <c r="X149">
        <f>L149</f>
        <v>4</v>
      </c>
      <c r="Y149">
        <f ca="1">[1]佣兵!$J$89</f>
        <v>7</v>
      </c>
      <c r="Z149">
        <f>N149</f>
        <v>7</v>
      </c>
      <c r="AA149">
        <f ca="1">[1]佣兵!$L$89</f>
        <v>4</v>
      </c>
      <c r="AB149">
        <f>P149</f>
        <v>23</v>
      </c>
      <c r="AC149">
        <v>0</v>
      </c>
    </row>
    <row r="150" spans="1:29" x14ac:dyDescent="0.15">
      <c r="A150" s="1">
        <f>B150*1000+C150</f>
        <v>33003</v>
      </c>
      <c r="B150" s="1">
        <v>33</v>
      </c>
      <c r="C150" s="1">
        <v>3</v>
      </c>
      <c r="D150" s="37">
        <v>4001</v>
      </c>
      <c r="E150" s="38">
        <v>4001</v>
      </c>
      <c r="F150" s="38">
        <v>4002</v>
      </c>
      <c r="G150" s="39">
        <v>4007</v>
      </c>
      <c r="H150" s="1">
        <v>1</v>
      </c>
      <c r="I150" s="4">
        <f ca="1">IF(VLOOKUP($D149,[2]工作表1!$A:$G,6,0)=H150,VLOOKUP($D149,[2]工作表1!$A:$G,7,0),0)+IF(VLOOKUP($E149,[2]工作表1!$A:$G,6,0)=H150,VLOOKUP($E149,[2]工作表1!$A:$G,7,0),0)+IF(VLOOKUP($F149,[2]工作表1!$A:$G,6,0)=H150,VLOOKUP($F149,[2]工作表1!$A:$G,7,0),0)+IF(VLOOKUP($G149,[2]工作表1!$A:$G,6,0)=H150,VLOOKUP($G149,[2]工作表1!$A:$G,7,0),0)+I149+U150</f>
        <v>732</v>
      </c>
      <c r="J150" s="1">
        <v>3</v>
      </c>
      <c r="K150" s="4">
        <f>IF(VLOOKUP($D149,[2]工作表1!$A:$G,6,0)=J150,VLOOKUP($D149,[2]工作表1!$A:$G,7,0),0)+IF(VLOOKUP($E149,[2]工作表1!$A:$G,6,0)=J150,VLOOKUP($E149,[2]工作表1!$A:$G,7,0),0)+IF(VLOOKUP($F149,[2]工作表1!$A:$G,6,0)=J150,VLOOKUP($F149,[2]工作表1!$A:$G,7,0),0)+IF(VLOOKUP($G149,[2]工作表1!$A:$G,6,0)=J150,VLOOKUP($G149,[2]工作表1!$A:$G,7,0),0)+K149+W150</f>
        <v>22</v>
      </c>
      <c r="L150" s="1">
        <f>IF(S150="hp",4,IF(S150="物攻",5,IF(S150="技防",5,4)))</f>
        <v>4</v>
      </c>
      <c r="M150" s="4">
        <f ca="1">IF(VLOOKUP($D149,[2]工作表1!$A:$G,6,0)=L150,VLOOKUP($D149,[2]工作表1!$A:$G,7,0),0)+IF(VLOOKUP($E149,[2]工作表1!$A:$G,6,0)=L150,VLOOKUP($E149,[2]工作表1!$A:$G,7,0),0)+IF(VLOOKUP($F149,[2]工作表1!$A:$G,6,0)=L150,VLOOKUP($F149,[2]工作表1!$A:$G,7,0),0)+IF(VLOOKUP($G149,[2]工作表1!$A:$G,6,0)=L150,VLOOKUP($G149,[2]工作表1!$A:$G,7,0),0)+M149+Y150</f>
        <v>35</v>
      </c>
      <c r="N150" s="1">
        <f>IF(S150="hp",5,IF(S150="物攻",6,IF(S150="技防",6,7)))</f>
        <v>7</v>
      </c>
      <c r="O150" s="4">
        <f ca="1">IF(VLOOKUP($D149,[2]工作表1!$A:$G,6,0)=N150,VLOOKUP($D149,[2]工作表1!$A:$G,7,0),0)+IF(VLOOKUP($E149,[2]工作表1!$A:$G,6,0)=N150,VLOOKUP($E149,[2]工作表1!$A:$G,7,0),0)+IF(VLOOKUP($F149,[2]工作表1!$A:$G,6,0)=N150,VLOOKUP($F149,[2]工作表1!$A:$G,7,0),0)+IF(VLOOKUP($G149,[2]工作表1!$A:$G,6,0)=N150,VLOOKUP($G149,[2]工作表1!$A:$G,7,0),0)+O149+AA150</f>
        <v>21</v>
      </c>
      <c r="P150" s="1">
        <v>23</v>
      </c>
      <c r="Q150" s="4">
        <f>IF(VLOOKUP($D149,[2]工作表1!$A:$G,6,0)=P150,VLOOKUP($D149,[2]工作表1!$A:$G,7,0),0)+IF(VLOOKUP($E149,[2]工作表1!$A:$G,6,0)=P150,VLOOKUP($E149,[2]工作表1!$A:$G,7,0),0)+IF(VLOOKUP($F149,[2]工作表1!$A:$G,6,0)=P150,VLOOKUP($F149,[2]工作表1!$A:$G,7,0),0)+IF(VLOOKUP($G149,[2]工作表1!$A:$G,6,0)=P150,VLOOKUP($G149,[2]工作表1!$A:$G,7,0),0)+Q149+AC150</f>
        <v>4</v>
      </c>
      <c r="R150">
        <f ca="1">IF(C150=0,0,ROUND(I150*VLOOKUP(H150,[1]期望属性!$E$23:$F$38,2,0)+M150*VLOOKUP(L150,[1]期望属性!$E$23:$F$38,2,0)+O150*VLOOKUP(N150,[1]期望属性!$E$23:$F$38,2,0)+K150*VLOOKUP(J150,[1]期望属性!$E$23:$F$38,2,0)+Q150*VLOOKUP(P150,[1]期望属性!$E$23:$F$38,2,0),0))</f>
        <v>106</v>
      </c>
      <c r="S150" t="str">
        <f>VLOOKUP((10000+INT(A150/1000)),[1]佣兵!$A$102:$F$150,5,0)</f>
        <v>物防</v>
      </c>
      <c r="T150">
        <f>H150</f>
        <v>1</v>
      </c>
      <c r="U150">
        <f ca="1">[1]佣兵!$N$90</f>
        <v>149</v>
      </c>
      <c r="V150">
        <f>J150</f>
        <v>3</v>
      </c>
      <c r="W150">
        <v>0</v>
      </c>
      <c r="X150">
        <f>L150</f>
        <v>4</v>
      </c>
      <c r="Y150">
        <f ca="1">[1]佣兵!$J$90</f>
        <v>8</v>
      </c>
      <c r="Z150">
        <f>N150</f>
        <v>7</v>
      </c>
      <c r="AA150">
        <f ca="1">[1]佣兵!$L$90</f>
        <v>4</v>
      </c>
      <c r="AB150">
        <f>P150</f>
        <v>23</v>
      </c>
      <c r="AC150">
        <v>0</v>
      </c>
    </row>
    <row r="151" spans="1:29" x14ac:dyDescent="0.15">
      <c r="A151" s="1">
        <f>B151*1000+C151</f>
        <v>33004</v>
      </c>
      <c r="B151" s="1">
        <v>33</v>
      </c>
      <c r="C151" s="1">
        <v>4</v>
      </c>
      <c r="D151" s="37">
        <v>5006</v>
      </c>
      <c r="E151" s="38">
        <v>5006</v>
      </c>
      <c r="F151" s="38">
        <v>5003</v>
      </c>
      <c r="G151" s="39">
        <v>5008</v>
      </c>
      <c r="H151" s="1">
        <v>1</v>
      </c>
      <c r="I151" s="4">
        <f ca="1">IF(VLOOKUP($D150,[2]工作表1!$A:$G,6,0)=H151,VLOOKUP($D150,[2]工作表1!$A:$G,7,0),0)+IF(VLOOKUP($E150,[2]工作表1!$A:$G,6,0)=H151,VLOOKUP($E150,[2]工作表1!$A:$G,7,0),0)+IF(VLOOKUP($F150,[2]工作表1!$A:$G,6,0)=H151,VLOOKUP($F150,[2]工作表1!$A:$G,7,0),0)+IF(VLOOKUP($G150,[2]工作表1!$A:$G,6,0)=H151,VLOOKUP($G150,[2]工作表1!$A:$G,7,0),0)+I150+U151</f>
        <v>910</v>
      </c>
      <c r="J151" s="1">
        <v>3</v>
      </c>
      <c r="K151" s="4">
        <f>IF(VLOOKUP($D150,[2]工作表1!$A:$G,6,0)=J151,VLOOKUP($D150,[2]工作表1!$A:$G,7,0),0)+IF(VLOOKUP($E150,[2]工作表1!$A:$G,6,0)=J151,VLOOKUP($E150,[2]工作表1!$A:$G,7,0),0)+IF(VLOOKUP($F150,[2]工作表1!$A:$G,6,0)=J151,VLOOKUP($F150,[2]工作表1!$A:$G,7,0),0)+IF(VLOOKUP($G150,[2]工作表1!$A:$G,6,0)=J151,VLOOKUP($G150,[2]工作表1!$A:$G,7,0),0)+K150+W151</f>
        <v>41</v>
      </c>
      <c r="L151" s="1">
        <f>IF(S151="hp",4,IF(S151="物攻",5,IF(S151="技防",5,4)))</f>
        <v>4</v>
      </c>
      <c r="M151" s="4">
        <f ca="1">IF(VLOOKUP($D150,[2]工作表1!$A:$G,6,0)=L151,VLOOKUP($D150,[2]工作表1!$A:$G,7,0),0)+IF(VLOOKUP($E150,[2]工作表1!$A:$G,6,0)=L151,VLOOKUP($E150,[2]工作表1!$A:$G,7,0),0)+IF(VLOOKUP($F150,[2]工作表1!$A:$G,6,0)=L151,VLOOKUP($F150,[2]工作表1!$A:$G,7,0),0)+IF(VLOOKUP($G150,[2]工作表1!$A:$G,6,0)=L151,VLOOKUP($G150,[2]工作表1!$A:$G,7,0),0)+M150+Y151</f>
        <v>65</v>
      </c>
      <c r="N151" s="1">
        <f>IF(S151="hp",5,IF(S151="物攻",6,IF(S151="技防",6,7)))</f>
        <v>7</v>
      </c>
      <c r="O151" s="4">
        <f ca="1">IF(VLOOKUP($D150,[2]工作表1!$A:$G,6,0)=N151,VLOOKUP($D150,[2]工作表1!$A:$G,7,0),0)+IF(VLOOKUP($E150,[2]工作表1!$A:$G,6,0)=N151,VLOOKUP($E150,[2]工作表1!$A:$G,7,0),0)+IF(VLOOKUP($F150,[2]工作表1!$A:$G,6,0)=N151,VLOOKUP($F150,[2]工作表1!$A:$G,7,0),0)+IF(VLOOKUP($G150,[2]工作表1!$A:$G,6,0)=N151,VLOOKUP($G150,[2]工作表1!$A:$G,7,0),0)+O150+AA151</f>
        <v>26</v>
      </c>
      <c r="P151" s="1">
        <v>23</v>
      </c>
      <c r="Q151" s="4">
        <f>IF(VLOOKUP($D150,[2]工作表1!$A:$G,6,0)=P151,VLOOKUP($D150,[2]工作表1!$A:$G,7,0),0)+IF(VLOOKUP($E150,[2]工作表1!$A:$G,6,0)=P151,VLOOKUP($E150,[2]工作表1!$A:$G,7,0),0)+IF(VLOOKUP($F150,[2]工作表1!$A:$G,6,0)=P151,VLOOKUP($F150,[2]工作表1!$A:$G,7,0),0)+IF(VLOOKUP($G150,[2]工作表1!$A:$G,6,0)=P151,VLOOKUP($G150,[2]工作表1!$A:$G,7,0),0)+Q150+AC151</f>
        <v>13</v>
      </c>
      <c r="R151">
        <f ca="1">IF(C151=0,0,ROUND(I151*VLOOKUP(H151,[1]期望属性!$E$23:$F$38,2,0)+M151*VLOOKUP(L151,[1]期望属性!$E$23:$F$38,2,0)+O151*VLOOKUP(N151,[1]期望属性!$E$23:$F$38,2,0)+K151*VLOOKUP(J151,[1]期望属性!$E$23:$F$38,2,0)+Q151*VLOOKUP(P151,[1]期望属性!$E$23:$F$38,2,0),0))</f>
        <v>168</v>
      </c>
      <c r="S151" t="str">
        <f>VLOOKUP((10000+INT(A151/1000)),[1]佣兵!$A$102:$F$150,5,0)</f>
        <v>物防</v>
      </c>
      <c r="T151">
        <f>H151</f>
        <v>1</v>
      </c>
      <c r="U151">
        <f ca="1">[1]佣兵!$N$91</f>
        <v>178</v>
      </c>
      <c r="V151">
        <f>J151</f>
        <v>3</v>
      </c>
      <c r="W151">
        <v>0</v>
      </c>
      <c r="X151">
        <f>L151</f>
        <v>4</v>
      </c>
      <c r="Y151">
        <f ca="1">[1]佣兵!$J$91</f>
        <v>10</v>
      </c>
      <c r="Z151">
        <f>N151</f>
        <v>7</v>
      </c>
      <c r="AA151">
        <f ca="1">[1]佣兵!$L$91</f>
        <v>5</v>
      </c>
      <c r="AB151">
        <f>P151</f>
        <v>23</v>
      </c>
      <c r="AC151">
        <v>0</v>
      </c>
    </row>
    <row r="152" spans="1:29" ht="14.25" thickBot="1" x14ac:dyDescent="0.2">
      <c r="A152" s="1">
        <f>B152*1000+C152</f>
        <v>33005</v>
      </c>
      <c r="B152" s="1">
        <v>33</v>
      </c>
      <c r="C152" s="1">
        <v>5</v>
      </c>
      <c r="D152" s="40">
        <v>6001</v>
      </c>
      <c r="E152" s="40">
        <v>6002</v>
      </c>
      <c r="F152" s="40">
        <v>6003</v>
      </c>
      <c r="G152" s="40">
        <v>6008</v>
      </c>
      <c r="H152" s="1">
        <v>1</v>
      </c>
      <c r="I152" s="4">
        <f ca="1">IF(VLOOKUP($D151,[2]工作表1!$A:$G,6,0)=H152,VLOOKUP($D151,[2]工作表1!$A:$G,7,0),0)+IF(VLOOKUP($E151,[2]工作表1!$A:$G,6,0)=H152,VLOOKUP($E151,[2]工作表1!$A:$G,7,0),0)+IF(VLOOKUP($F151,[2]工作表1!$A:$G,6,0)=H152,VLOOKUP($F151,[2]工作表1!$A:$G,7,0),0)+IF(VLOOKUP($G151,[2]工作表1!$A:$G,6,0)=H152,VLOOKUP($G151,[2]工作表1!$A:$G,7,0),0)+I151+U152</f>
        <v>1626</v>
      </c>
      <c r="J152" s="1">
        <v>3</v>
      </c>
      <c r="K152" s="4">
        <f>IF(VLOOKUP($D151,[2]工作表1!$A:$G,6,0)=J152,VLOOKUP($D151,[2]工作表1!$A:$G,7,0),0)+IF(VLOOKUP($E151,[2]工作表1!$A:$G,6,0)=J152,VLOOKUP($E151,[2]工作表1!$A:$G,7,0),0)+IF(VLOOKUP($F151,[2]工作表1!$A:$G,6,0)=J152,VLOOKUP($F151,[2]工作表1!$A:$G,7,0),0)+IF(VLOOKUP($G151,[2]工作表1!$A:$G,6,0)=J152,VLOOKUP($G151,[2]工作表1!$A:$G,7,0),0)+K151+W152</f>
        <v>41</v>
      </c>
      <c r="L152" s="1">
        <f>IF(S152="hp",4,IF(S152="物攻",5,IF(S152="技防",5,4)))</f>
        <v>4</v>
      </c>
      <c r="M152" s="4">
        <f ca="1">IF(VLOOKUP($D151,[2]工作表1!$A:$G,6,0)=L152,VLOOKUP($D151,[2]工作表1!$A:$G,7,0),0)+IF(VLOOKUP($E151,[2]工作表1!$A:$G,6,0)=L152,VLOOKUP($E151,[2]工作表1!$A:$G,7,0),0)+IF(VLOOKUP($F151,[2]工作表1!$A:$G,6,0)=L152,VLOOKUP($F151,[2]工作表1!$A:$G,7,0),0)+IF(VLOOKUP($G151,[2]工作表1!$A:$G,6,0)=L152,VLOOKUP($G151,[2]工作表1!$A:$G,7,0),0)+M151+Y152</f>
        <v>77</v>
      </c>
      <c r="N152" s="1">
        <f>IF(S152="hp",5,IF(S152="物攻",6,IF(S152="技防",6,7)))</f>
        <v>7</v>
      </c>
      <c r="O152" s="4">
        <f ca="1">IF(VLOOKUP($D151,[2]工作表1!$A:$G,6,0)=N152,VLOOKUP($D151,[2]工作表1!$A:$G,7,0),0)+IF(VLOOKUP($E151,[2]工作表1!$A:$G,6,0)=N152,VLOOKUP($E151,[2]工作表1!$A:$G,7,0),0)+IF(VLOOKUP($F151,[2]工作表1!$A:$G,6,0)=N152,VLOOKUP($F151,[2]工作表1!$A:$G,7,0),0)+IF(VLOOKUP($G151,[2]工作表1!$A:$G,6,0)=N152,VLOOKUP($G151,[2]工作表1!$A:$G,7,0),0)+O151+AA152</f>
        <v>68</v>
      </c>
      <c r="P152" s="1">
        <v>23</v>
      </c>
      <c r="Q152" s="4">
        <f>IF(VLOOKUP($D151,[2]工作表1!$A:$G,6,0)=P152,VLOOKUP($D151,[2]工作表1!$A:$G,7,0),0)+IF(VLOOKUP($E151,[2]工作表1!$A:$G,6,0)=P152,VLOOKUP($E151,[2]工作表1!$A:$G,7,0),0)+IF(VLOOKUP($F151,[2]工作表1!$A:$G,6,0)=P152,VLOOKUP($F151,[2]工作表1!$A:$G,7,0),0)+IF(VLOOKUP($G151,[2]工作表1!$A:$G,6,0)=P152,VLOOKUP($G151,[2]工作表1!$A:$G,7,0),0)+Q151+AC152</f>
        <v>13</v>
      </c>
      <c r="R152">
        <f ca="1">IF(C152=0,0,ROUND(I152*VLOOKUP(H152,[1]期望属性!$E$23:$F$38,2,0)+M152*VLOOKUP(L152,[1]期望属性!$E$23:$F$38,2,0)+O152*VLOOKUP(N152,[1]期望属性!$E$23:$F$38,2,0)+K152*VLOOKUP(J152,[1]期望属性!$E$23:$F$38,2,0)+Q152*VLOOKUP(P152,[1]期望属性!$E$23:$F$38,2,0),0))</f>
        <v>251</v>
      </c>
      <c r="S152" t="str">
        <f>VLOOKUP((10000+INT(A152/1000)),[1]佣兵!$A$102:$F$150,5,0)</f>
        <v>物防</v>
      </c>
      <c r="T152">
        <f>H152</f>
        <v>1</v>
      </c>
      <c r="U152">
        <f ca="1">[1]佣兵!$N$92</f>
        <v>218</v>
      </c>
      <c r="V152">
        <f>J152</f>
        <v>3</v>
      </c>
      <c r="W152">
        <v>0</v>
      </c>
      <c r="X152">
        <f>L152</f>
        <v>4</v>
      </c>
      <c r="Y152">
        <f ca="1">[1]佣兵!$J$92</f>
        <v>12</v>
      </c>
      <c r="Z152">
        <f>N152</f>
        <v>7</v>
      </c>
      <c r="AA152">
        <f ca="1">[1]佣兵!$L$92</f>
        <v>6</v>
      </c>
      <c r="AB152">
        <f>P152</f>
        <v>23</v>
      </c>
      <c r="AC152">
        <v>0</v>
      </c>
    </row>
    <row r="153" spans="1:29" x14ac:dyDescent="0.15">
      <c r="A153" s="1">
        <f>B153*1000+C153</f>
        <v>36000</v>
      </c>
      <c r="B153" s="1">
        <v>36</v>
      </c>
      <c r="C153" s="1">
        <f>C141</f>
        <v>0</v>
      </c>
      <c r="D153" s="17">
        <v>1001</v>
      </c>
      <c r="E153" s="18">
        <v>1005</v>
      </c>
      <c r="F153" s="18">
        <v>1002</v>
      </c>
      <c r="G153" s="19">
        <v>1007</v>
      </c>
      <c r="H153" s="1">
        <v>1</v>
      </c>
      <c r="I153" s="4">
        <v>0</v>
      </c>
      <c r="J153" s="1">
        <v>3</v>
      </c>
      <c r="K153" s="4">
        <v>0</v>
      </c>
      <c r="L153" s="1">
        <f>IF(S153="hp",4,IF(S153="物攻",5,IF(S153="技防",5,4)))</f>
        <v>4</v>
      </c>
      <c r="M153" s="4">
        <v>0</v>
      </c>
      <c r="N153" s="1">
        <f>IF(S153="hp",5,IF(S153="物攻",6,IF(S153="技防",6,7)))</f>
        <v>5</v>
      </c>
      <c r="O153" s="4">
        <v>0</v>
      </c>
      <c r="P153" s="1">
        <v>23</v>
      </c>
      <c r="Q153" s="4">
        <v>0</v>
      </c>
      <c r="R153">
        <f>IF(C153=0,0,ROUND(I153*VLOOKUP(H153,[1]期望属性!$E$23:$F$38,2,0)+M153*VLOOKUP(L153,[1]期望属性!$E$23:$F$38,2,0)+O153*VLOOKUP(N153,[1]期望属性!$E$23:$F$38,2,0)+K153*VLOOKUP(J153,[1]期望属性!$E$23:$F$38,2,0)+Q153*VLOOKUP(P153,[1]期望属性!$E$23:$F$38,2,0),0))</f>
        <v>0</v>
      </c>
      <c r="S153" t="str">
        <f>VLOOKUP((10000+INT(A153/1000)),[1]佣兵!$A$102:$F$150,5,0)</f>
        <v>hp</v>
      </c>
      <c r="T153">
        <f>H153</f>
        <v>1</v>
      </c>
      <c r="U153">
        <f>[1]佣兵!$N$87</f>
        <v>0</v>
      </c>
      <c r="V153">
        <f>J153</f>
        <v>3</v>
      </c>
      <c r="W153">
        <v>0</v>
      </c>
      <c r="X153">
        <f>L153</f>
        <v>4</v>
      </c>
      <c r="Y153">
        <f>[1]佣兵!$J$87</f>
        <v>0</v>
      </c>
      <c r="Z153">
        <f>N153</f>
        <v>5</v>
      </c>
      <c r="AA153">
        <f>[1]佣兵!$J$87</f>
        <v>0</v>
      </c>
      <c r="AB153">
        <f>P153</f>
        <v>23</v>
      </c>
      <c r="AC153">
        <v>0</v>
      </c>
    </row>
    <row r="154" spans="1:29" x14ac:dyDescent="0.15">
      <c r="A154" s="1">
        <f>B154*1000+C154</f>
        <v>36001</v>
      </c>
      <c r="B154" s="1">
        <v>36</v>
      </c>
      <c r="C154" s="1">
        <f>C142</f>
        <v>1</v>
      </c>
      <c r="D154" s="20">
        <v>2001</v>
      </c>
      <c r="E154" s="6">
        <v>2005</v>
      </c>
      <c r="F154" s="6">
        <v>2003</v>
      </c>
      <c r="G154" s="21">
        <v>2008</v>
      </c>
      <c r="H154" s="1">
        <v>1</v>
      </c>
      <c r="I154" s="4">
        <f ca="1">IF(VLOOKUP($D153,[2]工作表1!$A:$G,6,0)=H154,VLOOKUP($D153,[2]工作表1!$A:$G,7,0),0)+IF(VLOOKUP($E153,[2]工作表1!$A:$G,6,0)=H154,VLOOKUP($E153,[2]工作表1!$A:$G,7,0),0)+IF(VLOOKUP($F153,[2]工作表1!$A:$G,6,0)=H154,VLOOKUP($F153,[2]工作表1!$A:$G,7,0),0)+IF(VLOOKUP($G153,[2]工作表1!$A:$G,6,0)=H154,VLOOKUP($G153,[2]工作表1!$A:$G,7,0),0)+I153+U154</f>
        <v>99</v>
      </c>
      <c r="J154" s="1">
        <v>3</v>
      </c>
      <c r="K154" s="4">
        <f>IF(VLOOKUP($D153,[2]工作表1!$A:$G,6,0)=J154,VLOOKUP($D153,[2]工作表1!$A:$G,7,0),0)+IF(VLOOKUP($E153,[2]工作表1!$A:$G,6,0)=J154,VLOOKUP($E153,[2]工作表1!$A:$G,7,0),0)+IF(VLOOKUP($F153,[2]工作表1!$A:$G,6,0)=J154,VLOOKUP($F153,[2]工作表1!$A:$G,7,0),0)+IF(VLOOKUP($G153,[2]工作表1!$A:$G,6,0)=J154,VLOOKUP($G153,[2]工作表1!$A:$G,7,0),0)+K153+W154</f>
        <v>6</v>
      </c>
      <c r="L154" s="1">
        <f>IF(S154="hp",4,IF(S154="物攻",5,IF(S154="技防",5,4)))</f>
        <v>4</v>
      </c>
      <c r="M154" s="4">
        <f ca="1">IF(VLOOKUP($D153,[2]工作表1!$A:$G,6,0)=L154,VLOOKUP($D153,[2]工作表1!$A:$G,7,0),0)+IF(VLOOKUP($E153,[2]工作表1!$A:$G,6,0)=L154,VLOOKUP($E153,[2]工作表1!$A:$G,7,0),0)+IF(VLOOKUP($F153,[2]工作表1!$A:$G,6,0)=L154,VLOOKUP($F153,[2]工作表1!$A:$G,7,0),0)+IF(VLOOKUP($G153,[2]工作表1!$A:$G,6,0)=L154,VLOOKUP($G153,[2]工作表1!$A:$G,7,0),0)+M153+Y154</f>
        <v>8</v>
      </c>
      <c r="N154" s="1">
        <f>IF(S154="hp",5,IF(S154="物攻",6,IF(S154="技防",6,7)))</f>
        <v>5</v>
      </c>
      <c r="O154" s="4">
        <f ca="1">IF(VLOOKUP($D153,[2]工作表1!$A:$G,6,0)=N154,VLOOKUP($D153,[2]工作表1!$A:$G,7,0),0)+IF(VLOOKUP($E153,[2]工作表1!$A:$G,6,0)=N154,VLOOKUP($E153,[2]工作表1!$A:$G,7,0),0)+IF(VLOOKUP($F153,[2]工作表1!$A:$G,6,0)=N154,VLOOKUP($F153,[2]工作表1!$A:$G,7,0),0)+IF(VLOOKUP($G153,[2]工作表1!$A:$G,6,0)=N154,VLOOKUP($G153,[2]工作表1!$A:$G,7,0),0)+O153+AA154</f>
        <v>8</v>
      </c>
      <c r="P154" s="1">
        <v>23</v>
      </c>
      <c r="Q154" s="4">
        <f>IF(VLOOKUP($D153,[2]工作表1!$A:$G,6,0)=P154,VLOOKUP($D153,[2]工作表1!$A:$G,7,0),0)+IF(VLOOKUP($E153,[2]工作表1!$A:$G,6,0)=P154,VLOOKUP($E153,[2]工作表1!$A:$G,7,0),0)+IF(VLOOKUP($F153,[2]工作表1!$A:$G,6,0)=P154,VLOOKUP($F153,[2]工作表1!$A:$G,7,0),0)+IF(VLOOKUP($G153,[2]工作表1!$A:$G,6,0)=P154,VLOOKUP($G153,[2]工作表1!$A:$G,7,0),0)+Q153+AC154</f>
        <v>3</v>
      </c>
      <c r="R154">
        <f ca="1">IF(C154=0,0,ROUND(I154*VLOOKUP(H154,[1]期望属性!$E$23:$F$38,2,0)+M154*VLOOKUP(L154,[1]期望属性!$E$23:$F$38,2,0)+O154*VLOOKUP(N154,[1]期望属性!$E$23:$F$38,2,0)+K154*VLOOKUP(J154,[1]期望属性!$E$23:$F$38,2,0)+Q154*VLOOKUP(P154,[1]期望属性!$E$23:$F$38,2,0),0))</f>
        <v>27</v>
      </c>
      <c r="S154" t="str">
        <f>VLOOKUP((10000+INT(A154/1000)),[1]佣兵!$A$102:$F$150,5,0)</f>
        <v>hp</v>
      </c>
      <c r="T154">
        <f>H154</f>
        <v>1</v>
      </c>
      <c r="U154">
        <f ca="1">[1]佣兵!$N$88</f>
        <v>99</v>
      </c>
      <c r="V154">
        <f>J154</f>
        <v>3</v>
      </c>
      <c r="W154">
        <v>0</v>
      </c>
      <c r="X154">
        <f>L154</f>
        <v>4</v>
      </c>
      <c r="Y154">
        <f ca="1">[1]佣兵!$J$88</f>
        <v>5</v>
      </c>
      <c r="Z154">
        <f>N154</f>
        <v>5</v>
      </c>
      <c r="AA154">
        <f ca="1">[1]佣兵!$J$88</f>
        <v>5</v>
      </c>
      <c r="AB154">
        <f>P154</f>
        <v>23</v>
      </c>
      <c r="AC154">
        <v>0</v>
      </c>
    </row>
    <row r="155" spans="1:29" x14ac:dyDescent="0.15">
      <c r="A155" s="1">
        <f>B155*1000+C155</f>
        <v>36002</v>
      </c>
      <c r="B155" s="1">
        <v>36</v>
      </c>
      <c r="C155" s="1">
        <f>C143</f>
        <v>2</v>
      </c>
      <c r="D155" s="20">
        <v>3001</v>
      </c>
      <c r="E155" s="6">
        <v>3005</v>
      </c>
      <c r="F155" s="6">
        <v>3002</v>
      </c>
      <c r="G155" s="21">
        <v>3007</v>
      </c>
      <c r="H155" s="1">
        <v>1</v>
      </c>
      <c r="I155" s="4">
        <f ca="1">IF(VLOOKUP($D154,[2]工作表1!$A:$G,6,0)=H155,VLOOKUP($D154,[2]工作表1!$A:$G,7,0),0)+IF(VLOOKUP($E154,[2]工作表1!$A:$G,6,0)=H155,VLOOKUP($E154,[2]工作表1!$A:$G,7,0),0)+IF(VLOOKUP($F154,[2]工作表1!$A:$G,6,0)=H155,VLOOKUP($F154,[2]工作表1!$A:$G,7,0),0)+IF(VLOOKUP($G154,[2]工作表1!$A:$G,6,0)=H155,VLOOKUP($G154,[2]工作表1!$A:$G,7,0),0)+I154+U155</f>
        <v>406</v>
      </c>
      <c r="J155" s="1">
        <v>3</v>
      </c>
      <c r="K155" s="4">
        <f>IF(VLOOKUP($D154,[2]工作表1!$A:$G,6,0)=J155,VLOOKUP($D154,[2]工作表1!$A:$G,7,0),0)+IF(VLOOKUP($E154,[2]工作表1!$A:$G,6,0)=J155,VLOOKUP($E154,[2]工作表1!$A:$G,7,0),0)+IF(VLOOKUP($F154,[2]工作表1!$A:$G,6,0)=J155,VLOOKUP($F154,[2]工作表1!$A:$G,7,0),0)+IF(VLOOKUP($G154,[2]工作表1!$A:$G,6,0)=J155,VLOOKUP($G154,[2]工作表1!$A:$G,7,0),0)+K154+W155</f>
        <v>6</v>
      </c>
      <c r="L155" s="1">
        <f>IF(S155="hp",4,IF(S155="物攻",5,IF(S155="技防",5,4)))</f>
        <v>4</v>
      </c>
      <c r="M155" s="4">
        <f ca="1">IF(VLOOKUP($D154,[2]工作表1!$A:$G,6,0)=L155,VLOOKUP($D154,[2]工作表1!$A:$G,7,0),0)+IF(VLOOKUP($E154,[2]工作表1!$A:$G,6,0)=L155,VLOOKUP($E154,[2]工作表1!$A:$G,7,0),0)+IF(VLOOKUP($F154,[2]工作表1!$A:$G,6,0)=L155,VLOOKUP($F154,[2]工作表1!$A:$G,7,0),0)+IF(VLOOKUP($G154,[2]工作表1!$A:$G,6,0)=L155,VLOOKUP($G154,[2]工作表1!$A:$G,7,0),0)+M154+Y155</f>
        <v>20</v>
      </c>
      <c r="N155" s="1">
        <f>IF(S155="hp",5,IF(S155="物攻",6,IF(S155="技防",6,7)))</f>
        <v>5</v>
      </c>
      <c r="O155" s="4">
        <f ca="1">IF(VLOOKUP($D154,[2]工作表1!$A:$G,6,0)=N155,VLOOKUP($D154,[2]工作表1!$A:$G,7,0),0)+IF(VLOOKUP($E154,[2]工作表1!$A:$G,6,0)=N155,VLOOKUP($E154,[2]工作表1!$A:$G,7,0),0)+IF(VLOOKUP($F154,[2]工作表1!$A:$G,6,0)=N155,VLOOKUP($F154,[2]工作表1!$A:$G,7,0),0)+IF(VLOOKUP($G154,[2]工作表1!$A:$G,6,0)=N155,VLOOKUP($G154,[2]工作表1!$A:$G,7,0),0)+O154+AA155</f>
        <v>20</v>
      </c>
      <c r="P155" s="1">
        <v>23</v>
      </c>
      <c r="Q155" s="4">
        <f>IF(VLOOKUP($D154,[2]工作表1!$A:$G,6,0)=P155,VLOOKUP($D154,[2]工作表1!$A:$G,7,0),0)+IF(VLOOKUP($E154,[2]工作表1!$A:$G,6,0)=P155,VLOOKUP($E154,[2]工作表1!$A:$G,7,0),0)+IF(VLOOKUP($F154,[2]工作表1!$A:$G,6,0)=P155,VLOOKUP($F154,[2]工作表1!$A:$G,7,0),0)+IF(VLOOKUP($G154,[2]工作表1!$A:$G,6,0)=P155,VLOOKUP($G154,[2]工作表1!$A:$G,7,0),0)+Q154+AC155</f>
        <v>3</v>
      </c>
      <c r="R155">
        <f ca="1">IF(C155=0,0,ROUND(I155*VLOOKUP(H155,[1]期望属性!$E$23:$F$38,2,0)+M155*VLOOKUP(L155,[1]期望属性!$E$23:$F$38,2,0)+O155*VLOOKUP(N155,[1]期望属性!$E$23:$F$38,2,0)+K155*VLOOKUP(J155,[1]期望属性!$E$23:$F$38,2,0)+Q155*VLOOKUP(P155,[1]期望属性!$E$23:$F$38,2,0),0))</f>
        <v>68</v>
      </c>
      <c r="S155" t="str">
        <f>VLOOKUP((10000+INT(A155/1000)),[1]佣兵!$A$102:$F$150,5,0)</f>
        <v>hp</v>
      </c>
      <c r="T155">
        <f>H155</f>
        <v>1</v>
      </c>
      <c r="U155">
        <f ca="1">[1]佣兵!$N$89</f>
        <v>129</v>
      </c>
      <c r="V155">
        <f>J155</f>
        <v>3</v>
      </c>
      <c r="W155">
        <v>0</v>
      </c>
      <c r="X155">
        <f>L155</f>
        <v>4</v>
      </c>
      <c r="Y155">
        <f ca="1">[1]佣兵!$J$89</f>
        <v>7</v>
      </c>
      <c r="Z155">
        <f>N155</f>
        <v>5</v>
      </c>
      <c r="AA155">
        <f ca="1">[1]佣兵!$J$89</f>
        <v>7</v>
      </c>
      <c r="AB155">
        <f>P155</f>
        <v>23</v>
      </c>
      <c r="AC155">
        <v>0</v>
      </c>
    </row>
    <row r="156" spans="1:29" x14ac:dyDescent="0.15">
      <c r="A156" s="1">
        <f>B156*1000+C156</f>
        <v>36003</v>
      </c>
      <c r="B156" s="1">
        <v>36</v>
      </c>
      <c r="C156" s="1">
        <f>C144</f>
        <v>3</v>
      </c>
      <c r="D156" s="20">
        <v>4001</v>
      </c>
      <c r="E156" s="6">
        <v>4005</v>
      </c>
      <c r="F156" s="6">
        <v>4003</v>
      </c>
      <c r="G156" s="21">
        <v>4008</v>
      </c>
      <c r="H156" s="1">
        <v>1</v>
      </c>
      <c r="I156" s="4">
        <f ca="1">IF(VLOOKUP($D155,[2]工作表1!$A:$G,6,0)=H156,VLOOKUP($D155,[2]工作表1!$A:$G,7,0),0)+IF(VLOOKUP($E155,[2]工作表1!$A:$G,6,0)=H156,VLOOKUP($E155,[2]工作表1!$A:$G,7,0),0)+IF(VLOOKUP($F155,[2]工作表1!$A:$G,6,0)=H156,VLOOKUP($F155,[2]工作表1!$A:$G,7,0),0)+IF(VLOOKUP($G155,[2]工作表1!$A:$G,6,0)=H156,VLOOKUP($G155,[2]工作表1!$A:$G,7,0),0)+I155+U156</f>
        <v>555</v>
      </c>
      <c r="J156" s="1">
        <v>3</v>
      </c>
      <c r="K156" s="4">
        <f>IF(VLOOKUP($D155,[2]工作表1!$A:$G,6,0)=J156,VLOOKUP($D155,[2]工作表1!$A:$G,7,0),0)+IF(VLOOKUP($E155,[2]工作表1!$A:$G,6,0)=J156,VLOOKUP($E155,[2]工作表1!$A:$G,7,0),0)+IF(VLOOKUP($F155,[2]工作表1!$A:$G,6,0)=J156,VLOOKUP($F155,[2]工作表1!$A:$G,7,0),0)+IF(VLOOKUP($G155,[2]工作表1!$A:$G,6,0)=J156,VLOOKUP($G155,[2]工作表1!$A:$G,7,0),0)+K155+W156</f>
        <v>19</v>
      </c>
      <c r="L156" s="1">
        <f>IF(S156="hp",4,IF(S156="物攻",5,IF(S156="技防",5,4)))</f>
        <v>4</v>
      </c>
      <c r="M156" s="4">
        <f ca="1">IF(VLOOKUP($D155,[2]工作表1!$A:$G,6,0)=L156,VLOOKUP($D155,[2]工作表1!$A:$G,7,0),0)+IF(VLOOKUP($E155,[2]工作表1!$A:$G,6,0)=L156,VLOOKUP($E155,[2]工作表1!$A:$G,7,0),0)+IF(VLOOKUP($F155,[2]工作表1!$A:$G,6,0)=L156,VLOOKUP($F155,[2]工作表1!$A:$G,7,0),0)+IF(VLOOKUP($G155,[2]工作表1!$A:$G,6,0)=L156,VLOOKUP($G155,[2]工作表1!$A:$G,7,0),0)+M155+Y156</f>
        <v>35</v>
      </c>
      <c r="N156" s="1">
        <f>IF(S156="hp",5,IF(S156="物攻",6,IF(S156="技防",6,7)))</f>
        <v>5</v>
      </c>
      <c r="O156" s="4">
        <f ca="1">IF(VLOOKUP($D155,[2]工作表1!$A:$G,6,0)=N156,VLOOKUP($D155,[2]工作表1!$A:$G,7,0),0)+IF(VLOOKUP($E155,[2]工作表1!$A:$G,6,0)=N156,VLOOKUP($E155,[2]工作表1!$A:$G,7,0),0)+IF(VLOOKUP($F155,[2]工作表1!$A:$G,6,0)=N156,VLOOKUP($F155,[2]工作表1!$A:$G,7,0),0)+IF(VLOOKUP($G155,[2]工作表1!$A:$G,6,0)=N156,VLOOKUP($G155,[2]工作表1!$A:$G,7,0),0)+O155+AA156</f>
        <v>35</v>
      </c>
      <c r="P156" s="1">
        <v>23</v>
      </c>
      <c r="Q156" s="4">
        <f>IF(VLOOKUP($D155,[2]工作表1!$A:$G,6,0)=P156,VLOOKUP($D155,[2]工作表1!$A:$G,7,0),0)+IF(VLOOKUP($E155,[2]工作表1!$A:$G,6,0)=P156,VLOOKUP($E155,[2]工作表1!$A:$G,7,0),0)+IF(VLOOKUP($F155,[2]工作表1!$A:$G,6,0)=P156,VLOOKUP($F155,[2]工作表1!$A:$G,7,0),0)+IF(VLOOKUP($G155,[2]工作表1!$A:$G,6,0)=P156,VLOOKUP($G155,[2]工作表1!$A:$G,7,0),0)+Q155+AC156</f>
        <v>9</v>
      </c>
      <c r="R156">
        <f ca="1">IF(C156=0,0,ROUND(I156*VLOOKUP(H156,[1]期望属性!$E$23:$F$38,2,0)+M156*VLOOKUP(L156,[1]期望属性!$E$23:$F$38,2,0)+O156*VLOOKUP(N156,[1]期望属性!$E$23:$F$38,2,0)+K156*VLOOKUP(J156,[1]期望属性!$E$23:$F$38,2,0)+Q156*VLOOKUP(P156,[1]期望属性!$E$23:$F$38,2,0),0))</f>
        <v>118</v>
      </c>
      <c r="S156" t="str">
        <f>VLOOKUP((10000+INT(A156/1000)),[1]佣兵!$A$102:$F$150,5,0)</f>
        <v>hp</v>
      </c>
      <c r="T156">
        <f>H156</f>
        <v>1</v>
      </c>
      <c r="U156">
        <f ca="1">[1]佣兵!$N$90</f>
        <v>149</v>
      </c>
      <c r="V156">
        <f>J156</f>
        <v>3</v>
      </c>
      <c r="W156">
        <v>0</v>
      </c>
      <c r="X156">
        <f>L156</f>
        <v>4</v>
      </c>
      <c r="Y156">
        <f ca="1">[1]佣兵!$J$90</f>
        <v>8</v>
      </c>
      <c r="Z156">
        <f>N156</f>
        <v>5</v>
      </c>
      <c r="AA156">
        <f ca="1">[1]佣兵!$J$90</f>
        <v>8</v>
      </c>
      <c r="AB156">
        <f>P156</f>
        <v>23</v>
      </c>
      <c r="AC156">
        <v>0</v>
      </c>
    </row>
    <row r="157" spans="1:29" x14ac:dyDescent="0.15">
      <c r="A157" s="1">
        <f>B157*1000+C157</f>
        <v>36004</v>
      </c>
      <c r="B157" s="1">
        <v>36</v>
      </c>
      <c r="C157" s="1">
        <f>C145</f>
        <v>4</v>
      </c>
      <c r="D157" s="22">
        <v>5001</v>
      </c>
      <c r="E157" s="5">
        <v>5005</v>
      </c>
      <c r="F157" s="5">
        <v>5003</v>
      </c>
      <c r="G157" s="23">
        <v>5008</v>
      </c>
      <c r="H157" s="1">
        <v>1</v>
      </c>
      <c r="I157" s="4">
        <f ca="1">IF(VLOOKUP($D156,[2]工作表1!$A:$G,6,0)=H157,VLOOKUP($D156,[2]工作表1!$A:$G,7,0),0)+IF(VLOOKUP($E156,[2]工作表1!$A:$G,6,0)=H157,VLOOKUP($E156,[2]工作表1!$A:$G,7,0),0)+IF(VLOOKUP($F156,[2]工作表1!$A:$G,6,0)=H157,VLOOKUP($F156,[2]工作表1!$A:$G,7,0),0)+IF(VLOOKUP($G156,[2]工作表1!$A:$G,6,0)=H157,VLOOKUP($G156,[2]工作表1!$A:$G,7,0),0)+I156+U157</f>
        <v>1088</v>
      </c>
      <c r="J157" s="1">
        <v>3</v>
      </c>
      <c r="K157" s="4">
        <f>IF(VLOOKUP($D156,[2]工作表1!$A:$G,6,0)=J157,VLOOKUP($D156,[2]工作表1!$A:$G,7,0),0)+IF(VLOOKUP($E156,[2]工作表1!$A:$G,6,0)=J157,VLOOKUP($E156,[2]工作表1!$A:$G,7,0),0)+IF(VLOOKUP($F156,[2]工作表1!$A:$G,6,0)=J157,VLOOKUP($F156,[2]工作表1!$A:$G,7,0),0)+IF(VLOOKUP($G156,[2]工作表1!$A:$G,6,0)=J157,VLOOKUP($G156,[2]工作表1!$A:$G,7,0),0)+K156+W157</f>
        <v>19</v>
      </c>
      <c r="L157" s="1">
        <f>IF(S157="hp",4,IF(S157="物攻",5,IF(S157="技防",5,4)))</f>
        <v>4</v>
      </c>
      <c r="M157" s="4">
        <f ca="1">IF(VLOOKUP($D156,[2]工作表1!$A:$G,6,0)=L157,VLOOKUP($D156,[2]工作表1!$A:$G,7,0),0)+IF(VLOOKUP($E156,[2]工作表1!$A:$G,6,0)=L157,VLOOKUP($E156,[2]工作表1!$A:$G,7,0),0)+IF(VLOOKUP($F156,[2]工作表1!$A:$G,6,0)=L157,VLOOKUP($F156,[2]工作表1!$A:$G,7,0),0)+IF(VLOOKUP($G156,[2]工作表1!$A:$G,6,0)=L157,VLOOKUP($G156,[2]工作表1!$A:$G,7,0),0)+M156+Y157</f>
        <v>55</v>
      </c>
      <c r="N157" s="1">
        <f>IF(S157="hp",5,IF(S157="物攻",6,IF(S157="技防",6,7)))</f>
        <v>5</v>
      </c>
      <c r="O157" s="4">
        <f ca="1">IF(VLOOKUP($D156,[2]工作表1!$A:$G,6,0)=N157,VLOOKUP($D156,[2]工作表1!$A:$G,7,0),0)+IF(VLOOKUP($E156,[2]工作表1!$A:$G,6,0)=N157,VLOOKUP($E156,[2]工作表1!$A:$G,7,0),0)+IF(VLOOKUP($F156,[2]工作表1!$A:$G,6,0)=N157,VLOOKUP($F156,[2]工作表1!$A:$G,7,0),0)+IF(VLOOKUP($G156,[2]工作表1!$A:$G,6,0)=N157,VLOOKUP($G156,[2]工作表1!$A:$G,7,0),0)+O156+AA157</f>
        <v>55</v>
      </c>
      <c r="P157" s="1">
        <v>23</v>
      </c>
      <c r="Q157" s="4">
        <f>IF(VLOOKUP($D156,[2]工作表1!$A:$G,6,0)=P157,VLOOKUP($D156,[2]工作表1!$A:$G,7,0),0)+IF(VLOOKUP($E156,[2]工作表1!$A:$G,6,0)=P157,VLOOKUP($E156,[2]工作表1!$A:$G,7,0),0)+IF(VLOOKUP($F156,[2]工作表1!$A:$G,6,0)=P157,VLOOKUP($F156,[2]工作表1!$A:$G,7,0),0)+IF(VLOOKUP($G156,[2]工作表1!$A:$G,6,0)=P157,VLOOKUP($G156,[2]工作表1!$A:$G,7,0),0)+Q156+AC157</f>
        <v>9</v>
      </c>
      <c r="R157">
        <f ca="1">IF(C157=0,0,ROUND(I157*VLOOKUP(H157,[1]期望属性!$E$23:$F$38,2,0)+M157*VLOOKUP(L157,[1]期望属性!$E$23:$F$38,2,0)+O157*VLOOKUP(N157,[1]期望属性!$E$23:$F$38,2,0)+K157*VLOOKUP(J157,[1]期望属性!$E$23:$F$38,2,0)+Q157*VLOOKUP(P157,[1]期望属性!$E$23:$F$38,2,0),0))</f>
        <v>187</v>
      </c>
      <c r="S157" t="str">
        <f>VLOOKUP((10000+INT(A157/1000)),[1]佣兵!$A$102:$F$150,5,0)</f>
        <v>hp</v>
      </c>
      <c r="T157">
        <f>H157</f>
        <v>1</v>
      </c>
      <c r="U157">
        <f ca="1">[1]佣兵!$N$91</f>
        <v>178</v>
      </c>
      <c r="V157">
        <f>J157</f>
        <v>3</v>
      </c>
      <c r="W157">
        <v>0</v>
      </c>
      <c r="X157">
        <f>L157</f>
        <v>4</v>
      </c>
      <c r="Y157">
        <f ca="1">[1]佣兵!$J$91</f>
        <v>10</v>
      </c>
      <c r="Z157">
        <f>N157</f>
        <v>5</v>
      </c>
      <c r="AA157">
        <f ca="1">[1]佣兵!$J$91</f>
        <v>10</v>
      </c>
      <c r="AB157">
        <f>P157</f>
        <v>23</v>
      </c>
      <c r="AC157">
        <v>0</v>
      </c>
    </row>
    <row r="158" spans="1:29" ht="14.25" thickBot="1" x14ac:dyDescent="0.2">
      <c r="A158" s="1">
        <f>B158*1000+C158</f>
        <v>36005</v>
      </c>
      <c r="B158" s="1">
        <v>36</v>
      </c>
      <c r="C158" s="1">
        <f>C146</f>
        <v>5</v>
      </c>
      <c r="D158" s="24">
        <v>6001</v>
      </c>
      <c r="E158" s="25">
        <v>6005</v>
      </c>
      <c r="F158" s="25">
        <v>6002</v>
      </c>
      <c r="G158" s="26">
        <v>6007</v>
      </c>
      <c r="H158" s="1">
        <v>1</v>
      </c>
      <c r="I158" s="4">
        <f ca="1">IF(VLOOKUP($D157,[2]工作表1!$A:$G,6,0)=H158,VLOOKUP($D157,[2]工作表1!$A:$G,7,0),0)+IF(VLOOKUP($E157,[2]工作表1!$A:$G,6,0)=H158,VLOOKUP($E157,[2]工作表1!$A:$G,7,0),0)+IF(VLOOKUP($F157,[2]工作表1!$A:$G,6,0)=H158,VLOOKUP($F157,[2]工作表1!$A:$G,7,0),0)+IF(VLOOKUP($G157,[2]工作表1!$A:$G,6,0)=H158,VLOOKUP($G157,[2]工作表1!$A:$G,7,0),0)+I157+U158</f>
        <v>1804</v>
      </c>
      <c r="J158" s="1">
        <v>3</v>
      </c>
      <c r="K158" s="4">
        <f>IF(VLOOKUP($D157,[2]工作表1!$A:$G,6,0)=J158,VLOOKUP($D157,[2]工作表1!$A:$G,7,0),0)+IF(VLOOKUP($E157,[2]工作表1!$A:$G,6,0)=J158,VLOOKUP($E157,[2]工作表1!$A:$G,7,0),0)+IF(VLOOKUP($F157,[2]工作表1!$A:$G,6,0)=J158,VLOOKUP($F157,[2]工作表1!$A:$G,7,0),0)+IF(VLOOKUP($G157,[2]工作表1!$A:$G,6,0)=J158,VLOOKUP($G157,[2]工作表1!$A:$G,7,0),0)+K157+W158</f>
        <v>19</v>
      </c>
      <c r="L158" s="1">
        <f>IF(S158="hp",4,IF(S158="物攻",5,IF(S158="技防",5,4)))</f>
        <v>4</v>
      </c>
      <c r="M158" s="4">
        <f ca="1">IF(VLOOKUP($D157,[2]工作表1!$A:$G,6,0)=L158,VLOOKUP($D157,[2]工作表1!$A:$G,7,0),0)+IF(VLOOKUP($E157,[2]工作表1!$A:$G,6,0)=L158,VLOOKUP($E157,[2]工作表1!$A:$G,7,0),0)+IF(VLOOKUP($F157,[2]工作表1!$A:$G,6,0)=L158,VLOOKUP($F157,[2]工作表1!$A:$G,7,0),0)+IF(VLOOKUP($G157,[2]工作表1!$A:$G,6,0)=L158,VLOOKUP($G157,[2]工作表1!$A:$G,7,0),0)+M157+Y158</f>
        <v>81</v>
      </c>
      <c r="N158" s="1">
        <f>IF(S158="hp",5,IF(S158="物攻",6,IF(S158="技防",6,7)))</f>
        <v>5</v>
      </c>
      <c r="O158" s="4">
        <f ca="1">IF(VLOOKUP($D157,[2]工作表1!$A:$G,6,0)=N158,VLOOKUP($D157,[2]工作表1!$A:$G,7,0),0)+IF(VLOOKUP($E157,[2]工作表1!$A:$G,6,0)=N158,VLOOKUP($E157,[2]工作表1!$A:$G,7,0),0)+IF(VLOOKUP($F157,[2]工作表1!$A:$G,6,0)=N158,VLOOKUP($F157,[2]工作表1!$A:$G,7,0),0)+IF(VLOOKUP($G157,[2]工作表1!$A:$G,6,0)=N158,VLOOKUP($G157,[2]工作表1!$A:$G,7,0),0)+O157+AA158</f>
        <v>81</v>
      </c>
      <c r="P158" s="1">
        <v>23</v>
      </c>
      <c r="Q158" s="4">
        <f>IF(VLOOKUP($D157,[2]工作表1!$A:$G,6,0)=P158,VLOOKUP($D157,[2]工作表1!$A:$G,7,0),0)+IF(VLOOKUP($E157,[2]工作表1!$A:$G,6,0)=P158,VLOOKUP($E157,[2]工作表1!$A:$G,7,0),0)+IF(VLOOKUP($F157,[2]工作表1!$A:$G,6,0)=P158,VLOOKUP($F157,[2]工作表1!$A:$G,7,0),0)+IF(VLOOKUP($G157,[2]工作表1!$A:$G,6,0)=P158,VLOOKUP($G157,[2]工作表1!$A:$G,7,0),0)+Q157+AC158</f>
        <v>9</v>
      </c>
      <c r="R158">
        <f ca="1">IF(C158=0,0,ROUND(I158*VLOOKUP(H158,[1]期望属性!$E$23:$F$38,2,0)+M158*VLOOKUP(L158,[1]期望属性!$E$23:$F$38,2,0)+O158*VLOOKUP(N158,[1]期望属性!$E$23:$F$38,2,0)+K158*VLOOKUP(J158,[1]期望属性!$E$23:$F$38,2,0)+Q158*VLOOKUP(P158,[1]期望属性!$E$23:$F$38,2,0),0))</f>
        <v>278</v>
      </c>
      <c r="S158" t="str">
        <f>VLOOKUP((10000+INT(A158/1000)),[1]佣兵!$A$102:$F$150,5,0)</f>
        <v>hp</v>
      </c>
      <c r="T158">
        <f>H158</f>
        <v>1</v>
      </c>
      <c r="U158">
        <f ca="1">[1]佣兵!$N$92</f>
        <v>218</v>
      </c>
      <c r="V158">
        <f>J158</f>
        <v>3</v>
      </c>
      <c r="W158">
        <v>0</v>
      </c>
      <c r="X158">
        <f>L158</f>
        <v>4</v>
      </c>
      <c r="Y158">
        <f ca="1">[1]佣兵!$J$92</f>
        <v>12</v>
      </c>
      <c r="Z158">
        <f>N158</f>
        <v>5</v>
      </c>
      <c r="AA158">
        <f ca="1">[1]佣兵!$J$92</f>
        <v>12</v>
      </c>
      <c r="AB158">
        <f>P158</f>
        <v>23</v>
      </c>
      <c r="AC158">
        <v>0</v>
      </c>
    </row>
    <row r="159" spans="1:29" x14ac:dyDescent="0.15">
      <c r="A159" s="1">
        <f>B159*1000+C159</f>
        <v>39000</v>
      </c>
      <c r="B159" s="1">
        <v>39</v>
      </c>
      <c r="C159" s="1">
        <f>C153</f>
        <v>0</v>
      </c>
      <c r="D159" s="17">
        <v>1001</v>
      </c>
      <c r="E159" s="18">
        <v>1005</v>
      </c>
      <c r="F159" s="18">
        <v>1002</v>
      </c>
      <c r="G159" s="19">
        <v>1007</v>
      </c>
      <c r="H159" s="1">
        <v>1</v>
      </c>
      <c r="I159" s="4">
        <v>0</v>
      </c>
      <c r="J159" s="1">
        <v>3</v>
      </c>
      <c r="K159" s="4">
        <v>0</v>
      </c>
      <c r="L159" s="1">
        <f>IF(S159="hp",4,IF(S159="物攻",5,IF(S159="技防",5,4)))</f>
        <v>4</v>
      </c>
      <c r="M159" s="4">
        <v>0</v>
      </c>
      <c r="N159" s="1">
        <f>IF(S159="hp",5,IF(S159="物攻",6,IF(S159="技防",6,7)))</f>
        <v>5</v>
      </c>
      <c r="O159" s="4">
        <v>0</v>
      </c>
      <c r="P159" s="1">
        <v>23</v>
      </c>
      <c r="Q159" s="4">
        <v>0</v>
      </c>
      <c r="R159">
        <f>IF(C159=0,0,ROUND(I159*VLOOKUP(H159,[1]期望属性!$E$23:$F$38,2,0)+M159*VLOOKUP(L159,[1]期望属性!$E$23:$F$38,2,0)+O159*VLOOKUP(N159,[1]期望属性!$E$23:$F$38,2,0)+K159*VLOOKUP(J159,[1]期望属性!$E$23:$F$38,2,0)+Q159*VLOOKUP(P159,[1]期望属性!$E$23:$F$38,2,0),0))</f>
        <v>0</v>
      </c>
      <c r="S159" t="str">
        <f>VLOOKUP((10000+INT(A159/1000)),[1]佣兵!$A$102:$F$150,5,0)</f>
        <v>hp</v>
      </c>
      <c r="T159">
        <f>H159</f>
        <v>1</v>
      </c>
      <c r="U159">
        <f>[1]佣兵!$N$87</f>
        <v>0</v>
      </c>
      <c r="V159">
        <f>J159</f>
        <v>3</v>
      </c>
      <c r="W159">
        <v>0</v>
      </c>
      <c r="X159">
        <f>L159</f>
        <v>4</v>
      </c>
      <c r="Y159">
        <f>[1]佣兵!$J$87</f>
        <v>0</v>
      </c>
      <c r="Z159">
        <f>N159</f>
        <v>5</v>
      </c>
      <c r="AA159">
        <f>[1]佣兵!$J$87</f>
        <v>0</v>
      </c>
      <c r="AB159">
        <f>P159</f>
        <v>23</v>
      </c>
      <c r="AC159">
        <v>0</v>
      </c>
    </row>
    <row r="160" spans="1:29" x14ac:dyDescent="0.15">
      <c r="A160" s="1">
        <f>B160*1000+C160</f>
        <v>39001</v>
      </c>
      <c r="B160" s="1">
        <v>39</v>
      </c>
      <c r="C160" s="1">
        <f>C154</f>
        <v>1</v>
      </c>
      <c r="D160" s="20">
        <v>2001</v>
      </c>
      <c r="E160" s="6">
        <v>2005</v>
      </c>
      <c r="F160" s="6">
        <v>2003</v>
      </c>
      <c r="G160" s="21">
        <v>2008</v>
      </c>
      <c r="H160" s="1">
        <v>1</v>
      </c>
      <c r="I160" s="4">
        <f ca="1">IF(VLOOKUP($D159,[2]工作表1!$A:$G,6,0)=H160,VLOOKUP($D159,[2]工作表1!$A:$G,7,0),0)+IF(VLOOKUP($E159,[2]工作表1!$A:$G,6,0)=H160,VLOOKUP($E159,[2]工作表1!$A:$G,7,0),0)+IF(VLOOKUP($F159,[2]工作表1!$A:$G,6,0)=H160,VLOOKUP($F159,[2]工作表1!$A:$G,7,0),0)+IF(VLOOKUP($G159,[2]工作表1!$A:$G,6,0)=H160,VLOOKUP($G159,[2]工作表1!$A:$G,7,0),0)+I159+U160</f>
        <v>99</v>
      </c>
      <c r="J160" s="1">
        <v>3</v>
      </c>
      <c r="K160" s="4">
        <f>IF(VLOOKUP($D159,[2]工作表1!$A:$G,6,0)=J160,VLOOKUP($D159,[2]工作表1!$A:$G,7,0),0)+IF(VLOOKUP($E159,[2]工作表1!$A:$G,6,0)=J160,VLOOKUP($E159,[2]工作表1!$A:$G,7,0),0)+IF(VLOOKUP($F159,[2]工作表1!$A:$G,6,0)=J160,VLOOKUP($F159,[2]工作表1!$A:$G,7,0),0)+IF(VLOOKUP($G159,[2]工作表1!$A:$G,6,0)=J160,VLOOKUP($G159,[2]工作表1!$A:$G,7,0),0)+K159+W160</f>
        <v>6</v>
      </c>
      <c r="L160" s="1">
        <f>IF(S160="hp",4,IF(S160="物攻",5,IF(S160="技防",5,4)))</f>
        <v>4</v>
      </c>
      <c r="M160" s="4">
        <f ca="1">IF(VLOOKUP($D159,[2]工作表1!$A:$G,6,0)=L160,VLOOKUP($D159,[2]工作表1!$A:$G,7,0),0)+IF(VLOOKUP($E159,[2]工作表1!$A:$G,6,0)=L160,VLOOKUP($E159,[2]工作表1!$A:$G,7,0),0)+IF(VLOOKUP($F159,[2]工作表1!$A:$G,6,0)=L160,VLOOKUP($F159,[2]工作表1!$A:$G,7,0),0)+IF(VLOOKUP($G159,[2]工作表1!$A:$G,6,0)=L160,VLOOKUP($G159,[2]工作表1!$A:$G,7,0),0)+M159+Y160</f>
        <v>8</v>
      </c>
      <c r="N160" s="1">
        <f>IF(S160="hp",5,IF(S160="物攻",6,IF(S160="技防",6,7)))</f>
        <v>5</v>
      </c>
      <c r="O160" s="4">
        <f ca="1">IF(VLOOKUP($D159,[2]工作表1!$A:$G,6,0)=N160,VLOOKUP($D159,[2]工作表1!$A:$G,7,0),0)+IF(VLOOKUP($E159,[2]工作表1!$A:$G,6,0)=N160,VLOOKUP($E159,[2]工作表1!$A:$G,7,0),0)+IF(VLOOKUP($F159,[2]工作表1!$A:$G,6,0)=N160,VLOOKUP($F159,[2]工作表1!$A:$G,7,0),0)+IF(VLOOKUP($G159,[2]工作表1!$A:$G,6,0)=N160,VLOOKUP($G159,[2]工作表1!$A:$G,7,0),0)+O159+AA160</f>
        <v>8</v>
      </c>
      <c r="P160" s="1">
        <v>23</v>
      </c>
      <c r="Q160" s="4">
        <f>IF(VLOOKUP($D159,[2]工作表1!$A:$G,6,0)=P160,VLOOKUP($D159,[2]工作表1!$A:$G,7,0),0)+IF(VLOOKUP($E159,[2]工作表1!$A:$G,6,0)=P160,VLOOKUP($E159,[2]工作表1!$A:$G,7,0),0)+IF(VLOOKUP($F159,[2]工作表1!$A:$G,6,0)=P160,VLOOKUP($F159,[2]工作表1!$A:$G,7,0),0)+IF(VLOOKUP($G159,[2]工作表1!$A:$G,6,0)=P160,VLOOKUP($G159,[2]工作表1!$A:$G,7,0),0)+Q159+AC160</f>
        <v>3</v>
      </c>
      <c r="R160">
        <f ca="1">IF(C160=0,0,ROUND(I160*VLOOKUP(H160,[1]期望属性!$E$23:$F$38,2,0)+M160*VLOOKUP(L160,[1]期望属性!$E$23:$F$38,2,0)+O160*VLOOKUP(N160,[1]期望属性!$E$23:$F$38,2,0)+K160*VLOOKUP(J160,[1]期望属性!$E$23:$F$38,2,0)+Q160*VLOOKUP(P160,[1]期望属性!$E$23:$F$38,2,0),0))</f>
        <v>27</v>
      </c>
      <c r="S160" t="str">
        <f>VLOOKUP((10000+INT(A160/1000)),[1]佣兵!$A$102:$F$150,5,0)</f>
        <v>hp</v>
      </c>
      <c r="T160">
        <f>H160</f>
        <v>1</v>
      </c>
      <c r="U160">
        <f ca="1">[1]佣兵!$N$88</f>
        <v>99</v>
      </c>
      <c r="V160">
        <f>J160</f>
        <v>3</v>
      </c>
      <c r="W160">
        <v>0</v>
      </c>
      <c r="X160">
        <f>L160</f>
        <v>4</v>
      </c>
      <c r="Y160">
        <f ca="1">[1]佣兵!$J$88</f>
        <v>5</v>
      </c>
      <c r="Z160">
        <f>N160</f>
        <v>5</v>
      </c>
      <c r="AA160">
        <f ca="1">[1]佣兵!$J$88</f>
        <v>5</v>
      </c>
      <c r="AB160">
        <f>P160</f>
        <v>23</v>
      </c>
      <c r="AC160">
        <v>0</v>
      </c>
    </row>
    <row r="161" spans="1:29" x14ac:dyDescent="0.15">
      <c r="A161" s="1">
        <f>B161*1000+C161</f>
        <v>39002</v>
      </c>
      <c r="B161" s="1">
        <v>39</v>
      </c>
      <c r="C161" s="1">
        <f>C155</f>
        <v>2</v>
      </c>
      <c r="D161" s="20">
        <v>3001</v>
      </c>
      <c r="E161" s="6">
        <v>3005</v>
      </c>
      <c r="F161" s="6">
        <v>3002</v>
      </c>
      <c r="G161" s="21">
        <v>3007</v>
      </c>
      <c r="H161" s="1">
        <v>1</v>
      </c>
      <c r="I161" s="4">
        <f ca="1">IF(VLOOKUP($D160,[2]工作表1!$A:$G,6,0)=H161,VLOOKUP($D160,[2]工作表1!$A:$G,7,0),0)+IF(VLOOKUP($E160,[2]工作表1!$A:$G,6,0)=H161,VLOOKUP($E160,[2]工作表1!$A:$G,7,0),0)+IF(VLOOKUP($F160,[2]工作表1!$A:$G,6,0)=H161,VLOOKUP($F160,[2]工作表1!$A:$G,7,0),0)+IF(VLOOKUP($G160,[2]工作表1!$A:$G,6,0)=H161,VLOOKUP($G160,[2]工作表1!$A:$G,7,0),0)+I160+U161</f>
        <v>406</v>
      </c>
      <c r="J161" s="1">
        <v>3</v>
      </c>
      <c r="K161" s="4">
        <f>IF(VLOOKUP($D160,[2]工作表1!$A:$G,6,0)=J161,VLOOKUP($D160,[2]工作表1!$A:$G,7,0),0)+IF(VLOOKUP($E160,[2]工作表1!$A:$G,6,0)=J161,VLOOKUP($E160,[2]工作表1!$A:$G,7,0),0)+IF(VLOOKUP($F160,[2]工作表1!$A:$G,6,0)=J161,VLOOKUP($F160,[2]工作表1!$A:$G,7,0),0)+IF(VLOOKUP($G160,[2]工作表1!$A:$G,6,0)=J161,VLOOKUP($G160,[2]工作表1!$A:$G,7,0),0)+K160+W161</f>
        <v>6</v>
      </c>
      <c r="L161" s="1">
        <f>IF(S161="hp",4,IF(S161="物攻",5,IF(S161="技防",5,4)))</f>
        <v>4</v>
      </c>
      <c r="M161" s="4">
        <f ca="1">IF(VLOOKUP($D160,[2]工作表1!$A:$G,6,0)=L161,VLOOKUP($D160,[2]工作表1!$A:$G,7,0),0)+IF(VLOOKUP($E160,[2]工作表1!$A:$G,6,0)=L161,VLOOKUP($E160,[2]工作表1!$A:$G,7,0),0)+IF(VLOOKUP($F160,[2]工作表1!$A:$G,6,0)=L161,VLOOKUP($F160,[2]工作表1!$A:$G,7,0),0)+IF(VLOOKUP($G160,[2]工作表1!$A:$G,6,0)=L161,VLOOKUP($G160,[2]工作表1!$A:$G,7,0),0)+M160+Y161</f>
        <v>20</v>
      </c>
      <c r="N161" s="1">
        <f>IF(S161="hp",5,IF(S161="物攻",6,IF(S161="技防",6,7)))</f>
        <v>5</v>
      </c>
      <c r="O161" s="4">
        <f ca="1">IF(VLOOKUP($D160,[2]工作表1!$A:$G,6,0)=N161,VLOOKUP($D160,[2]工作表1!$A:$G,7,0),0)+IF(VLOOKUP($E160,[2]工作表1!$A:$G,6,0)=N161,VLOOKUP($E160,[2]工作表1!$A:$G,7,0),0)+IF(VLOOKUP($F160,[2]工作表1!$A:$G,6,0)=N161,VLOOKUP($F160,[2]工作表1!$A:$G,7,0),0)+IF(VLOOKUP($G160,[2]工作表1!$A:$G,6,0)=N161,VLOOKUP($G160,[2]工作表1!$A:$G,7,0),0)+O160+AA161</f>
        <v>20</v>
      </c>
      <c r="P161" s="1">
        <v>23</v>
      </c>
      <c r="Q161" s="4">
        <f>IF(VLOOKUP($D160,[2]工作表1!$A:$G,6,0)=P161,VLOOKUP($D160,[2]工作表1!$A:$G,7,0),0)+IF(VLOOKUP($E160,[2]工作表1!$A:$G,6,0)=P161,VLOOKUP($E160,[2]工作表1!$A:$G,7,0),0)+IF(VLOOKUP($F160,[2]工作表1!$A:$G,6,0)=P161,VLOOKUP($F160,[2]工作表1!$A:$G,7,0),0)+IF(VLOOKUP($G160,[2]工作表1!$A:$G,6,0)=P161,VLOOKUP($G160,[2]工作表1!$A:$G,7,0),0)+Q160+AC161</f>
        <v>3</v>
      </c>
      <c r="R161">
        <f ca="1">IF(C161=0,0,ROUND(I161*VLOOKUP(H161,[1]期望属性!$E$23:$F$38,2,0)+M161*VLOOKUP(L161,[1]期望属性!$E$23:$F$38,2,0)+O161*VLOOKUP(N161,[1]期望属性!$E$23:$F$38,2,0)+K161*VLOOKUP(J161,[1]期望属性!$E$23:$F$38,2,0)+Q161*VLOOKUP(P161,[1]期望属性!$E$23:$F$38,2,0),0))</f>
        <v>68</v>
      </c>
      <c r="S161" t="str">
        <f>VLOOKUP((10000+INT(A161/1000)),[1]佣兵!$A$102:$F$150,5,0)</f>
        <v>hp</v>
      </c>
      <c r="T161">
        <f>H161</f>
        <v>1</v>
      </c>
      <c r="U161">
        <f ca="1">[1]佣兵!$N$89</f>
        <v>129</v>
      </c>
      <c r="V161">
        <f>J161</f>
        <v>3</v>
      </c>
      <c r="W161">
        <v>0</v>
      </c>
      <c r="X161">
        <f>L161</f>
        <v>4</v>
      </c>
      <c r="Y161">
        <f ca="1">[1]佣兵!$J$89</f>
        <v>7</v>
      </c>
      <c r="Z161">
        <f>N161</f>
        <v>5</v>
      </c>
      <c r="AA161">
        <f ca="1">[1]佣兵!$J$89</f>
        <v>7</v>
      </c>
      <c r="AB161">
        <f>P161</f>
        <v>23</v>
      </c>
      <c r="AC161">
        <v>0</v>
      </c>
    </row>
    <row r="162" spans="1:29" x14ac:dyDescent="0.15">
      <c r="A162" s="1">
        <f>B162*1000+C162</f>
        <v>39003</v>
      </c>
      <c r="B162" s="1">
        <v>39</v>
      </c>
      <c r="C162" s="1">
        <f>C156</f>
        <v>3</v>
      </c>
      <c r="D162" s="20">
        <v>4001</v>
      </c>
      <c r="E162" s="6">
        <v>4005</v>
      </c>
      <c r="F162" s="6">
        <v>4003</v>
      </c>
      <c r="G162" s="21">
        <v>4008</v>
      </c>
      <c r="H162" s="1">
        <v>1</v>
      </c>
      <c r="I162" s="4">
        <f ca="1">IF(VLOOKUP($D161,[2]工作表1!$A:$G,6,0)=H162,VLOOKUP($D161,[2]工作表1!$A:$G,7,0),0)+IF(VLOOKUP($E161,[2]工作表1!$A:$G,6,0)=H162,VLOOKUP($E161,[2]工作表1!$A:$G,7,0),0)+IF(VLOOKUP($F161,[2]工作表1!$A:$G,6,0)=H162,VLOOKUP($F161,[2]工作表1!$A:$G,7,0),0)+IF(VLOOKUP($G161,[2]工作表1!$A:$G,6,0)=H162,VLOOKUP($G161,[2]工作表1!$A:$G,7,0),0)+I161+U162</f>
        <v>555</v>
      </c>
      <c r="J162" s="1">
        <v>3</v>
      </c>
      <c r="K162" s="4">
        <f>IF(VLOOKUP($D161,[2]工作表1!$A:$G,6,0)=J162,VLOOKUP($D161,[2]工作表1!$A:$G,7,0),0)+IF(VLOOKUP($E161,[2]工作表1!$A:$G,6,0)=J162,VLOOKUP($E161,[2]工作表1!$A:$G,7,0),0)+IF(VLOOKUP($F161,[2]工作表1!$A:$G,6,0)=J162,VLOOKUP($F161,[2]工作表1!$A:$G,7,0),0)+IF(VLOOKUP($G161,[2]工作表1!$A:$G,6,0)=J162,VLOOKUP($G161,[2]工作表1!$A:$G,7,0),0)+K161+W162</f>
        <v>19</v>
      </c>
      <c r="L162" s="1">
        <f>IF(S162="hp",4,IF(S162="物攻",5,IF(S162="技防",5,4)))</f>
        <v>4</v>
      </c>
      <c r="M162" s="4">
        <f ca="1">IF(VLOOKUP($D161,[2]工作表1!$A:$G,6,0)=L162,VLOOKUP($D161,[2]工作表1!$A:$G,7,0),0)+IF(VLOOKUP($E161,[2]工作表1!$A:$G,6,0)=L162,VLOOKUP($E161,[2]工作表1!$A:$G,7,0),0)+IF(VLOOKUP($F161,[2]工作表1!$A:$G,6,0)=L162,VLOOKUP($F161,[2]工作表1!$A:$G,7,0),0)+IF(VLOOKUP($G161,[2]工作表1!$A:$G,6,0)=L162,VLOOKUP($G161,[2]工作表1!$A:$G,7,0),0)+M161+Y162</f>
        <v>35</v>
      </c>
      <c r="N162" s="1">
        <f>IF(S162="hp",5,IF(S162="物攻",6,IF(S162="技防",6,7)))</f>
        <v>5</v>
      </c>
      <c r="O162" s="4">
        <f ca="1">IF(VLOOKUP($D161,[2]工作表1!$A:$G,6,0)=N162,VLOOKUP($D161,[2]工作表1!$A:$G,7,0),0)+IF(VLOOKUP($E161,[2]工作表1!$A:$G,6,0)=N162,VLOOKUP($E161,[2]工作表1!$A:$G,7,0),0)+IF(VLOOKUP($F161,[2]工作表1!$A:$G,6,0)=N162,VLOOKUP($F161,[2]工作表1!$A:$G,7,0),0)+IF(VLOOKUP($G161,[2]工作表1!$A:$G,6,0)=N162,VLOOKUP($G161,[2]工作表1!$A:$G,7,0),0)+O161+AA162</f>
        <v>35</v>
      </c>
      <c r="P162" s="1">
        <v>23</v>
      </c>
      <c r="Q162" s="4">
        <f>IF(VLOOKUP($D161,[2]工作表1!$A:$G,6,0)=P162,VLOOKUP($D161,[2]工作表1!$A:$G,7,0),0)+IF(VLOOKUP($E161,[2]工作表1!$A:$G,6,0)=P162,VLOOKUP($E161,[2]工作表1!$A:$G,7,0),0)+IF(VLOOKUP($F161,[2]工作表1!$A:$G,6,0)=P162,VLOOKUP($F161,[2]工作表1!$A:$G,7,0),0)+IF(VLOOKUP($G161,[2]工作表1!$A:$G,6,0)=P162,VLOOKUP($G161,[2]工作表1!$A:$G,7,0),0)+Q161+AC162</f>
        <v>9</v>
      </c>
      <c r="R162">
        <f ca="1">IF(C162=0,0,ROUND(I162*VLOOKUP(H162,[1]期望属性!$E$23:$F$38,2,0)+M162*VLOOKUP(L162,[1]期望属性!$E$23:$F$38,2,0)+O162*VLOOKUP(N162,[1]期望属性!$E$23:$F$38,2,0)+K162*VLOOKUP(J162,[1]期望属性!$E$23:$F$38,2,0)+Q162*VLOOKUP(P162,[1]期望属性!$E$23:$F$38,2,0),0))</f>
        <v>118</v>
      </c>
      <c r="S162" t="str">
        <f>VLOOKUP((10000+INT(A162/1000)),[1]佣兵!$A$102:$F$150,5,0)</f>
        <v>hp</v>
      </c>
      <c r="T162">
        <f>H162</f>
        <v>1</v>
      </c>
      <c r="U162">
        <f ca="1">[1]佣兵!$N$90</f>
        <v>149</v>
      </c>
      <c r="V162">
        <f>J162</f>
        <v>3</v>
      </c>
      <c r="W162">
        <v>0</v>
      </c>
      <c r="X162">
        <f>L162</f>
        <v>4</v>
      </c>
      <c r="Y162">
        <f ca="1">[1]佣兵!$J$90</f>
        <v>8</v>
      </c>
      <c r="Z162">
        <f>N162</f>
        <v>5</v>
      </c>
      <c r="AA162">
        <f ca="1">[1]佣兵!$J$90</f>
        <v>8</v>
      </c>
      <c r="AB162">
        <f>P162</f>
        <v>23</v>
      </c>
      <c r="AC162">
        <v>0</v>
      </c>
    </row>
    <row r="163" spans="1:29" x14ac:dyDescent="0.15">
      <c r="A163" s="1">
        <f>B163*1000+C163</f>
        <v>39004</v>
      </c>
      <c r="B163" s="1">
        <v>39</v>
      </c>
      <c r="C163" s="1">
        <f>C157</f>
        <v>4</v>
      </c>
      <c r="D163" s="22">
        <v>5001</v>
      </c>
      <c r="E163" s="5">
        <v>5005</v>
      </c>
      <c r="F163" s="5">
        <v>5003</v>
      </c>
      <c r="G163" s="23">
        <v>5008</v>
      </c>
      <c r="H163" s="1">
        <v>1</v>
      </c>
      <c r="I163" s="4">
        <f ca="1">IF(VLOOKUP($D162,[2]工作表1!$A:$G,6,0)=H163,VLOOKUP($D162,[2]工作表1!$A:$G,7,0),0)+IF(VLOOKUP($E162,[2]工作表1!$A:$G,6,0)=H163,VLOOKUP($E162,[2]工作表1!$A:$G,7,0),0)+IF(VLOOKUP($F162,[2]工作表1!$A:$G,6,0)=H163,VLOOKUP($F162,[2]工作表1!$A:$G,7,0),0)+IF(VLOOKUP($G162,[2]工作表1!$A:$G,6,0)=H163,VLOOKUP($G162,[2]工作表1!$A:$G,7,0),0)+I162+U163</f>
        <v>1088</v>
      </c>
      <c r="J163" s="1">
        <v>3</v>
      </c>
      <c r="K163" s="4">
        <f>IF(VLOOKUP($D162,[2]工作表1!$A:$G,6,0)=J163,VLOOKUP($D162,[2]工作表1!$A:$G,7,0),0)+IF(VLOOKUP($E162,[2]工作表1!$A:$G,6,0)=J163,VLOOKUP($E162,[2]工作表1!$A:$G,7,0),0)+IF(VLOOKUP($F162,[2]工作表1!$A:$G,6,0)=J163,VLOOKUP($F162,[2]工作表1!$A:$G,7,0),0)+IF(VLOOKUP($G162,[2]工作表1!$A:$G,6,0)=J163,VLOOKUP($G162,[2]工作表1!$A:$G,7,0),0)+K162+W163</f>
        <v>19</v>
      </c>
      <c r="L163" s="1">
        <f>IF(S163="hp",4,IF(S163="物攻",5,IF(S163="技防",5,4)))</f>
        <v>4</v>
      </c>
      <c r="M163" s="4">
        <f ca="1">IF(VLOOKUP($D162,[2]工作表1!$A:$G,6,0)=L163,VLOOKUP($D162,[2]工作表1!$A:$G,7,0),0)+IF(VLOOKUP($E162,[2]工作表1!$A:$G,6,0)=L163,VLOOKUP($E162,[2]工作表1!$A:$G,7,0),0)+IF(VLOOKUP($F162,[2]工作表1!$A:$G,6,0)=L163,VLOOKUP($F162,[2]工作表1!$A:$G,7,0),0)+IF(VLOOKUP($G162,[2]工作表1!$A:$G,6,0)=L163,VLOOKUP($G162,[2]工作表1!$A:$G,7,0),0)+M162+Y163</f>
        <v>55</v>
      </c>
      <c r="N163" s="1">
        <f>IF(S163="hp",5,IF(S163="物攻",6,IF(S163="技防",6,7)))</f>
        <v>5</v>
      </c>
      <c r="O163" s="4">
        <f ca="1">IF(VLOOKUP($D162,[2]工作表1!$A:$G,6,0)=N163,VLOOKUP($D162,[2]工作表1!$A:$G,7,0),0)+IF(VLOOKUP($E162,[2]工作表1!$A:$G,6,0)=N163,VLOOKUP($E162,[2]工作表1!$A:$G,7,0),0)+IF(VLOOKUP($F162,[2]工作表1!$A:$G,6,0)=N163,VLOOKUP($F162,[2]工作表1!$A:$G,7,0),0)+IF(VLOOKUP($G162,[2]工作表1!$A:$G,6,0)=N163,VLOOKUP($G162,[2]工作表1!$A:$G,7,0),0)+O162+AA163</f>
        <v>55</v>
      </c>
      <c r="P163" s="1">
        <v>23</v>
      </c>
      <c r="Q163" s="4">
        <f>IF(VLOOKUP($D162,[2]工作表1!$A:$G,6,0)=P163,VLOOKUP($D162,[2]工作表1!$A:$G,7,0),0)+IF(VLOOKUP($E162,[2]工作表1!$A:$G,6,0)=P163,VLOOKUP($E162,[2]工作表1!$A:$G,7,0),0)+IF(VLOOKUP($F162,[2]工作表1!$A:$G,6,0)=P163,VLOOKUP($F162,[2]工作表1!$A:$G,7,0),0)+IF(VLOOKUP($G162,[2]工作表1!$A:$G,6,0)=P163,VLOOKUP($G162,[2]工作表1!$A:$G,7,0),0)+Q162+AC163</f>
        <v>9</v>
      </c>
      <c r="R163">
        <f ca="1">IF(C163=0,0,ROUND(I163*VLOOKUP(H163,[1]期望属性!$E$23:$F$38,2,0)+M163*VLOOKUP(L163,[1]期望属性!$E$23:$F$38,2,0)+O163*VLOOKUP(N163,[1]期望属性!$E$23:$F$38,2,0)+K163*VLOOKUP(J163,[1]期望属性!$E$23:$F$38,2,0)+Q163*VLOOKUP(P163,[1]期望属性!$E$23:$F$38,2,0),0))</f>
        <v>187</v>
      </c>
      <c r="S163" t="str">
        <f>VLOOKUP((10000+INT(A163/1000)),[1]佣兵!$A$102:$F$150,5,0)</f>
        <v>hp</v>
      </c>
      <c r="T163">
        <f>H163</f>
        <v>1</v>
      </c>
      <c r="U163">
        <f ca="1">[1]佣兵!$N$91</f>
        <v>178</v>
      </c>
      <c r="V163">
        <f>J163</f>
        <v>3</v>
      </c>
      <c r="W163">
        <v>0</v>
      </c>
      <c r="X163">
        <f>L163</f>
        <v>4</v>
      </c>
      <c r="Y163">
        <f ca="1">[1]佣兵!$J$91</f>
        <v>10</v>
      </c>
      <c r="Z163">
        <f>N163</f>
        <v>5</v>
      </c>
      <c r="AA163">
        <f ca="1">[1]佣兵!$J$91</f>
        <v>10</v>
      </c>
      <c r="AB163">
        <f>P163</f>
        <v>23</v>
      </c>
      <c r="AC163">
        <v>0</v>
      </c>
    </row>
    <row r="164" spans="1:29" ht="14.25" thickBot="1" x14ac:dyDescent="0.2">
      <c r="A164" s="1">
        <f>B164*1000+C164</f>
        <v>39005</v>
      </c>
      <c r="B164" s="1">
        <v>39</v>
      </c>
      <c r="C164" s="1">
        <f>C158</f>
        <v>5</v>
      </c>
      <c r="D164" s="24">
        <v>6001</v>
      </c>
      <c r="E164" s="25">
        <v>6005</v>
      </c>
      <c r="F164" s="25">
        <v>6002</v>
      </c>
      <c r="G164" s="26">
        <v>6007</v>
      </c>
      <c r="H164" s="1">
        <v>1</v>
      </c>
      <c r="I164" s="4">
        <f ca="1">IF(VLOOKUP($D163,[2]工作表1!$A:$G,6,0)=H164,VLOOKUP($D163,[2]工作表1!$A:$G,7,0),0)+IF(VLOOKUP($E163,[2]工作表1!$A:$G,6,0)=H164,VLOOKUP($E163,[2]工作表1!$A:$G,7,0),0)+IF(VLOOKUP($F163,[2]工作表1!$A:$G,6,0)=H164,VLOOKUP($F163,[2]工作表1!$A:$G,7,0),0)+IF(VLOOKUP($G163,[2]工作表1!$A:$G,6,0)=H164,VLOOKUP($G163,[2]工作表1!$A:$G,7,0),0)+I163+U164</f>
        <v>1804</v>
      </c>
      <c r="J164" s="1">
        <v>3</v>
      </c>
      <c r="K164" s="4">
        <f>IF(VLOOKUP($D163,[2]工作表1!$A:$G,6,0)=J164,VLOOKUP($D163,[2]工作表1!$A:$G,7,0),0)+IF(VLOOKUP($E163,[2]工作表1!$A:$G,6,0)=J164,VLOOKUP($E163,[2]工作表1!$A:$G,7,0),0)+IF(VLOOKUP($F163,[2]工作表1!$A:$G,6,0)=J164,VLOOKUP($F163,[2]工作表1!$A:$G,7,0),0)+IF(VLOOKUP($G163,[2]工作表1!$A:$G,6,0)=J164,VLOOKUP($G163,[2]工作表1!$A:$G,7,0),0)+K163+W164</f>
        <v>19</v>
      </c>
      <c r="L164" s="1">
        <f>IF(S164="hp",4,IF(S164="物攻",5,IF(S164="技防",5,4)))</f>
        <v>4</v>
      </c>
      <c r="M164" s="4">
        <f ca="1">IF(VLOOKUP($D163,[2]工作表1!$A:$G,6,0)=L164,VLOOKUP($D163,[2]工作表1!$A:$G,7,0),0)+IF(VLOOKUP($E163,[2]工作表1!$A:$G,6,0)=L164,VLOOKUP($E163,[2]工作表1!$A:$G,7,0),0)+IF(VLOOKUP($F163,[2]工作表1!$A:$G,6,0)=L164,VLOOKUP($F163,[2]工作表1!$A:$G,7,0),0)+IF(VLOOKUP($G163,[2]工作表1!$A:$G,6,0)=L164,VLOOKUP($G163,[2]工作表1!$A:$G,7,0),0)+M163+Y164</f>
        <v>81</v>
      </c>
      <c r="N164" s="1">
        <f>IF(S164="hp",5,IF(S164="物攻",6,IF(S164="技防",6,7)))</f>
        <v>5</v>
      </c>
      <c r="O164" s="4">
        <f ca="1">IF(VLOOKUP($D163,[2]工作表1!$A:$G,6,0)=N164,VLOOKUP($D163,[2]工作表1!$A:$G,7,0),0)+IF(VLOOKUP($E163,[2]工作表1!$A:$G,6,0)=N164,VLOOKUP($E163,[2]工作表1!$A:$G,7,0),0)+IF(VLOOKUP($F163,[2]工作表1!$A:$G,6,0)=N164,VLOOKUP($F163,[2]工作表1!$A:$G,7,0),0)+IF(VLOOKUP($G163,[2]工作表1!$A:$G,6,0)=N164,VLOOKUP($G163,[2]工作表1!$A:$G,7,0),0)+O163+AA164</f>
        <v>81</v>
      </c>
      <c r="P164" s="1">
        <v>23</v>
      </c>
      <c r="Q164" s="4">
        <f>IF(VLOOKUP($D163,[2]工作表1!$A:$G,6,0)=P164,VLOOKUP($D163,[2]工作表1!$A:$G,7,0),0)+IF(VLOOKUP($E163,[2]工作表1!$A:$G,6,0)=P164,VLOOKUP($E163,[2]工作表1!$A:$G,7,0),0)+IF(VLOOKUP($F163,[2]工作表1!$A:$G,6,0)=P164,VLOOKUP($F163,[2]工作表1!$A:$G,7,0),0)+IF(VLOOKUP($G163,[2]工作表1!$A:$G,6,0)=P164,VLOOKUP($G163,[2]工作表1!$A:$G,7,0),0)+Q163+AC164</f>
        <v>9</v>
      </c>
      <c r="R164">
        <f ca="1">IF(C164=0,0,ROUND(I164*VLOOKUP(H164,[1]期望属性!$E$23:$F$38,2,0)+M164*VLOOKUP(L164,[1]期望属性!$E$23:$F$38,2,0)+O164*VLOOKUP(N164,[1]期望属性!$E$23:$F$38,2,0)+K164*VLOOKUP(J164,[1]期望属性!$E$23:$F$38,2,0)+Q164*VLOOKUP(P164,[1]期望属性!$E$23:$F$38,2,0),0))</f>
        <v>278</v>
      </c>
      <c r="S164" t="str">
        <f>VLOOKUP((10000+INT(A164/1000)),[1]佣兵!$A$102:$F$150,5,0)</f>
        <v>hp</v>
      </c>
      <c r="T164">
        <f>H164</f>
        <v>1</v>
      </c>
      <c r="U164">
        <f ca="1">[1]佣兵!$N$92</f>
        <v>218</v>
      </c>
      <c r="V164">
        <f>J164</f>
        <v>3</v>
      </c>
      <c r="W164">
        <v>0</v>
      </c>
      <c r="X164">
        <f>L164</f>
        <v>4</v>
      </c>
      <c r="Y164">
        <f ca="1">[1]佣兵!$J$92</f>
        <v>12</v>
      </c>
      <c r="Z164">
        <f>N164</f>
        <v>5</v>
      </c>
      <c r="AA164">
        <f ca="1">[1]佣兵!$J$92</f>
        <v>12</v>
      </c>
      <c r="AB164">
        <f>P164</f>
        <v>23</v>
      </c>
      <c r="AC164">
        <v>0</v>
      </c>
    </row>
    <row r="165" spans="1:29" x14ac:dyDescent="0.15">
      <c r="A165" s="1">
        <f>B165*1000+C165</f>
        <v>40000</v>
      </c>
      <c r="B165" s="1">
        <v>40</v>
      </c>
      <c r="C165" s="1">
        <f>C159</f>
        <v>0</v>
      </c>
      <c r="D165" s="27">
        <v>1001</v>
      </c>
      <c r="E165" s="28">
        <v>1006</v>
      </c>
      <c r="F165" s="28">
        <v>1002</v>
      </c>
      <c r="G165" s="29">
        <v>1008</v>
      </c>
      <c r="H165" s="1">
        <v>1</v>
      </c>
      <c r="I165" s="4">
        <v>0</v>
      </c>
      <c r="J165" s="1">
        <v>3</v>
      </c>
      <c r="K165" s="4">
        <v>0</v>
      </c>
      <c r="L165" s="1">
        <f>IF(S165="hp",4,IF(S165="物攻",5,IF(S165="技防",5,4)))</f>
        <v>4</v>
      </c>
      <c r="M165" s="4">
        <v>0</v>
      </c>
      <c r="N165" s="1">
        <f>IF(S165="hp",5,IF(S165="物攻",6,IF(S165="技防",6,7)))</f>
        <v>7</v>
      </c>
      <c r="O165" s="4">
        <v>0</v>
      </c>
      <c r="P165" s="1">
        <v>23</v>
      </c>
      <c r="Q165" s="4">
        <v>0</v>
      </c>
      <c r="R165">
        <f>IF(C165=0,0,ROUND(I165*VLOOKUP(H165,[1]期望属性!$E$23:$F$38,2,0)+M165*VLOOKUP(L165,[1]期望属性!$E$23:$F$38,2,0)+O165*VLOOKUP(N165,[1]期望属性!$E$23:$F$38,2,0)+K165*VLOOKUP(J165,[1]期望属性!$E$23:$F$38,2,0)+Q165*VLOOKUP(P165,[1]期望属性!$E$23:$F$38,2,0),0))</f>
        <v>0</v>
      </c>
      <c r="S165" t="str">
        <f>VLOOKUP((10000+INT(A165/1000)),[1]佣兵!$A$102:$F$150,5,0)</f>
        <v>技攻</v>
      </c>
      <c r="T165">
        <f t="shared" ref="T165:T176" si="5">H165</f>
        <v>1</v>
      </c>
      <c r="U165">
        <f>[1]佣兵!$N$87</f>
        <v>0</v>
      </c>
      <c r="V165">
        <f t="shared" ref="V165:V176" si="6">J165</f>
        <v>3</v>
      </c>
      <c r="W165">
        <v>0</v>
      </c>
      <c r="X165">
        <f t="shared" ref="X165:X176" si="7">L165</f>
        <v>4</v>
      </c>
      <c r="Y165">
        <f>[1]佣兵!$J$87</f>
        <v>0</v>
      </c>
      <c r="Z165">
        <f t="shared" ref="Z165:Z176" si="8">N165</f>
        <v>7</v>
      </c>
      <c r="AA165">
        <f>[1]佣兵!$L$87</f>
        <v>0</v>
      </c>
      <c r="AB165">
        <f t="shared" ref="AB165:AB176" si="9">P165</f>
        <v>23</v>
      </c>
      <c r="AC165">
        <v>0</v>
      </c>
    </row>
    <row r="166" spans="1:29" x14ac:dyDescent="0.15">
      <c r="A166" s="1">
        <f>B166*1000+C166</f>
        <v>40001</v>
      </c>
      <c r="B166" s="1">
        <v>40</v>
      </c>
      <c r="C166" s="1">
        <f>C160</f>
        <v>1</v>
      </c>
      <c r="D166" s="30">
        <v>2001</v>
      </c>
      <c r="E166" s="31">
        <v>2006</v>
      </c>
      <c r="F166" s="31">
        <v>2003</v>
      </c>
      <c r="G166" s="32">
        <v>2008</v>
      </c>
      <c r="H166" s="1">
        <v>1</v>
      </c>
      <c r="I166" s="4">
        <f ca="1">IF(VLOOKUP($D165,[2]工作表1!$A:$G,6,0)=H166,VLOOKUP($D165,[2]工作表1!$A:$G,7,0),0)+IF(VLOOKUP($E165,[2]工作表1!$A:$G,6,0)=H166,VLOOKUP($E165,[2]工作表1!$A:$G,7,0),0)+IF(VLOOKUP($F165,[2]工作表1!$A:$G,6,0)=H166,VLOOKUP($F165,[2]工作表1!$A:$G,7,0),0)+IF(VLOOKUP($G165,[2]工作表1!$A:$G,6,0)=H166,VLOOKUP($G165,[2]工作表1!$A:$G,7,0),0)+I165+U166</f>
        <v>170</v>
      </c>
      <c r="J166" s="1">
        <v>3</v>
      </c>
      <c r="K166" s="4">
        <f>IF(VLOOKUP($D165,[2]工作表1!$A:$G,6,0)=J166,VLOOKUP($D165,[2]工作表1!$A:$G,7,0),0)+IF(VLOOKUP($E165,[2]工作表1!$A:$G,6,0)=J166,VLOOKUP($E165,[2]工作表1!$A:$G,7,0),0)+IF(VLOOKUP($F165,[2]工作表1!$A:$G,6,0)=J166,VLOOKUP($F165,[2]工作表1!$A:$G,7,0),0)+IF(VLOOKUP($G165,[2]工作表1!$A:$G,6,0)=J166,VLOOKUP($G165,[2]工作表1!$A:$G,7,0),0)+K165+W166</f>
        <v>6</v>
      </c>
      <c r="L166" s="1">
        <f>IF(S166="hp",4,IF(S166="物攻",5,IF(S166="技防",5,4)))</f>
        <v>4</v>
      </c>
      <c r="M166" s="4">
        <f ca="1">IF(VLOOKUP($D165,[2]工作表1!$A:$G,6,0)=L166,VLOOKUP($D165,[2]工作表1!$A:$G,7,0),0)+IF(VLOOKUP($E165,[2]工作表1!$A:$G,6,0)=L166,VLOOKUP($E165,[2]工作表1!$A:$G,7,0),0)+IF(VLOOKUP($F165,[2]工作表1!$A:$G,6,0)=L166,VLOOKUP($F165,[2]工作表1!$A:$G,7,0),0)+IF(VLOOKUP($G165,[2]工作表1!$A:$G,6,0)=L166,VLOOKUP($G165,[2]工作表1!$A:$G,7,0),0)+M165+Y166</f>
        <v>8</v>
      </c>
      <c r="N166" s="1">
        <f>IF(S166="hp",5,IF(S166="物攻",6,IF(S166="技防",6,7)))</f>
        <v>7</v>
      </c>
      <c r="O166" s="4">
        <f ca="1">IF(VLOOKUP($D165,[2]工作表1!$A:$G,6,0)=N166,VLOOKUP($D165,[2]工作表1!$A:$G,7,0),0)+IF(VLOOKUP($E165,[2]工作表1!$A:$G,6,0)=N166,VLOOKUP($E165,[2]工作表1!$A:$G,7,0),0)+IF(VLOOKUP($F165,[2]工作表1!$A:$G,6,0)=N166,VLOOKUP($F165,[2]工作表1!$A:$G,7,0),0)+IF(VLOOKUP($G165,[2]工作表1!$A:$G,6,0)=N166,VLOOKUP($G165,[2]工作表1!$A:$G,7,0),0)+O165+AA166</f>
        <v>7</v>
      </c>
      <c r="P166" s="1">
        <v>23</v>
      </c>
      <c r="Q166" s="4">
        <f>IF(VLOOKUP($D165,[2]工作表1!$A:$G,6,0)=P166,VLOOKUP($D165,[2]工作表1!$A:$G,7,0),0)+IF(VLOOKUP($E165,[2]工作表1!$A:$G,6,0)=P166,VLOOKUP($E165,[2]工作表1!$A:$G,7,0),0)+IF(VLOOKUP($F165,[2]工作表1!$A:$G,6,0)=P166,VLOOKUP($F165,[2]工作表1!$A:$G,7,0),0)+IF(VLOOKUP($G165,[2]工作表1!$A:$G,6,0)=P166,VLOOKUP($G165,[2]工作表1!$A:$G,7,0),0)+Q165+AC166</f>
        <v>0</v>
      </c>
      <c r="R166">
        <f ca="1">IF(C166=0,0,ROUND(I166*VLOOKUP(H166,[1]期望属性!$E$23:$F$38,2,0)+M166*VLOOKUP(L166,[1]期望属性!$E$23:$F$38,2,0)+O166*VLOOKUP(N166,[1]期望属性!$E$23:$F$38,2,0)+K166*VLOOKUP(J166,[1]期望属性!$E$23:$F$38,2,0)+Q166*VLOOKUP(P166,[1]期望属性!$E$23:$F$38,2,0),0))</f>
        <v>26</v>
      </c>
      <c r="S166" t="str">
        <f>VLOOKUP((10000+INT(A166/1000)),[1]佣兵!$A$102:$F$150,5,0)</f>
        <v>技攻</v>
      </c>
      <c r="T166">
        <f t="shared" si="5"/>
        <v>1</v>
      </c>
      <c r="U166">
        <f ca="1">[1]佣兵!$N$88</f>
        <v>99</v>
      </c>
      <c r="V166">
        <f t="shared" si="6"/>
        <v>3</v>
      </c>
      <c r="W166">
        <v>0</v>
      </c>
      <c r="X166">
        <f t="shared" si="7"/>
        <v>4</v>
      </c>
      <c r="Y166">
        <f ca="1">[1]佣兵!$J$88</f>
        <v>5</v>
      </c>
      <c r="Z166">
        <f t="shared" si="8"/>
        <v>7</v>
      </c>
      <c r="AA166">
        <f ca="1">[1]佣兵!$L$88</f>
        <v>3</v>
      </c>
      <c r="AB166">
        <f t="shared" si="9"/>
        <v>23</v>
      </c>
      <c r="AC166">
        <v>0</v>
      </c>
    </row>
    <row r="167" spans="1:29" x14ac:dyDescent="0.15">
      <c r="A167" s="1">
        <f>B167*1000+C167</f>
        <v>40002</v>
      </c>
      <c r="B167" s="1">
        <v>40</v>
      </c>
      <c r="C167" s="1">
        <f>C161</f>
        <v>2</v>
      </c>
      <c r="D167" s="30">
        <v>3003</v>
      </c>
      <c r="E167" s="31">
        <v>3006</v>
      </c>
      <c r="F167" s="31">
        <v>3002</v>
      </c>
      <c r="G167" s="32">
        <v>3008</v>
      </c>
      <c r="H167" s="1">
        <v>1</v>
      </c>
      <c r="I167" s="4">
        <f ca="1">IF(VLOOKUP($D166,[2]工作表1!$A:$G,6,0)=H167,VLOOKUP($D166,[2]工作表1!$A:$G,7,0),0)+IF(VLOOKUP($E166,[2]工作表1!$A:$G,6,0)=H167,VLOOKUP($E166,[2]工作表1!$A:$G,7,0),0)+IF(VLOOKUP($F166,[2]工作表1!$A:$G,6,0)=H167,VLOOKUP($F166,[2]工作表1!$A:$G,7,0),0)+IF(VLOOKUP($G166,[2]工作表1!$A:$G,6,0)=H167,VLOOKUP($G166,[2]工作表1!$A:$G,7,0),0)+I166+U167</f>
        <v>477</v>
      </c>
      <c r="J167" s="1">
        <v>3</v>
      </c>
      <c r="K167" s="4">
        <f>IF(VLOOKUP($D166,[2]工作表1!$A:$G,6,0)=J167,VLOOKUP($D166,[2]工作表1!$A:$G,7,0),0)+IF(VLOOKUP($E166,[2]工作表1!$A:$G,6,0)=J167,VLOOKUP($E166,[2]工作表1!$A:$G,7,0),0)+IF(VLOOKUP($F166,[2]工作表1!$A:$G,6,0)=J167,VLOOKUP($F166,[2]工作表1!$A:$G,7,0),0)+IF(VLOOKUP($G166,[2]工作表1!$A:$G,6,0)=J167,VLOOKUP($G166,[2]工作表1!$A:$G,7,0),0)+K166+W167</f>
        <v>6</v>
      </c>
      <c r="L167" s="1">
        <f>IF(S167="hp",4,IF(S167="物攻",5,IF(S167="技防",5,4)))</f>
        <v>4</v>
      </c>
      <c r="M167" s="4">
        <f ca="1">IF(VLOOKUP($D166,[2]工作表1!$A:$G,6,0)=L167,VLOOKUP($D166,[2]工作表1!$A:$G,7,0),0)+IF(VLOOKUP($E166,[2]工作表1!$A:$G,6,0)=L167,VLOOKUP($E166,[2]工作表1!$A:$G,7,0),0)+IF(VLOOKUP($F166,[2]工作表1!$A:$G,6,0)=L167,VLOOKUP($F166,[2]工作表1!$A:$G,7,0),0)+IF(VLOOKUP($G166,[2]工作表1!$A:$G,6,0)=L167,VLOOKUP($G166,[2]工作表1!$A:$G,7,0),0)+M166+Y167</f>
        <v>20</v>
      </c>
      <c r="N167" s="1">
        <f>IF(S167="hp",5,IF(S167="物攻",6,IF(S167="技防",6,7)))</f>
        <v>7</v>
      </c>
      <c r="O167" s="4">
        <f ca="1">IF(VLOOKUP($D166,[2]工作表1!$A:$G,6,0)=N167,VLOOKUP($D166,[2]工作表1!$A:$G,7,0),0)+IF(VLOOKUP($E166,[2]工作表1!$A:$G,6,0)=N167,VLOOKUP($E166,[2]工作表1!$A:$G,7,0),0)+IF(VLOOKUP($F166,[2]工作表1!$A:$G,6,0)=N167,VLOOKUP($F166,[2]工作表1!$A:$G,7,0),0)+IF(VLOOKUP($G166,[2]工作表1!$A:$G,6,0)=N167,VLOOKUP($G166,[2]工作表1!$A:$G,7,0),0)+O166+AA167</f>
        <v>17</v>
      </c>
      <c r="P167" s="1">
        <v>23</v>
      </c>
      <c r="Q167" s="4">
        <f>IF(VLOOKUP($D166,[2]工作表1!$A:$G,6,0)=P167,VLOOKUP($D166,[2]工作表1!$A:$G,7,0),0)+IF(VLOOKUP($E166,[2]工作表1!$A:$G,6,0)=P167,VLOOKUP($E166,[2]工作表1!$A:$G,7,0),0)+IF(VLOOKUP($F166,[2]工作表1!$A:$G,6,0)=P167,VLOOKUP($F166,[2]工作表1!$A:$G,7,0),0)+IF(VLOOKUP($G166,[2]工作表1!$A:$G,6,0)=P167,VLOOKUP($G166,[2]工作表1!$A:$G,7,0),0)+Q166+AC167</f>
        <v>0</v>
      </c>
      <c r="R167">
        <f ca="1">IF(C167=0,0,ROUND(I167*VLOOKUP(H167,[1]期望属性!$E$23:$F$38,2,0)+M167*VLOOKUP(L167,[1]期望属性!$E$23:$F$38,2,0)+O167*VLOOKUP(N167,[1]期望属性!$E$23:$F$38,2,0)+K167*VLOOKUP(J167,[1]期望属性!$E$23:$F$38,2,0)+Q167*VLOOKUP(P167,[1]期望属性!$E$23:$F$38,2,0),0))</f>
        <v>62</v>
      </c>
      <c r="S167" t="str">
        <f>VLOOKUP((10000+INT(A167/1000)),[1]佣兵!$A$102:$F$150,5,0)</f>
        <v>技攻</v>
      </c>
      <c r="T167">
        <f t="shared" si="5"/>
        <v>1</v>
      </c>
      <c r="U167">
        <f ca="1">[1]佣兵!$N$89</f>
        <v>129</v>
      </c>
      <c r="V167">
        <f t="shared" si="6"/>
        <v>3</v>
      </c>
      <c r="W167">
        <v>0</v>
      </c>
      <c r="X167">
        <f t="shared" si="7"/>
        <v>4</v>
      </c>
      <c r="Y167">
        <f ca="1">[1]佣兵!$J$89</f>
        <v>7</v>
      </c>
      <c r="Z167">
        <f t="shared" si="8"/>
        <v>7</v>
      </c>
      <c r="AA167">
        <f ca="1">[1]佣兵!$L$89</f>
        <v>4</v>
      </c>
      <c r="AB167">
        <f t="shared" si="9"/>
        <v>23</v>
      </c>
      <c r="AC167">
        <v>0</v>
      </c>
    </row>
    <row r="168" spans="1:29" x14ac:dyDescent="0.15">
      <c r="A168" s="1">
        <f>B168*1000+C168</f>
        <v>40003</v>
      </c>
      <c r="B168" s="1">
        <v>40</v>
      </c>
      <c r="C168" s="1">
        <f>C162</f>
        <v>3</v>
      </c>
      <c r="D168" s="30">
        <v>4001</v>
      </c>
      <c r="E168" s="31">
        <v>4006</v>
      </c>
      <c r="F168" s="31">
        <v>4003</v>
      </c>
      <c r="G168" s="32">
        <v>4008</v>
      </c>
      <c r="H168" s="1">
        <v>1</v>
      </c>
      <c r="I168" s="4">
        <f ca="1">IF(VLOOKUP($D167,[2]工作表1!$A:$G,6,0)=H168,VLOOKUP($D167,[2]工作表1!$A:$G,7,0),0)+IF(VLOOKUP($E167,[2]工作表1!$A:$G,6,0)=H168,VLOOKUP($E167,[2]工作表1!$A:$G,7,0),0)+IF(VLOOKUP($F167,[2]工作表1!$A:$G,6,0)=H168,VLOOKUP($F167,[2]工作表1!$A:$G,7,0),0)+IF(VLOOKUP($G167,[2]工作表1!$A:$G,6,0)=H168,VLOOKUP($G167,[2]工作表1!$A:$G,7,0),0)+I167+U168</f>
        <v>863</v>
      </c>
      <c r="J168" s="1">
        <v>3</v>
      </c>
      <c r="K168" s="4">
        <f>IF(VLOOKUP($D167,[2]工作表1!$A:$G,6,0)=J168,VLOOKUP($D167,[2]工作表1!$A:$G,7,0),0)+IF(VLOOKUP($E167,[2]工作表1!$A:$G,6,0)=J168,VLOOKUP($E167,[2]工作表1!$A:$G,7,0),0)+IF(VLOOKUP($F167,[2]工作表1!$A:$G,6,0)=J168,VLOOKUP($F167,[2]工作表1!$A:$G,7,0),0)+IF(VLOOKUP($G167,[2]工作表1!$A:$G,6,0)=J168,VLOOKUP($G167,[2]工作表1!$A:$G,7,0),0)+K167+W168</f>
        <v>19</v>
      </c>
      <c r="L168" s="1">
        <f>IF(S168="hp",4,IF(S168="物攻",5,IF(S168="技防",5,4)))</f>
        <v>4</v>
      </c>
      <c r="M168" s="4">
        <f ca="1">IF(VLOOKUP($D167,[2]工作表1!$A:$G,6,0)=L168,VLOOKUP($D167,[2]工作表1!$A:$G,7,0),0)+IF(VLOOKUP($E167,[2]工作表1!$A:$G,6,0)=L168,VLOOKUP($E167,[2]工作表1!$A:$G,7,0),0)+IF(VLOOKUP($F167,[2]工作表1!$A:$G,6,0)=L168,VLOOKUP($F167,[2]工作表1!$A:$G,7,0),0)+IF(VLOOKUP($G167,[2]工作表1!$A:$G,6,0)=L168,VLOOKUP($G167,[2]工作表1!$A:$G,7,0),0)+M167+Y168</f>
        <v>28</v>
      </c>
      <c r="N168" s="1">
        <f>IF(S168="hp",5,IF(S168="物攻",6,IF(S168="技防",6,7)))</f>
        <v>7</v>
      </c>
      <c r="O168" s="4">
        <f ca="1">IF(VLOOKUP($D167,[2]工作表1!$A:$G,6,0)=N168,VLOOKUP($D167,[2]工作表1!$A:$G,7,0),0)+IF(VLOOKUP($E167,[2]工作表1!$A:$G,6,0)=N168,VLOOKUP($E167,[2]工作表1!$A:$G,7,0),0)+IF(VLOOKUP($F167,[2]工作表1!$A:$G,6,0)=N168,VLOOKUP($F167,[2]工作表1!$A:$G,7,0),0)+IF(VLOOKUP($G167,[2]工作表1!$A:$G,6,0)=N168,VLOOKUP($G167,[2]工作表1!$A:$G,7,0),0)+O167+AA168</f>
        <v>30</v>
      </c>
      <c r="P168" s="1">
        <v>23</v>
      </c>
      <c r="Q168" s="4">
        <f>IF(VLOOKUP($D167,[2]工作表1!$A:$G,6,0)=P168,VLOOKUP($D167,[2]工作表1!$A:$G,7,0),0)+IF(VLOOKUP($E167,[2]工作表1!$A:$G,6,0)=P168,VLOOKUP($E167,[2]工作表1!$A:$G,7,0),0)+IF(VLOOKUP($F167,[2]工作表1!$A:$G,6,0)=P168,VLOOKUP($F167,[2]工作表1!$A:$G,7,0),0)+IF(VLOOKUP($G167,[2]工作表1!$A:$G,6,0)=P168,VLOOKUP($G167,[2]工作表1!$A:$G,7,0),0)+Q167+AC168</f>
        <v>0</v>
      </c>
      <c r="R168">
        <f ca="1">IF(C168=0,0,ROUND(I168*VLOOKUP(H168,[1]期望属性!$E$23:$F$38,2,0)+M168*VLOOKUP(L168,[1]期望属性!$E$23:$F$38,2,0)+O168*VLOOKUP(N168,[1]期望属性!$E$23:$F$38,2,0)+K168*VLOOKUP(J168,[1]期望属性!$E$23:$F$38,2,0)+Q168*VLOOKUP(P168,[1]期望属性!$E$23:$F$38,2,0),0))</f>
        <v>107</v>
      </c>
      <c r="S168" t="str">
        <f>VLOOKUP((10000+INT(A168/1000)),[1]佣兵!$A$102:$F$150,5,0)</f>
        <v>技攻</v>
      </c>
      <c r="T168">
        <f t="shared" si="5"/>
        <v>1</v>
      </c>
      <c r="U168">
        <f ca="1">[1]佣兵!$N$90</f>
        <v>149</v>
      </c>
      <c r="V168">
        <f t="shared" si="6"/>
        <v>3</v>
      </c>
      <c r="W168">
        <v>0</v>
      </c>
      <c r="X168">
        <f t="shared" si="7"/>
        <v>4</v>
      </c>
      <c r="Y168">
        <f ca="1">[1]佣兵!$J$90</f>
        <v>8</v>
      </c>
      <c r="Z168">
        <f t="shared" si="8"/>
        <v>7</v>
      </c>
      <c r="AA168">
        <f ca="1">[1]佣兵!$L$90</f>
        <v>4</v>
      </c>
      <c r="AB168">
        <f t="shared" si="9"/>
        <v>23</v>
      </c>
      <c r="AC168">
        <v>0</v>
      </c>
    </row>
    <row r="169" spans="1:29" x14ac:dyDescent="0.15">
      <c r="A169" s="1">
        <f>B169*1000+C169</f>
        <v>40004</v>
      </c>
      <c r="B169" s="1">
        <v>40</v>
      </c>
      <c r="C169" s="1">
        <f>C163</f>
        <v>4</v>
      </c>
      <c r="D169" s="30">
        <v>5001</v>
      </c>
      <c r="E169" s="31">
        <v>5001</v>
      </c>
      <c r="F169" s="31">
        <v>5002</v>
      </c>
      <c r="G169" s="32">
        <v>5008</v>
      </c>
      <c r="H169" s="1">
        <v>1</v>
      </c>
      <c r="I169" s="4">
        <f ca="1">IF(VLOOKUP($D168,[2]工作表1!$A:$G,6,0)=H169,VLOOKUP($D168,[2]工作表1!$A:$G,7,0),0)+IF(VLOOKUP($E168,[2]工作表1!$A:$G,6,0)=H169,VLOOKUP($E168,[2]工作表1!$A:$G,7,0),0)+IF(VLOOKUP($F168,[2]工作表1!$A:$G,6,0)=H169,VLOOKUP($F168,[2]工作表1!$A:$G,7,0),0)+IF(VLOOKUP($G168,[2]工作表1!$A:$G,6,0)=H169,VLOOKUP($G168,[2]工作表1!$A:$G,7,0),0)+I168+U169</f>
        <v>1396</v>
      </c>
      <c r="J169" s="1">
        <v>3</v>
      </c>
      <c r="K169" s="4">
        <f>IF(VLOOKUP($D168,[2]工作表1!$A:$G,6,0)=J169,VLOOKUP($D168,[2]工作表1!$A:$G,7,0),0)+IF(VLOOKUP($E168,[2]工作表1!$A:$G,6,0)=J169,VLOOKUP($E168,[2]工作表1!$A:$G,7,0),0)+IF(VLOOKUP($F168,[2]工作表1!$A:$G,6,0)=J169,VLOOKUP($F168,[2]工作表1!$A:$G,7,0),0)+IF(VLOOKUP($G168,[2]工作表1!$A:$G,6,0)=J169,VLOOKUP($G168,[2]工作表1!$A:$G,7,0),0)+K168+W169</f>
        <v>19</v>
      </c>
      <c r="L169" s="1">
        <f>IF(S169="hp",4,IF(S169="物攻",5,IF(S169="技防",5,4)))</f>
        <v>4</v>
      </c>
      <c r="M169" s="4">
        <f ca="1">IF(VLOOKUP($D168,[2]工作表1!$A:$G,6,0)=L169,VLOOKUP($D168,[2]工作表1!$A:$G,7,0),0)+IF(VLOOKUP($E168,[2]工作表1!$A:$G,6,0)=L169,VLOOKUP($E168,[2]工作表1!$A:$G,7,0),0)+IF(VLOOKUP($F168,[2]工作表1!$A:$G,6,0)=L169,VLOOKUP($F168,[2]工作表1!$A:$G,7,0),0)+IF(VLOOKUP($G168,[2]工作表1!$A:$G,6,0)=L169,VLOOKUP($G168,[2]工作表1!$A:$G,7,0),0)+M168+Y169</f>
        <v>48</v>
      </c>
      <c r="N169" s="1">
        <f>IF(S169="hp",5,IF(S169="物攻",6,IF(S169="技防",6,7)))</f>
        <v>7</v>
      </c>
      <c r="O169" s="4">
        <f ca="1">IF(VLOOKUP($D168,[2]工作表1!$A:$G,6,0)=N169,VLOOKUP($D168,[2]工作表1!$A:$G,7,0),0)+IF(VLOOKUP($E168,[2]工作表1!$A:$G,6,0)=N169,VLOOKUP($E168,[2]工作表1!$A:$G,7,0),0)+IF(VLOOKUP($F168,[2]工作表1!$A:$G,6,0)=N169,VLOOKUP($F168,[2]工作表1!$A:$G,7,0),0)+IF(VLOOKUP($G168,[2]工作表1!$A:$G,6,0)=N169,VLOOKUP($G168,[2]工作表1!$A:$G,7,0),0)+O168+AA169</f>
        <v>48</v>
      </c>
      <c r="P169" s="1">
        <v>23</v>
      </c>
      <c r="Q169" s="4">
        <f>IF(VLOOKUP($D168,[2]工作表1!$A:$G,6,0)=P169,VLOOKUP($D168,[2]工作表1!$A:$G,7,0),0)+IF(VLOOKUP($E168,[2]工作表1!$A:$G,6,0)=P169,VLOOKUP($E168,[2]工作表1!$A:$G,7,0),0)+IF(VLOOKUP($F168,[2]工作表1!$A:$G,6,0)=P169,VLOOKUP($F168,[2]工作表1!$A:$G,7,0),0)+IF(VLOOKUP($G168,[2]工作表1!$A:$G,6,0)=P169,VLOOKUP($G168,[2]工作表1!$A:$G,7,0),0)+Q168+AC169</f>
        <v>0</v>
      </c>
      <c r="R169">
        <f ca="1">IF(C169=0,0,ROUND(I169*VLOOKUP(H169,[1]期望属性!$E$23:$F$38,2,0)+M169*VLOOKUP(L169,[1]期望属性!$E$23:$F$38,2,0)+O169*VLOOKUP(N169,[1]期望属性!$E$23:$F$38,2,0)+K169*VLOOKUP(J169,[1]期望属性!$E$23:$F$38,2,0)+Q169*VLOOKUP(P169,[1]期望属性!$E$23:$F$38,2,0),0))</f>
        <v>170</v>
      </c>
      <c r="S169" t="str">
        <f>VLOOKUP((10000+INT(A169/1000)),[1]佣兵!$A$102:$F$150,5,0)</f>
        <v>技攻</v>
      </c>
      <c r="T169">
        <f t="shared" si="5"/>
        <v>1</v>
      </c>
      <c r="U169">
        <f ca="1">[1]佣兵!$N$91</f>
        <v>178</v>
      </c>
      <c r="V169">
        <f t="shared" si="6"/>
        <v>3</v>
      </c>
      <c r="W169">
        <v>0</v>
      </c>
      <c r="X169">
        <f t="shared" si="7"/>
        <v>4</v>
      </c>
      <c r="Y169">
        <f ca="1">[1]佣兵!$J$91</f>
        <v>10</v>
      </c>
      <c r="Z169">
        <f t="shared" si="8"/>
        <v>7</v>
      </c>
      <c r="AA169">
        <f ca="1">[1]佣兵!$L$91</f>
        <v>5</v>
      </c>
      <c r="AB169">
        <f t="shared" si="9"/>
        <v>23</v>
      </c>
      <c r="AC169">
        <v>0</v>
      </c>
    </row>
    <row r="170" spans="1:29" x14ac:dyDescent="0.15">
      <c r="A170" s="1">
        <f>B170*1000+C170</f>
        <v>40005</v>
      </c>
      <c r="B170" s="1">
        <v>40</v>
      </c>
      <c r="C170" s="1">
        <f>C164</f>
        <v>5</v>
      </c>
      <c r="D170" s="31">
        <v>6001</v>
      </c>
      <c r="E170" s="33">
        <v>6006</v>
      </c>
      <c r="F170" s="33">
        <v>6002</v>
      </c>
      <c r="G170" s="31">
        <v>6008</v>
      </c>
      <c r="H170" s="1">
        <v>1</v>
      </c>
      <c r="I170" s="4">
        <f ca="1">IF(VLOOKUP($D169,[2]工作表1!$A:$G,6,0)=H170,VLOOKUP($D169,[2]工作表1!$A:$G,7,0),0)+IF(VLOOKUP($E169,[2]工作表1!$A:$G,6,0)=H170,VLOOKUP($E169,[2]工作表1!$A:$G,7,0),0)+IF(VLOOKUP($F169,[2]工作表1!$A:$G,6,0)=H170,VLOOKUP($F169,[2]工作表1!$A:$G,7,0),0)+IF(VLOOKUP($G169,[2]工作表1!$A:$G,6,0)=H170,VLOOKUP($G169,[2]工作表1!$A:$G,7,0),0)+I169+U170</f>
        <v>1913</v>
      </c>
      <c r="J170" s="1">
        <v>3</v>
      </c>
      <c r="K170" s="4">
        <f>IF(VLOOKUP($D169,[2]工作表1!$A:$G,6,0)=J170,VLOOKUP($D169,[2]工作表1!$A:$G,7,0),0)+IF(VLOOKUP($E169,[2]工作表1!$A:$G,6,0)=J170,VLOOKUP($E169,[2]工作表1!$A:$G,7,0),0)+IF(VLOOKUP($F169,[2]工作表1!$A:$G,6,0)=J170,VLOOKUP($F169,[2]工作表1!$A:$G,7,0),0)+IF(VLOOKUP($G169,[2]工作表1!$A:$G,6,0)=J170,VLOOKUP($G169,[2]工作表1!$A:$G,7,0),0)+K169+W170</f>
        <v>45</v>
      </c>
      <c r="L170" s="1">
        <f>IF(S170="hp",4,IF(S170="物攻",5,IF(S170="技防",5,4)))</f>
        <v>4</v>
      </c>
      <c r="M170" s="4">
        <f ca="1">IF(VLOOKUP($D169,[2]工作表1!$A:$G,6,0)=L170,VLOOKUP($D169,[2]工作表1!$A:$G,7,0),0)+IF(VLOOKUP($E169,[2]工作表1!$A:$G,6,0)=L170,VLOOKUP($E169,[2]工作表1!$A:$G,7,0),0)+IF(VLOOKUP($F169,[2]工作表1!$A:$G,6,0)=L170,VLOOKUP($F169,[2]工作表1!$A:$G,7,0),0)+IF(VLOOKUP($G169,[2]工作表1!$A:$G,6,0)=L170,VLOOKUP($G169,[2]工作表1!$A:$G,7,0),0)+M169+Y170</f>
        <v>88</v>
      </c>
      <c r="N170" s="1">
        <f>IF(S170="hp",5,IF(S170="物攻",6,IF(S170="技防",6,7)))</f>
        <v>7</v>
      </c>
      <c r="O170" s="4">
        <f ca="1">IF(VLOOKUP($D169,[2]工作表1!$A:$G,6,0)=N170,VLOOKUP($D169,[2]工作表1!$A:$G,7,0),0)+IF(VLOOKUP($E169,[2]工作表1!$A:$G,6,0)=N170,VLOOKUP($E169,[2]工作表1!$A:$G,7,0),0)+IF(VLOOKUP($F169,[2]工作表1!$A:$G,6,0)=N170,VLOOKUP($F169,[2]工作表1!$A:$G,7,0),0)+IF(VLOOKUP($G169,[2]工作表1!$A:$G,6,0)=N170,VLOOKUP($G169,[2]工作表1!$A:$G,7,0),0)+O169+AA170</f>
        <v>54</v>
      </c>
      <c r="P170" s="1">
        <v>23</v>
      </c>
      <c r="Q170" s="4">
        <f>IF(VLOOKUP($D169,[2]工作表1!$A:$G,6,0)=P170,VLOOKUP($D169,[2]工作表1!$A:$G,7,0),0)+IF(VLOOKUP($E169,[2]工作表1!$A:$G,6,0)=P170,VLOOKUP($E169,[2]工作表1!$A:$G,7,0),0)+IF(VLOOKUP($F169,[2]工作表1!$A:$G,6,0)=P170,VLOOKUP($F169,[2]工作表1!$A:$G,7,0),0)+IF(VLOOKUP($G169,[2]工作表1!$A:$G,6,0)=P170,VLOOKUP($G169,[2]工作表1!$A:$G,7,0),0)+Q169+AC170</f>
        <v>0</v>
      </c>
      <c r="R170">
        <f ca="1">IF(C170=0,0,ROUND(I170*VLOOKUP(H170,[1]期望属性!$E$23:$F$38,2,0)+M170*VLOOKUP(L170,[1]期望属性!$E$23:$F$38,2,0)+O170*VLOOKUP(N170,[1]期望属性!$E$23:$F$38,2,0)+K170*VLOOKUP(J170,[1]期望属性!$E$23:$F$38,2,0)+Q170*VLOOKUP(P170,[1]期望属性!$E$23:$F$38,2,0),0))</f>
        <v>255</v>
      </c>
      <c r="S170" t="str">
        <f>VLOOKUP((10000+INT(A170/1000)),[1]佣兵!$A$102:$F$150,5,0)</f>
        <v>技攻</v>
      </c>
      <c r="T170">
        <f t="shared" si="5"/>
        <v>1</v>
      </c>
      <c r="U170">
        <f ca="1">[1]佣兵!$N$92</f>
        <v>218</v>
      </c>
      <c r="V170">
        <f t="shared" si="6"/>
        <v>3</v>
      </c>
      <c r="W170">
        <v>0</v>
      </c>
      <c r="X170">
        <f t="shared" si="7"/>
        <v>4</v>
      </c>
      <c r="Y170">
        <f ca="1">[1]佣兵!$J$92</f>
        <v>12</v>
      </c>
      <c r="Z170">
        <f t="shared" si="8"/>
        <v>7</v>
      </c>
      <c r="AA170">
        <f ca="1">[1]佣兵!$L$92</f>
        <v>6</v>
      </c>
      <c r="AB170">
        <f t="shared" si="9"/>
        <v>23</v>
      </c>
      <c r="AC170">
        <v>0</v>
      </c>
    </row>
    <row r="171" spans="1:29" x14ac:dyDescent="0.15">
      <c r="A171" s="1">
        <f>B171*1000+C171</f>
        <v>41000</v>
      </c>
      <c r="B171" s="1">
        <v>41</v>
      </c>
      <c r="C171" s="1">
        <v>0</v>
      </c>
      <c r="D171" s="41">
        <v>1005</v>
      </c>
      <c r="E171" s="42">
        <v>1004</v>
      </c>
      <c r="F171" s="42">
        <v>1003</v>
      </c>
      <c r="G171" s="43">
        <v>1008</v>
      </c>
      <c r="H171" s="1">
        <v>1</v>
      </c>
      <c r="I171" s="4">
        <v>0</v>
      </c>
      <c r="J171" s="1">
        <v>3</v>
      </c>
      <c r="K171" s="4">
        <v>0</v>
      </c>
      <c r="L171" s="1">
        <f>IF(S171="hp",4,IF(S171="物攻",5,IF(S171="技防",5,4)))</f>
        <v>5</v>
      </c>
      <c r="M171" s="4">
        <v>0</v>
      </c>
      <c r="N171" s="1">
        <f>IF(S171="hp",5,IF(S171="物攻",6,IF(S171="技防",6,7)))</f>
        <v>6</v>
      </c>
      <c r="O171" s="4">
        <v>0</v>
      </c>
      <c r="P171" s="1">
        <v>23</v>
      </c>
      <c r="Q171" s="4">
        <v>0</v>
      </c>
      <c r="R171">
        <f>IF(C171=0,0,ROUND(I171*VLOOKUP(H171,[1]期望属性!$E$23:$F$38,2,0)+M171*VLOOKUP(L171,[1]期望属性!$E$23:$F$38,2,0)+O171*VLOOKUP(N171,[1]期望属性!$E$23:$F$38,2,0)+K171*VLOOKUP(J171,[1]期望属性!$E$23:$F$38,2,0)+Q171*VLOOKUP(P171,[1]期望属性!$E$23:$F$38,2,0),0))</f>
        <v>0</v>
      </c>
      <c r="S171" t="str">
        <f>VLOOKUP((10000+INT(A171/1000)),[1]佣兵!$A$102:$F$150,5,0)</f>
        <v>技防</v>
      </c>
      <c r="T171">
        <f t="shared" si="5"/>
        <v>1</v>
      </c>
      <c r="U171">
        <f>[1]佣兵!$N$87</f>
        <v>0</v>
      </c>
      <c r="V171">
        <f t="shared" si="6"/>
        <v>3</v>
      </c>
      <c r="W171">
        <v>0</v>
      </c>
      <c r="X171">
        <f t="shared" si="7"/>
        <v>5</v>
      </c>
      <c r="Y171">
        <f>[1]佣兵!$J$87</f>
        <v>0</v>
      </c>
      <c r="Z171">
        <f t="shared" si="8"/>
        <v>6</v>
      </c>
      <c r="AA171">
        <f>[1]佣兵!$L$87</f>
        <v>0</v>
      </c>
      <c r="AB171">
        <f t="shared" si="9"/>
        <v>23</v>
      </c>
      <c r="AC171">
        <v>0</v>
      </c>
    </row>
    <row r="172" spans="1:29" x14ac:dyDescent="0.15">
      <c r="A172" s="1">
        <f>B172*1000+C172</f>
        <v>41001</v>
      </c>
      <c r="B172" s="1">
        <v>41</v>
      </c>
      <c r="C172" s="1">
        <v>1</v>
      </c>
      <c r="D172" s="44">
        <v>2005</v>
      </c>
      <c r="E172" s="45">
        <v>2004</v>
      </c>
      <c r="F172" s="45">
        <v>2002</v>
      </c>
      <c r="G172" s="46">
        <v>2007</v>
      </c>
      <c r="H172" s="1">
        <v>1</v>
      </c>
      <c r="I172" s="4">
        <f ca="1">IF(VLOOKUP($D171,[2]工作表1!$A:$G,6,0)=H172,VLOOKUP($D171,[2]工作表1!$A:$G,7,0),0)+IF(VLOOKUP($E171,[2]工作表1!$A:$G,6,0)=H172,VLOOKUP($E171,[2]工作表1!$A:$G,7,0),0)+IF(VLOOKUP($F171,[2]工作表1!$A:$G,6,0)=H172,VLOOKUP($F171,[2]工作表1!$A:$G,7,0),0)+IF(VLOOKUP($G171,[2]工作表1!$A:$G,6,0)=H172,VLOOKUP($G171,[2]工作表1!$A:$G,7,0),0)+I171+U172</f>
        <v>217</v>
      </c>
      <c r="J172" s="1">
        <v>3</v>
      </c>
      <c r="K172" s="4">
        <f>IF(VLOOKUP($D171,[2]工作表1!$A:$G,6,0)=J172,VLOOKUP($D171,[2]工作表1!$A:$G,7,0),0)+IF(VLOOKUP($E171,[2]工作表1!$A:$G,6,0)=J172,VLOOKUP($E171,[2]工作表1!$A:$G,7,0),0)+IF(VLOOKUP($F171,[2]工作表1!$A:$G,6,0)=J172,VLOOKUP($F171,[2]工作表1!$A:$G,7,0),0)+IF(VLOOKUP($G171,[2]工作表1!$A:$G,6,0)=J172,VLOOKUP($G171,[2]工作表1!$A:$G,7,0),0)+K171+W172</f>
        <v>0</v>
      </c>
      <c r="L172" s="1">
        <f>IF(S172="hp",4,IF(S172="物攻",5,IF(S172="技防",5,4)))</f>
        <v>5</v>
      </c>
      <c r="M172" s="4">
        <f ca="1">IF(VLOOKUP($D171,[2]工作表1!$A:$G,6,0)=L172,VLOOKUP($D171,[2]工作表1!$A:$G,7,0),0)+IF(VLOOKUP($E171,[2]工作表1!$A:$G,6,0)=L172,VLOOKUP($E171,[2]工作表1!$A:$G,7,0),0)+IF(VLOOKUP($F171,[2]工作表1!$A:$G,6,0)=L172,VLOOKUP($F171,[2]工作表1!$A:$G,7,0),0)+IF(VLOOKUP($G171,[2]工作表1!$A:$G,6,0)=L172,VLOOKUP($G171,[2]工作表1!$A:$G,7,0),0)+M171+Y172</f>
        <v>8</v>
      </c>
      <c r="N172" s="1">
        <f>IF(S172="hp",5,IF(S172="物攻",6,IF(S172="技防",6,7)))</f>
        <v>6</v>
      </c>
      <c r="O172" s="4">
        <f ca="1">IF(VLOOKUP($D171,[2]工作表1!$A:$G,6,0)=N172,VLOOKUP($D171,[2]工作表1!$A:$G,7,0),0)+IF(VLOOKUP($E171,[2]工作表1!$A:$G,6,0)=N172,VLOOKUP($E171,[2]工作表1!$A:$G,7,0),0)+IF(VLOOKUP($F171,[2]工作表1!$A:$G,6,0)=N172,VLOOKUP($F171,[2]工作表1!$A:$G,7,0),0)+IF(VLOOKUP($G171,[2]工作表1!$A:$G,6,0)=N172,VLOOKUP($G171,[2]工作表1!$A:$G,7,0),0)+O171+AA172</f>
        <v>7</v>
      </c>
      <c r="P172" s="1">
        <v>23</v>
      </c>
      <c r="Q172" s="4">
        <f>IF(VLOOKUP($D171,[2]工作表1!$A:$G,6,0)=P172,VLOOKUP($D171,[2]工作表1!$A:$G,7,0),0)+IF(VLOOKUP($E171,[2]工作表1!$A:$G,6,0)=P172,VLOOKUP($E171,[2]工作表1!$A:$G,7,0),0)+IF(VLOOKUP($F171,[2]工作表1!$A:$G,6,0)=P172,VLOOKUP($F171,[2]工作表1!$A:$G,7,0),0)+IF(VLOOKUP($G171,[2]工作表1!$A:$G,6,0)=P172,VLOOKUP($G171,[2]工作表1!$A:$G,7,0),0)+Q171+AC172</f>
        <v>0</v>
      </c>
      <c r="R172">
        <f ca="1">IF(C172=0,0,ROUND(I172*VLOOKUP(H172,[1]期望属性!$E$23:$F$38,2,0)+M172*VLOOKUP(L172,[1]期望属性!$E$23:$F$38,2,0)+O172*VLOOKUP(N172,[1]期望属性!$E$23:$F$38,2,0)+K172*VLOOKUP(J172,[1]期望属性!$E$23:$F$38,2,0)+Q172*VLOOKUP(P172,[1]期望属性!$E$23:$F$38,2,0),0))</f>
        <v>25</v>
      </c>
      <c r="S172" t="str">
        <f>VLOOKUP((10000+INT(A172/1000)),[1]佣兵!$A$102:$F$150,5,0)</f>
        <v>技防</v>
      </c>
      <c r="T172">
        <f t="shared" si="5"/>
        <v>1</v>
      </c>
      <c r="U172">
        <f ca="1">[1]佣兵!$N$88</f>
        <v>99</v>
      </c>
      <c r="V172">
        <f t="shared" si="6"/>
        <v>3</v>
      </c>
      <c r="W172">
        <v>0</v>
      </c>
      <c r="X172">
        <f t="shared" si="7"/>
        <v>5</v>
      </c>
      <c r="Y172">
        <f ca="1">[1]佣兵!$J$88</f>
        <v>5</v>
      </c>
      <c r="Z172">
        <f t="shared" si="8"/>
        <v>6</v>
      </c>
      <c r="AA172">
        <f ca="1">[1]佣兵!$L$88</f>
        <v>3</v>
      </c>
      <c r="AB172">
        <f t="shared" si="9"/>
        <v>23</v>
      </c>
      <c r="AC172">
        <v>0</v>
      </c>
    </row>
    <row r="173" spans="1:29" x14ac:dyDescent="0.15">
      <c r="A173" s="1">
        <f>B173*1000+C173</f>
        <v>41002</v>
      </c>
      <c r="B173" s="1">
        <v>41</v>
      </c>
      <c r="C173" s="1">
        <v>2</v>
      </c>
      <c r="D173" s="44">
        <v>3005</v>
      </c>
      <c r="E173" s="45">
        <v>3007</v>
      </c>
      <c r="F173" s="45">
        <v>3003</v>
      </c>
      <c r="G173" s="46">
        <v>3008</v>
      </c>
      <c r="H173" s="1">
        <v>1</v>
      </c>
      <c r="I173" s="4">
        <f ca="1">IF(VLOOKUP($D172,[2]工作表1!$A:$G,6,0)=H173,VLOOKUP($D172,[2]工作表1!$A:$G,7,0),0)+IF(VLOOKUP($E172,[2]工作表1!$A:$G,6,0)=H173,VLOOKUP($E172,[2]工作表1!$A:$G,7,0),0)+IF(VLOOKUP($F172,[2]工作表1!$A:$G,6,0)=H173,VLOOKUP($F172,[2]工作表1!$A:$G,7,0),0)+IF(VLOOKUP($G172,[2]工作表1!$A:$G,6,0)=H173,VLOOKUP($G172,[2]工作表1!$A:$G,7,0),0)+I172+U173</f>
        <v>346</v>
      </c>
      <c r="J173" s="1">
        <v>3</v>
      </c>
      <c r="K173" s="4">
        <f>IF(VLOOKUP($D172,[2]工作表1!$A:$G,6,0)=J173,VLOOKUP($D172,[2]工作表1!$A:$G,7,0),0)+IF(VLOOKUP($E172,[2]工作表1!$A:$G,6,0)=J173,VLOOKUP($E172,[2]工作表1!$A:$G,7,0),0)+IF(VLOOKUP($F172,[2]工作表1!$A:$G,6,0)=J173,VLOOKUP($F172,[2]工作表1!$A:$G,7,0),0)+IF(VLOOKUP($G172,[2]工作表1!$A:$G,6,0)=J173,VLOOKUP($G172,[2]工作表1!$A:$G,7,0),0)+K172+W173</f>
        <v>9</v>
      </c>
      <c r="L173" s="1">
        <f>IF(S173="hp",4,IF(S173="物攻",5,IF(S173="技防",5,4)))</f>
        <v>5</v>
      </c>
      <c r="M173" s="4">
        <f ca="1">IF(VLOOKUP($D172,[2]工作表1!$A:$G,6,0)=L173,VLOOKUP($D172,[2]工作表1!$A:$G,7,0),0)+IF(VLOOKUP($E172,[2]工作表1!$A:$G,6,0)=L173,VLOOKUP($E172,[2]工作表1!$A:$G,7,0),0)+IF(VLOOKUP($F172,[2]工作表1!$A:$G,6,0)=L173,VLOOKUP($F172,[2]工作表1!$A:$G,7,0),0)+IF(VLOOKUP($G172,[2]工作表1!$A:$G,6,0)=L173,VLOOKUP($G172,[2]工作表1!$A:$G,7,0),0)+M172+Y173</f>
        <v>20</v>
      </c>
      <c r="N173" s="1">
        <f>IF(S173="hp",5,IF(S173="物攻",6,IF(S173="技防",6,7)))</f>
        <v>6</v>
      </c>
      <c r="O173" s="4">
        <f ca="1">IF(VLOOKUP($D172,[2]工作表1!$A:$G,6,0)=N173,VLOOKUP($D172,[2]工作表1!$A:$G,7,0),0)+IF(VLOOKUP($E172,[2]工作表1!$A:$G,6,0)=N173,VLOOKUP($E172,[2]工作表1!$A:$G,7,0),0)+IF(VLOOKUP($F172,[2]工作表1!$A:$G,6,0)=N173,VLOOKUP($F172,[2]工作表1!$A:$G,7,0),0)+IF(VLOOKUP($G172,[2]工作表1!$A:$G,6,0)=N173,VLOOKUP($G172,[2]工作表1!$A:$G,7,0),0)+O172+AA173</f>
        <v>17</v>
      </c>
      <c r="P173" s="1">
        <v>23</v>
      </c>
      <c r="Q173" s="4">
        <f>IF(VLOOKUP($D172,[2]工作表1!$A:$G,6,0)=P173,VLOOKUP($D172,[2]工作表1!$A:$G,7,0),0)+IF(VLOOKUP($E172,[2]工作表1!$A:$G,6,0)=P173,VLOOKUP($E172,[2]工作表1!$A:$G,7,0),0)+IF(VLOOKUP($F172,[2]工作表1!$A:$G,6,0)=P173,VLOOKUP($F172,[2]工作表1!$A:$G,7,0),0)+IF(VLOOKUP($G172,[2]工作表1!$A:$G,6,0)=P173,VLOOKUP($G172,[2]工作表1!$A:$G,7,0),0)+Q172+AC173</f>
        <v>4</v>
      </c>
      <c r="R173">
        <f ca="1">IF(C173=0,0,ROUND(I173*VLOOKUP(H173,[1]期望属性!$E$23:$F$38,2,0)+M173*VLOOKUP(L173,[1]期望属性!$E$23:$F$38,2,0)+O173*VLOOKUP(N173,[1]期望属性!$E$23:$F$38,2,0)+K173*VLOOKUP(J173,[1]期望属性!$E$23:$F$38,2,0)+Q173*VLOOKUP(P173,[1]期望属性!$E$23:$F$38,2,0),0))</f>
        <v>60</v>
      </c>
      <c r="S173" t="str">
        <f>VLOOKUP((10000+INT(A173/1000)),[1]佣兵!$A$102:$F$150,5,0)</f>
        <v>技防</v>
      </c>
      <c r="T173">
        <f t="shared" si="5"/>
        <v>1</v>
      </c>
      <c r="U173">
        <f ca="1">[1]佣兵!$N$89</f>
        <v>129</v>
      </c>
      <c r="V173">
        <f t="shared" si="6"/>
        <v>3</v>
      </c>
      <c r="W173">
        <v>0</v>
      </c>
      <c r="X173">
        <f t="shared" si="7"/>
        <v>5</v>
      </c>
      <c r="Y173">
        <f ca="1">[1]佣兵!$J$89</f>
        <v>7</v>
      </c>
      <c r="Z173">
        <f t="shared" si="8"/>
        <v>6</v>
      </c>
      <c r="AA173">
        <f ca="1">[1]佣兵!$L$89</f>
        <v>4</v>
      </c>
      <c r="AB173">
        <f t="shared" si="9"/>
        <v>23</v>
      </c>
      <c r="AC173">
        <v>0</v>
      </c>
    </row>
    <row r="174" spans="1:29" x14ac:dyDescent="0.15">
      <c r="A174" s="1">
        <f>B174*1000+C174</f>
        <v>41003</v>
      </c>
      <c r="B174" s="1">
        <v>41</v>
      </c>
      <c r="C174" s="1">
        <v>3</v>
      </c>
      <c r="D174" s="44">
        <v>4005</v>
      </c>
      <c r="E174" s="45">
        <v>4005</v>
      </c>
      <c r="F174" s="45">
        <v>4002</v>
      </c>
      <c r="G174" s="46">
        <v>4007</v>
      </c>
      <c r="H174" s="1">
        <v>1</v>
      </c>
      <c r="I174" s="4">
        <f ca="1">IF(VLOOKUP($D173,[2]工作表1!$A:$G,6,0)=H174,VLOOKUP($D173,[2]工作表1!$A:$G,7,0),0)+IF(VLOOKUP($E173,[2]工作表1!$A:$G,6,0)=H174,VLOOKUP($E173,[2]工作表1!$A:$G,7,0),0)+IF(VLOOKUP($F173,[2]工作表1!$A:$G,6,0)=H174,VLOOKUP($F173,[2]工作表1!$A:$G,7,0),0)+IF(VLOOKUP($G173,[2]工作表1!$A:$G,6,0)=H174,VLOOKUP($G173,[2]工作表1!$A:$G,7,0),0)+I173+U174</f>
        <v>732</v>
      </c>
      <c r="J174" s="1">
        <v>3</v>
      </c>
      <c r="K174" s="4">
        <f>IF(VLOOKUP($D173,[2]工作表1!$A:$G,6,0)=J174,VLOOKUP($D173,[2]工作表1!$A:$G,7,0),0)+IF(VLOOKUP($E173,[2]工作表1!$A:$G,6,0)=J174,VLOOKUP($E173,[2]工作表1!$A:$G,7,0),0)+IF(VLOOKUP($F173,[2]工作表1!$A:$G,6,0)=J174,VLOOKUP($F173,[2]工作表1!$A:$G,7,0),0)+IF(VLOOKUP($G173,[2]工作表1!$A:$G,6,0)=J174,VLOOKUP($G173,[2]工作表1!$A:$G,7,0),0)+K173+W174</f>
        <v>9</v>
      </c>
      <c r="L174" s="1">
        <f>IF(S174="hp",4,IF(S174="物攻",5,IF(S174="技防",5,4)))</f>
        <v>5</v>
      </c>
      <c r="M174" s="4">
        <f ca="1">IF(VLOOKUP($D173,[2]工作表1!$A:$G,6,0)=L174,VLOOKUP($D173,[2]工作表1!$A:$G,7,0),0)+IF(VLOOKUP($E173,[2]工作表1!$A:$G,6,0)=L174,VLOOKUP($E173,[2]工作表1!$A:$G,7,0),0)+IF(VLOOKUP($F173,[2]工作表1!$A:$G,6,0)=L174,VLOOKUP($F173,[2]工作表1!$A:$G,7,0),0)+IF(VLOOKUP($G173,[2]工作表1!$A:$G,6,0)=L174,VLOOKUP($G173,[2]工作表1!$A:$G,7,0),0)+M173+Y174</f>
        <v>35</v>
      </c>
      <c r="N174" s="1">
        <f>IF(S174="hp",5,IF(S174="物攻",6,IF(S174="技防",6,7)))</f>
        <v>6</v>
      </c>
      <c r="O174" s="4">
        <f ca="1">IF(VLOOKUP($D173,[2]工作表1!$A:$G,6,0)=N174,VLOOKUP($D173,[2]工作表1!$A:$G,7,0),0)+IF(VLOOKUP($E173,[2]工作表1!$A:$G,6,0)=N174,VLOOKUP($E173,[2]工作表1!$A:$G,7,0),0)+IF(VLOOKUP($F173,[2]工作表1!$A:$G,6,0)=N174,VLOOKUP($F173,[2]工作表1!$A:$G,7,0),0)+IF(VLOOKUP($G173,[2]工作表1!$A:$G,6,0)=N174,VLOOKUP($G173,[2]工作表1!$A:$G,7,0),0)+O173+AA174</f>
        <v>21</v>
      </c>
      <c r="P174" s="1">
        <v>23</v>
      </c>
      <c r="Q174" s="4">
        <f>IF(VLOOKUP($D173,[2]工作表1!$A:$G,6,0)=P174,VLOOKUP($D173,[2]工作表1!$A:$G,7,0),0)+IF(VLOOKUP($E173,[2]工作表1!$A:$G,6,0)=P174,VLOOKUP($E173,[2]工作表1!$A:$G,7,0),0)+IF(VLOOKUP($F173,[2]工作表1!$A:$G,6,0)=P174,VLOOKUP($F173,[2]工作表1!$A:$G,7,0),0)+IF(VLOOKUP($G173,[2]工作表1!$A:$G,6,0)=P174,VLOOKUP($G173,[2]工作表1!$A:$G,7,0),0)+Q173+AC174</f>
        <v>10</v>
      </c>
      <c r="R174">
        <f ca="1">IF(C174=0,0,ROUND(I174*VLOOKUP(H174,[1]期望属性!$E$23:$F$38,2,0)+M174*VLOOKUP(L174,[1]期望属性!$E$23:$F$38,2,0)+O174*VLOOKUP(N174,[1]期望属性!$E$23:$F$38,2,0)+K174*VLOOKUP(J174,[1]期望属性!$E$23:$F$38,2,0)+Q174*VLOOKUP(P174,[1]期望属性!$E$23:$F$38,2,0),0))</f>
        <v>105</v>
      </c>
      <c r="S174" t="str">
        <f>VLOOKUP((10000+INT(A174/1000)),[1]佣兵!$A$102:$F$150,5,0)</f>
        <v>技防</v>
      </c>
      <c r="T174">
        <f t="shared" si="5"/>
        <v>1</v>
      </c>
      <c r="U174">
        <f ca="1">[1]佣兵!$N$90</f>
        <v>149</v>
      </c>
      <c r="V174">
        <f t="shared" si="6"/>
        <v>3</v>
      </c>
      <c r="W174">
        <v>0</v>
      </c>
      <c r="X174">
        <f t="shared" si="7"/>
        <v>5</v>
      </c>
      <c r="Y174">
        <f ca="1">[1]佣兵!$J$90</f>
        <v>8</v>
      </c>
      <c r="Z174">
        <f t="shared" si="8"/>
        <v>6</v>
      </c>
      <c r="AA174">
        <f ca="1">[1]佣兵!$L$90</f>
        <v>4</v>
      </c>
      <c r="AB174">
        <f t="shared" si="9"/>
        <v>23</v>
      </c>
      <c r="AC174">
        <v>0</v>
      </c>
    </row>
    <row r="175" spans="1:29" x14ac:dyDescent="0.15">
      <c r="A175" s="1">
        <f>B175*1000+C175</f>
        <v>41004</v>
      </c>
      <c r="B175" s="1">
        <v>41</v>
      </c>
      <c r="C175" s="1">
        <v>4</v>
      </c>
      <c r="D175" s="44">
        <v>5004</v>
      </c>
      <c r="E175" s="45">
        <v>5004</v>
      </c>
      <c r="F175" s="45">
        <v>5003</v>
      </c>
      <c r="G175" s="46">
        <v>5008</v>
      </c>
      <c r="H175" s="1">
        <v>1</v>
      </c>
      <c r="I175" s="4">
        <f ca="1">IF(VLOOKUP($D174,[2]工作表1!$A:$G,6,0)=H175,VLOOKUP($D174,[2]工作表1!$A:$G,7,0),0)+IF(VLOOKUP($E174,[2]工作表1!$A:$G,6,0)=H175,VLOOKUP($E174,[2]工作表1!$A:$G,7,0),0)+IF(VLOOKUP($F174,[2]工作表1!$A:$G,6,0)=H175,VLOOKUP($F174,[2]工作表1!$A:$G,7,0),0)+IF(VLOOKUP($G174,[2]工作表1!$A:$G,6,0)=H175,VLOOKUP($G174,[2]工作表1!$A:$G,7,0),0)+I174+U175</f>
        <v>910</v>
      </c>
      <c r="J175" s="1">
        <v>3</v>
      </c>
      <c r="K175" s="4">
        <f>IF(VLOOKUP($D174,[2]工作表1!$A:$G,6,0)=J175,VLOOKUP($D174,[2]工作表1!$A:$G,7,0),0)+IF(VLOOKUP($E174,[2]工作表1!$A:$G,6,0)=J175,VLOOKUP($E174,[2]工作表1!$A:$G,7,0),0)+IF(VLOOKUP($F174,[2]工作表1!$A:$G,6,0)=J175,VLOOKUP($F174,[2]工作表1!$A:$G,7,0),0)+IF(VLOOKUP($G174,[2]工作表1!$A:$G,6,0)=J175,VLOOKUP($G174,[2]工作表1!$A:$G,7,0),0)+K174+W175</f>
        <v>28</v>
      </c>
      <c r="L175" s="1">
        <f>IF(S175="hp",4,IF(S175="物攻",5,IF(S175="技防",5,4)))</f>
        <v>5</v>
      </c>
      <c r="M175" s="4">
        <f ca="1">IF(VLOOKUP($D174,[2]工作表1!$A:$G,6,0)=L175,VLOOKUP($D174,[2]工作表1!$A:$G,7,0),0)+IF(VLOOKUP($E174,[2]工作表1!$A:$G,6,0)=L175,VLOOKUP($E174,[2]工作表1!$A:$G,7,0),0)+IF(VLOOKUP($F174,[2]工作表1!$A:$G,6,0)=L175,VLOOKUP($F174,[2]工作表1!$A:$G,7,0),0)+IF(VLOOKUP($G174,[2]工作表1!$A:$G,6,0)=L175,VLOOKUP($G174,[2]工作表1!$A:$G,7,0),0)+M174+Y175</f>
        <v>65</v>
      </c>
      <c r="N175" s="1">
        <f>IF(S175="hp",5,IF(S175="物攻",6,IF(S175="技防",6,7)))</f>
        <v>6</v>
      </c>
      <c r="O175" s="4">
        <f ca="1">IF(VLOOKUP($D174,[2]工作表1!$A:$G,6,0)=N175,VLOOKUP($D174,[2]工作表1!$A:$G,7,0),0)+IF(VLOOKUP($E174,[2]工作表1!$A:$G,6,0)=N175,VLOOKUP($E174,[2]工作表1!$A:$G,7,0),0)+IF(VLOOKUP($F174,[2]工作表1!$A:$G,6,0)=N175,VLOOKUP($F174,[2]工作表1!$A:$G,7,0),0)+IF(VLOOKUP($G174,[2]工作表1!$A:$G,6,0)=N175,VLOOKUP($G174,[2]工作表1!$A:$G,7,0),0)+O174+AA175</f>
        <v>26</v>
      </c>
      <c r="P175" s="1">
        <v>23</v>
      </c>
      <c r="Q175" s="4">
        <f>IF(VLOOKUP($D174,[2]工作表1!$A:$G,6,0)=P175,VLOOKUP($D174,[2]工作表1!$A:$G,7,0),0)+IF(VLOOKUP($E174,[2]工作表1!$A:$G,6,0)=P175,VLOOKUP($E174,[2]工作表1!$A:$G,7,0),0)+IF(VLOOKUP($F174,[2]工作表1!$A:$G,6,0)=P175,VLOOKUP($F174,[2]工作表1!$A:$G,7,0),0)+IF(VLOOKUP($G174,[2]工作表1!$A:$G,6,0)=P175,VLOOKUP($G174,[2]工作表1!$A:$G,7,0),0)+Q174+AC175</f>
        <v>19</v>
      </c>
      <c r="R175">
        <f ca="1">IF(C175=0,0,ROUND(I175*VLOOKUP(H175,[1]期望属性!$E$23:$F$38,2,0)+M175*VLOOKUP(L175,[1]期望属性!$E$23:$F$38,2,0)+O175*VLOOKUP(N175,[1]期望属性!$E$23:$F$38,2,0)+K175*VLOOKUP(J175,[1]期望属性!$E$23:$F$38,2,0)+Q175*VLOOKUP(P175,[1]期望属性!$E$23:$F$38,2,0),0))</f>
        <v>167</v>
      </c>
      <c r="S175" t="str">
        <f>VLOOKUP((10000+INT(A175/1000)),[1]佣兵!$A$102:$F$150,5,0)</f>
        <v>技防</v>
      </c>
      <c r="T175">
        <f t="shared" si="5"/>
        <v>1</v>
      </c>
      <c r="U175">
        <f ca="1">[1]佣兵!$N$91</f>
        <v>178</v>
      </c>
      <c r="V175">
        <f t="shared" si="6"/>
        <v>3</v>
      </c>
      <c r="W175">
        <v>0</v>
      </c>
      <c r="X175">
        <f t="shared" si="7"/>
        <v>5</v>
      </c>
      <c r="Y175">
        <f ca="1">[1]佣兵!$J$91</f>
        <v>10</v>
      </c>
      <c r="Z175">
        <f t="shared" si="8"/>
        <v>6</v>
      </c>
      <c r="AA175">
        <f ca="1">[1]佣兵!$L$91</f>
        <v>5</v>
      </c>
      <c r="AB175">
        <f t="shared" si="9"/>
        <v>23</v>
      </c>
      <c r="AC175">
        <v>0</v>
      </c>
    </row>
    <row r="176" spans="1:29" ht="14.25" thickBot="1" x14ac:dyDescent="0.2">
      <c r="A176" s="1">
        <f>B176*1000+C176</f>
        <v>41005</v>
      </c>
      <c r="B176" s="1">
        <v>41</v>
      </c>
      <c r="C176" s="1">
        <v>5</v>
      </c>
      <c r="D176" s="47">
        <v>6005</v>
      </c>
      <c r="E176" s="47">
        <v>6007</v>
      </c>
      <c r="F176" s="47">
        <v>6003</v>
      </c>
      <c r="G176" s="47">
        <v>6008</v>
      </c>
      <c r="H176" s="1">
        <v>1</v>
      </c>
      <c r="I176" s="4">
        <f ca="1">IF(VLOOKUP($D175,[2]工作表1!$A:$G,6,0)=H176,VLOOKUP($D175,[2]工作表1!$A:$G,7,0),0)+IF(VLOOKUP($E175,[2]工作表1!$A:$G,6,0)=H176,VLOOKUP($E175,[2]工作表1!$A:$G,7,0),0)+IF(VLOOKUP($F175,[2]工作表1!$A:$G,6,0)=H176,VLOOKUP($F175,[2]工作表1!$A:$G,7,0),0)+IF(VLOOKUP($G175,[2]工作表1!$A:$G,6,0)=H176,VLOOKUP($G175,[2]工作表1!$A:$G,7,0),0)+I175+U176</f>
        <v>1626</v>
      </c>
      <c r="J176" s="1">
        <v>3</v>
      </c>
      <c r="K176" s="4">
        <f>IF(VLOOKUP($D175,[2]工作表1!$A:$G,6,0)=J176,VLOOKUP($D175,[2]工作表1!$A:$G,7,0),0)+IF(VLOOKUP($E175,[2]工作表1!$A:$G,6,0)=J176,VLOOKUP($E175,[2]工作表1!$A:$G,7,0),0)+IF(VLOOKUP($F175,[2]工作表1!$A:$G,6,0)=J176,VLOOKUP($F175,[2]工作表1!$A:$G,7,0),0)+IF(VLOOKUP($G175,[2]工作表1!$A:$G,6,0)=J176,VLOOKUP($G175,[2]工作表1!$A:$G,7,0),0)+K175+W176</f>
        <v>28</v>
      </c>
      <c r="L176" s="1">
        <f>IF(S176="hp",4,IF(S176="物攻",5,IF(S176="技防",5,4)))</f>
        <v>5</v>
      </c>
      <c r="M176" s="4">
        <f ca="1">IF(VLOOKUP($D175,[2]工作表1!$A:$G,6,0)=L176,VLOOKUP($D175,[2]工作表1!$A:$G,7,0),0)+IF(VLOOKUP($E175,[2]工作表1!$A:$G,6,0)=L176,VLOOKUP($E175,[2]工作表1!$A:$G,7,0),0)+IF(VLOOKUP($F175,[2]工作表1!$A:$G,6,0)=L176,VLOOKUP($F175,[2]工作表1!$A:$G,7,0),0)+IF(VLOOKUP($G175,[2]工作表1!$A:$G,6,0)=L176,VLOOKUP($G175,[2]工作表1!$A:$G,7,0),0)+M175+Y176</f>
        <v>77</v>
      </c>
      <c r="N176" s="1">
        <f>IF(S176="hp",5,IF(S176="物攻",6,IF(S176="技防",6,7)))</f>
        <v>6</v>
      </c>
      <c r="O176" s="4">
        <f ca="1">IF(VLOOKUP($D175,[2]工作表1!$A:$G,6,0)=N176,VLOOKUP($D175,[2]工作表1!$A:$G,7,0),0)+IF(VLOOKUP($E175,[2]工作表1!$A:$G,6,0)=N176,VLOOKUP($E175,[2]工作表1!$A:$G,7,0),0)+IF(VLOOKUP($F175,[2]工作表1!$A:$G,6,0)=N176,VLOOKUP($F175,[2]工作表1!$A:$G,7,0),0)+IF(VLOOKUP($G175,[2]工作表1!$A:$G,6,0)=N176,VLOOKUP($G175,[2]工作表1!$A:$G,7,0),0)+O175+AA176</f>
        <v>68</v>
      </c>
      <c r="P176" s="1">
        <v>23</v>
      </c>
      <c r="Q176" s="4">
        <f>IF(VLOOKUP($D175,[2]工作表1!$A:$G,6,0)=P176,VLOOKUP($D175,[2]工作表1!$A:$G,7,0),0)+IF(VLOOKUP($E175,[2]工作表1!$A:$G,6,0)=P176,VLOOKUP($E175,[2]工作表1!$A:$G,7,0),0)+IF(VLOOKUP($F175,[2]工作表1!$A:$G,6,0)=P176,VLOOKUP($F175,[2]工作表1!$A:$G,7,0),0)+IF(VLOOKUP($G175,[2]工作表1!$A:$G,6,0)=P176,VLOOKUP($G175,[2]工作表1!$A:$G,7,0),0)+Q175+AC176</f>
        <v>19</v>
      </c>
      <c r="R176">
        <f ca="1">IF(C176=0,0,ROUND(I176*VLOOKUP(H176,[1]期望属性!$E$23:$F$38,2,0)+M176*VLOOKUP(L176,[1]期望属性!$E$23:$F$38,2,0)+O176*VLOOKUP(N176,[1]期望属性!$E$23:$F$38,2,0)+K176*VLOOKUP(J176,[1]期望属性!$E$23:$F$38,2,0)+Q176*VLOOKUP(P176,[1]期望属性!$E$23:$F$38,2,0),0))</f>
        <v>250</v>
      </c>
      <c r="S176" t="str">
        <f>VLOOKUP((10000+INT(A176/1000)),[1]佣兵!$A$102:$F$150,5,0)</f>
        <v>技防</v>
      </c>
      <c r="T176">
        <f t="shared" si="5"/>
        <v>1</v>
      </c>
      <c r="U176">
        <f ca="1">[1]佣兵!$N$92</f>
        <v>218</v>
      </c>
      <c r="V176">
        <f t="shared" si="6"/>
        <v>3</v>
      </c>
      <c r="W176">
        <v>0</v>
      </c>
      <c r="X176">
        <f t="shared" si="7"/>
        <v>5</v>
      </c>
      <c r="Y176">
        <f ca="1">[1]佣兵!$J$92</f>
        <v>12</v>
      </c>
      <c r="Z176">
        <f t="shared" si="8"/>
        <v>6</v>
      </c>
      <c r="AA176">
        <f ca="1">[1]佣兵!$L$92</f>
        <v>6</v>
      </c>
      <c r="AB176">
        <f t="shared" si="9"/>
        <v>23</v>
      </c>
      <c r="AC176">
        <v>0</v>
      </c>
    </row>
    <row r="177" spans="1:29" x14ac:dyDescent="0.15">
      <c r="A177" s="1">
        <f>B177*1000+C177</f>
        <v>42000</v>
      </c>
      <c r="B177" s="1">
        <v>42</v>
      </c>
      <c r="C177" s="1">
        <f>C165</f>
        <v>0</v>
      </c>
      <c r="D177" s="17">
        <v>1001</v>
      </c>
      <c r="E177" s="18">
        <v>1005</v>
      </c>
      <c r="F177" s="18">
        <v>1002</v>
      </c>
      <c r="G177" s="19">
        <v>1007</v>
      </c>
      <c r="H177" s="1">
        <v>1</v>
      </c>
      <c r="I177" s="4">
        <v>0</v>
      </c>
      <c r="J177" s="1">
        <v>3</v>
      </c>
      <c r="K177" s="4">
        <v>0</v>
      </c>
      <c r="L177" s="1">
        <f>IF(S177="hp",4,IF(S177="物攻",5,IF(S177="技防",5,4)))</f>
        <v>4</v>
      </c>
      <c r="M177" s="4">
        <v>0</v>
      </c>
      <c r="N177" s="1">
        <f>IF(S177="hp",5,IF(S177="物攻",6,IF(S177="技防",6,7)))</f>
        <v>5</v>
      </c>
      <c r="O177" s="4">
        <v>0</v>
      </c>
      <c r="P177" s="1">
        <v>23</v>
      </c>
      <c r="Q177" s="4">
        <v>0</v>
      </c>
      <c r="R177">
        <f>IF(C177=0,0,ROUND(I177*VLOOKUP(H177,[1]期望属性!$E$23:$F$38,2,0)+M177*VLOOKUP(L177,[1]期望属性!$E$23:$F$38,2,0)+O177*VLOOKUP(N177,[1]期望属性!$E$23:$F$38,2,0)+K177*VLOOKUP(J177,[1]期望属性!$E$23:$F$38,2,0)+Q177*VLOOKUP(P177,[1]期望属性!$E$23:$F$38,2,0),0))</f>
        <v>0</v>
      </c>
      <c r="S177" t="str">
        <f>VLOOKUP((10000+INT(A177/1000)),[1]佣兵!$A$102:$F$150,5,0)</f>
        <v>hp</v>
      </c>
      <c r="T177">
        <f>H177</f>
        <v>1</v>
      </c>
      <c r="U177">
        <f>[1]佣兵!$N$87</f>
        <v>0</v>
      </c>
      <c r="V177">
        <f>J177</f>
        <v>3</v>
      </c>
      <c r="W177">
        <v>0</v>
      </c>
      <c r="X177">
        <f>L177</f>
        <v>4</v>
      </c>
      <c r="Y177">
        <f>[1]佣兵!$J$87</f>
        <v>0</v>
      </c>
      <c r="Z177">
        <f>N177</f>
        <v>5</v>
      </c>
      <c r="AA177">
        <f>[1]佣兵!$J$87</f>
        <v>0</v>
      </c>
      <c r="AB177">
        <f>P177</f>
        <v>23</v>
      </c>
      <c r="AC177">
        <v>0</v>
      </c>
    </row>
    <row r="178" spans="1:29" x14ac:dyDescent="0.15">
      <c r="A178" s="1">
        <f>B178*1000+C178</f>
        <v>42001</v>
      </c>
      <c r="B178" s="1">
        <v>42</v>
      </c>
      <c r="C178" s="1">
        <f>C166</f>
        <v>1</v>
      </c>
      <c r="D178" s="20">
        <v>2001</v>
      </c>
      <c r="E178" s="6">
        <v>2005</v>
      </c>
      <c r="F178" s="6">
        <v>2003</v>
      </c>
      <c r="G178" s="21">
        <v>2008</v>
      </c>
      <c r="H178" s="1">
        <v>1</v>
      </c>
      <c r="I178" s="4">
        <f ca="1">IF(VLOOKUP($D177,[2]工作表1!$A:$G,6,0)=H178,VLOOKUP($D177,[2]工作表1!$A:$G,7,0),0)+IF(VLOOKUP($E177,[2]工作表1!$A:$G,6,0)=H178,VLOOKUP($E177,[2]工作表1!$A:$G,7,0),0)+IF(VLOOKUP($F177,[2]工作表1!$A:$G,6,0)=H178,VLOOKUP($F177,[2]工作表1!$A:$G,7,0),0)+IF(VLOOKUP($G177,[2]工作表1!$A:$G,6,0)=H178,VLOOKUP($G177,[2]工作表1!$A:$G,7,0),0)+I177+U178</f>
        <v>99</v>
      </c>
      <c r="J178" s="1">
        <v>3</v>
      </c>
      <c r="K178" s="4">
        <f>IF(VLOOKUP($D177,[2]工作表1!$A:$G,6,0)=J178,VLOOKUP($D177,[2]工作表1!$A:$G,7,0),0)+IF(VLOOKUP($E177,[2]工作表1!$A:$G,6,0)=J178,VLOOKUP($E177,[2]工作表1!$A:$G,7,0),0)+IF(VLOOKUP($F177,[2]工作表1!$A:$G,6,0)=J178,VLOOKUP($F177,[2]工作表1!$A:$G,7,0),0)+IF(VLOOKUP($G177,[2]工作表1!$A:$G,6,0)=J178,VLOOKUP($G177,[2]工作表1!$A:$G,7,0),0)+K177+W178</f>
        <v>6</v>
      </c>
      <c r="L178" s="1">
        <f>IF(S178="hp",4,IF(S178="物攻",5,IF(S178="技防",5,4)))</f>
        <v>4</v>
      </c>
      <c r="M178" s="4">
        <f ca="1">IF(VLOOKUP($D177,[2]工作表1!$A:$G,6,0)=L178,VLOOKUP($D177,[2]工作表1!$A:$G,7,0),0)+IF(VLOOKUP($E177,[2]工作表1!$A:$G,6,0)=L178,VLOOKUP($E177,[2]工作表1!$A:$G,7,0),0)+IF(VLOOKUP($F177,[2]工作表1!$A:$G,6,0)=L178,VLOOKUP($F177,[2]工作表1!$A:$G,7,0),0)+IF(VLOOKUP($G177,[2]工作表1!$A:$G,6,0)=L178,VLOOKUP($G177,[2]工作表1!$A:$G,7,0),0)+M177+Y178</f>
        <v>8</v>
      </c>
      <c r="N178" s="1">
        <f>IF(S178="hp",5,IF(S178="物攻",6,IF(S178="技防",6,7)))</f>
        <v>5</v>
      </c>
      <c r="O178" s="4">
        <f ca="1">IF(VLOOKUP($D177,[2]工作表1!$A:$G,6,0)=N178,VLOOKUP($D177,[2]工作表1!$A:$G,7,0),0)+IF(VLOOKUP($E177,[2]工作表1!$A:$G,6,0)=N178,VLOOKUP($E177,[2]工作表1!$A:$G,7,0),0)+IF(VLOOKUP($F177,[2]工作表1!$A:$G,6,0)=N178,VLOOKUP($F177,[2]工作表1!$A:$G,7,0),0)+IF(VLOOKUP($G177,[2]工作表1!$A:$G,6,0)=N178,VLOOKUP($G177,[2]工作表1!$A:$G,7,0),0)+O177+AA178</f>
        <v>8</v>
      </c>
      <c r="P178" s="1">
        <v>23</v>
      </c>
      <c r="Q178" s="4">
        <f>IF(VLOOKUP($D177,[2]工作表1!$A:$G,6,0)=P178,VLOOKUP($D177,[2]工作表1!$A:$G,7,0),0)+IF(VLOOKUP($E177,[2]工作表1!$A:$G,6,0)=P178,VLOOKUP($E177,[2]工作表1!$A:$G,7,0),0)+IF(VLOOKUP($F177,[2]工作表1!$A:$G,6,0)=P178,VLOOKUP($F177,[2]工作表1!$A:$G,7,0),0)+IF(VLOOKUP($G177,[2]工作表1!$A:$G,6,0)=P178,VLOOKUP($G177,[2]工作表1!$A:$G,7,0),0)+Q177+AC178</f>
        <v>3</v>
      </c>
      <c r="R178">
        <f ca="1">IF(C178=0,0,ROUND(I178*VLOOKUP(H178,[1]期望属性!$E$23:$F$38,2,0)+M178*VLOOKUP(L178,[1]期望属性!$E$23:$F$38,2,0)+O178*VLOOKUP(N178,[1]期望属性!$E$23:$F$38,2,0)+K178*VLOOKUP(J178,[1]期望属性!$E$23:$F$38,2,0)+Q178*VLOOKUP(P178,[1]期望属性!$E$23:$F$38,2,0),0))</f>
        <v>27</v>
      </c>
      <c r="S178" t="str">
        <f>VLOOKUP((10000+INT(A178/1000)),[1]佣兵!$A$102:$F$150,5,0)</f>
        <v>hp</v>
      </c>
      <c r="T178">
        <f>H178</f>
        <v>1</v>
      </c>
      <c r="U178">
        <f ca="1">[1]佣兵!$N$88</f>
        <v>99</v>
      </c>
      <c r="V178">
        <f>J178</f>
        <v>3</v>
      </c>
      <c r="W178">
        <v>0</v>
      </c>
      <c r="X178">
        <f>L178</f>
        <v>4</v>
      </c>
      <c r="Y178">
        <f ca="1">[1]佣兵!$J$88</f>
        <v>5</v>
      </c>
      <c r="Z178">
        <f>N178</f>
        <v>5</v>
      </c>
      <c r="AA178">
        <f ca="1">[1]佣兵!$J$88</f>
        <v>5</v>
      </c>
      <c r="AB178">
        <f>P178</f>
        <v>23</v>
      </c>
      <c r="AC178">
        <v>0</v>
      </c>
    </row>
    <row r="179" spans="1:29" x14ac:dyDescent="0.15">
      <c r="A179" s="1">
        <f>B179*1000+C179</f>
        <v>42002</v>
      </c>
      <c r="B179" s="1">
        <v>42</v>
      </c>
      <c r="C179" s="1">
        <f>C167</f>
        <v>2</v>
      </c>
      <c r="D179" s="20">
        <v>3001</v>
      </c>
      <c r="E179" s="6">
        <v>3005</v>
      </c>
      <c r="F179" s="6">
        <v>3002</v>
      </c>
      <c r="G179" s="21">
        <v>3007</v>
      </c>
      <c r="H179" s="1">
        <v>1</v>
      </c>
      <c r="I179" s="4">
        <f ca="1">IF(VLOOKUP($D178,[2]工作表1!$A:$G,6,0)=H179,VLOOKUP($D178,[2]工作表1!$A:$G,7,0),0)+IF(VLOOKUP($E178,[2]工作表1!$A:$G,6,0)=H179,VLOOKUP($E178,[2]工作表1!$A:$G,7,0),0)+IF(VLOOKUP($F178,[2]工作表1!$A:$G,6,0)=H179,VLOOKUP($F178,[2]工作表1!$A:$G,7,0),0)+IF(VLOOKUP($G178,[2]工作表1!$A:$G,6,0)=H179,VLOOKUP($G178,[2]工作表1!$A:$G,7,0),0)+I178+U179</f>
        <v>406</v>
      </c>
      <c r="J179" s="1">
        <v>3</v>
      </c>
      <c r="K179" s="4">
        <f>IF(VLOOKUP($D178,[2]工作表1!$A:$G,6,0)=J179,VLOOKUP($D178,[2]工作表1!$A:$G,7,0),0)+IF(VLOOKUP($E178,[2]工作表1!$A:$G,6,0)=J179,VLOOKUP($E178,[2]工作表1!$A:$G,7,0),0)+IF(VLOOKUP($F178,[2]工作表1!$A:$G,6,0)=J179,VLOOKUP($F178,[2]工作表1!$A:$G,7,0),0)+IF(VLOOKUP($G178,[2]工作表1!$A:$G,6,0)=J179,VLOOKUP($G178,[2]工作表1!$A:$G,7,0),0)+K178+W179</f>
        <v>6</v>
      </c>
      <c r="L179" s="1">
        <f>IF(S179="hp",4,IF(S179="物攻",5,IF(S179="技防",5,4)))</f>
        <v>4</v>
      </c>
      <c r="M179" s="4">
        <f ca="1">IF(VLOOKUP($D178,[2]工作表1!$A:$G,6,0)=L179,VLOOKUP($D178,[2]工作表1!$A:$G,7,0),0)+IF(VLOOKUP($E178,[2]工作表1!$A:$G,6,0)=L179,VLOOKUP($E178,[2]工作表1!$A:$G,7,0),0)+IF(VLOOKUP($F178,[2]工作表1!$A:$G,6,0)=L179,VLOOKUP($F178,[2]工作表1!$A:$G,7,0),0)+IF(VLOOKUP($G178,[2]工作表1!$A:$G,6,0)=L179,VLOOKUP($G178,[2]工作表1!$A:$G,7,0),0)+M178+Y179</f>
        <v>20</v>
      </c>
      <c r="N179" s="1">
        <f>IF(S179="hp",5,IF(S179="物攻",6,IF(S179="技防",6,7)))</f>
        <v>5</v>
      </c>
      <c r="O179" s="4">
        <f ca="1">IF(VLOOKUP($D178,[2]工作表1!$A:$G,6,0)=N179,VLOOKUP($D178,[2]工作表1!$A:$G,7,0),0)+IF(VLOOKUP($E178,[2]工作表1!$A:$G,6,0)=N179,VLOOKUP($E178,[2]工作表1!$A:$G,7,0),0)+IF(VLOOKUP($F178,[2]工作表1!$A:$G,6,0)=N179,VLOOKUP($F178,[2]工作表1!$A:$G,7,0),0)+IF(VLOOKUP($G178,[2]工作表1!$A:$G,6,0)=N179,VLOOKUP($G178,[2]工作表1!$A:$G,7,0),0)+O178+AA179</f>
        <v>20</v>
      </c>
      <c r="P179" s="1">
        <v>23</v>
      </c>
      <c r="Q179" s="4">
        <f>IF(VLOOKUP($D178,[2]工作表1!$A:$G,6,0)=P179,VLOOKUP($D178,[2]工作表1!$A:$G,7,0),0)+IF(VLOOKUP($E178,[2]工作表1!$A:$G,6,0)=P179,VLOOKUP($E178,[2]工作表1!$A:$G,7,0),0)+IF(VLOOKUP($F178,[2]工作表1!$A:$G,6,0)=P179,VLOOKUP($F178,[2]工作表1!$A:$G,7,0),0)+IF(VLOOKUP($G178,[2]工作表1!$A:$G,6,0)=P179,VLOOKUP($G178,[2]工作表1!$A:$G,7,0),0)+Q178+AC179</f>
        <v>3</v>
      </c>
      <c r="R179">
        <f ca="1">IF(C179=0,0,ROUND(I179*VLOOKUP(H179,[1]期望属性!$E$23:$F$38,2,0)+M179*VLOOKUP(L179,[1]期望属性!$E$23:$F$38,2,0)+O179*VLOOKUP(N179,[1]期望属性!$E$23:$F$38,2,0)+K179*VLOOKUP(J179,[1]期望属性!$E$23:$F$38,2,0)+Q179*VLOOKUP(P179,[1]期望属性!$E$23:$F$38,2,0),0))</f>
        <v>68</v>
      </c>
      <c r="S179" t="str">
        <f>VLOOKUP((10000+INT(A179/1000)),[1]佣兵!$A$102:$F$150,5,0)</f>
        <v>hp</v>
      </c>
      <c r="T179">
        <f>H179</f>
        <v>1</v>
      </c>
      <c r="U179">
        <f ca="1">[1]佣兵!$N$89</f>
        <v>129</v>
      </c>
      <c r="V179">
        <f>J179</f>
        <v>3</v>
      </c>
      <c r="W179">
        <v>0</v>
      </c>
      <c r="X179">
        <f>L179</f>
        <v>4</v>
      </c>
      <c r="Y179">
        <f ca="1">[1]佣兵!$J$89</f>
        <v>7</v>
      </c>
      <c r="Z179">
        <f>N179</f>
        <v>5</v>
      </c>
      <c r="AA179">
        <f ca="1">[1]佣兵!$J$89</f>
        <v>7</v>
      </c>
      <c r="AB179">
        <f>P179</f>
        <v>23</v>
      </c>
      <c r="AC179">
        <v>0</v>
      </c>
    </row>
    <row r="180" spans="1:29" x14ac:dyDescent="0.15">
      <c r="A180" s="1">
        <f>B180*1000+C180</f>
        <v>42003</v>
      </c>
      <c r="B180" s="1">
        <v>42</v>
      </c>
      <c r="C180" s="1">
        <f>C168</f>
        <v>3</v>
      </c>
      <c r="D180" s="20">
        <v>4001</v>
      </c>
      <c r="E180" s="6">
        <v>4005</v>
      </c>
      <c r="F180" s="6">
        <v>4003</v>
      </c>
      <c r="G180" s="21">
        <v>4008</v>
      </c>
      <c r="H180" s="1">
        <v>1</v>
      </c>
      <c r="I180" s="4">
        <f ca="1">IF(VLOOKUP($D179,[2]工作表1!$A:$G,6,0)=H180,VLOOKUP($D179,[2]工作表1!$A:$G,7,0),0)+IF(VLOOKUP($E179,[2]工作表1!$A:$G,6,0)=H180,VLOOKUP($E179,[2]工作表1!$A:$G,7,0),0)+IF(VLOOKUP($F179,[2]工作表1!$A:$G,6,0)=H180,VLOOKUP($F179,[2]工作表1!$A:$G,7,0),0)+IF(VLOOKUP($G179,[2]工作表1!$A:$G,6,0)=H180,VLOOKUP($G179,[2]工作表1!$A:$G,7,0),0)+I179+U180</f>
        <v>555</v>
      </c>
      <c r="J180" s="1">
        <v>3</v>
      </c>
      <c r="K180" s="4">
        <f>IF(VLOOKUP($D179,[2]工作表1!$A:$G,6,0)=J180,VLOOKUP($D179,[2]工作表1!$A:$G,7,0),0)+IF(VLOOKUP($E179,[2]工作表1!$A:$G,6,0)=J180,VLOOKUP($E179,[2]工作表1!$A:$G,7,0),0)+IF(VLOOKUP($F179,[2]工作表1!$A:$G,6,0)=J180,VLOOKUP($F179,[2]工作表1!$A:$G,7,0),0)+IF(VLOOKUP($G179,[2]工作表1!$A:$G,6,0)=J180,VLOOKUP($G179,[2]工作表1!$A:$G,7,0),0)+K179+W180</f>
        <v>19</v>
      </c>
      <c r="L180" s="1">
        <f>IF(S180="hp",4,IF(S180="物攻",5,IF(S180="技防",5,4)))</f>
        <v>4</v>
      </c>
      <c r="M180" s="4">
        <f ca="1">IF(VLOOKUP($D179,[2]工作表1!$A:$G,6,0)=L180,VLOOKUP($D179,[2]工作表1!$A:$G,7,0),0)+IF(VLOOKUP($E179,[2]工作表1!$A:$G,6,0)=L180,VLOOKUP($E179,[2]工作表1!$A:$G,7,0),0)+IF(VLOOKUP($F179,[2]工作表1!$A:$G,6,0)=L180,VLOOKUP($F179,[2]工作表1!$A:$G,7,0),0)+IF(VLOOKUP($G179,[2]工作表1!$A:$G,6,0)=L180,VLOOKUP($G179,[2]工作表1!$A:$G,7,0),0)+M179+Y180</f>
        <v>35</v>
      </c>
      <c r="N180" s="1">
        <f>IF(S180="hp",5,IF(S180="物攻",6,IF(S180="技防",6,7)))</f>
        <v>5</v>
      </c>
      <c r="O180" s="4">
        <f ca="1">IF(VLOOKUP($D179,[2]工作表1!$A:$G,6,0)=N180,VLOOKUP($D179,[2]工作表1!$A:$G,7,0),0)+IF(VLOOKUP($E179,[2]工作表1!$A:$G,6,0)=N180,VLOOKUP($E179,[2]工作表1!$A:$G,7,0),0)+IF(VLOOKUP($F179,[2]工作表1!$A:$G,6,0)=N180,VLOOKUP($F179,[2]工作表1!$A:$G,7,0),0)+IF(VLOOKUP($G179,[2]工作表1!$A:$G,6,0)=N180,VLOOKUP($G179,[2]工作表1!$A:$G,7,0),0)+O179+AA180</f>
        <v>35</v>
      </c>
      <c r="P180" s="1">
        <v>23</v>
      </c>
      <c r="Q180" s="4">
        <f>IF(VLOOKUP($D179,[2]工作表1!$A:$G,6,0)=P180,VLOOKUP($D179,[2]工作表1!$A:$G,7,0),0)+IF(VLOOKUP($E179,[2]工作表1!$A:$G,6,0)=P180,VLOOKUP($E179,[2]工作表1!$A:$G,7,0),0)+IF(VLOOKUP($F179,[2]工作表1!$A:$G,6,0)=P180,VLOOKUP($F179,[2]工作表1!$A:$G,7,0),0)+IF(VLOOKUP($G179,[2]工作表1!$A:$G,6,0)=P180,VLOOKUP($G179,[2]工作表1!$A:$G,7,0),0)+Q179+AC180</f>
        <v>9</v>
      </c>
      <c r="R180">
        <f ca="1">IF(C180=0,0,ROUND(I180*VLOOKUP(H180,[1]期望属性!$E$23:$F$38,2,0)+M180*VLOOKUP(L180,[1]期望属性!$E$23:$F$38,2,0)+O180*VLOOKUP(N180,[1]期望属性!$E$23:$F$38,2,0)+K180*VLOOKUP(J180,[1]期望属性!$E$23:$F$38,2,0)+Q180*VLOOKUP(P180,[1]期望属性!$E$23:$F$38,2,0),0))</f>
        <v>118</v>
      </c>
      <c r="S180" t="str">
        <f>VLOOKUP((10000+INT(A180/1000)),[1]佣兵!$A$102:$F$150,5,0)</f>
        <v>hp</v>
      </c>
      <c r="T180">
        <f>H180</f>
        <v>1</v>
      </c>
      <c r="U180">
        <f ca="1">[1]佣兵!$N$90</f>
        <v>149</v>
      </c>
      <c r="V180">
        <f>J180</f>
        <v>3</v>
      </c>
      <c r="W180">
        <v>0</v>
      </c>
      <c r="X180">
        <f>L180</f>
        <v>4</v>
      </c>
      <c r="Y180">
        <f ca="1">[1]佣兵!$J$90</f>
        <v>8</v>
      </c>
      <c r="Z180">
        <f>N180</f>
        <v>5</v>
      </c>
      <c r="AA180">
        <f ca="1">[1]佣兵!$J$90</f>
        <v>8</v>
      </c>
      <c r="AB180">
        <f>P180</f>
        <v>23</v>
      </c>
      <c r="AC180">
        <v>0</v>
      </c>
    </row>
    <row r="181" spans="1:29" x14ac:dyDescent="0.15">
      <c r="A181" s="1">
        <f>B181*1000+C181</f>
        <v>42004</v>
      </c>
      <c r="B181" s="1">
        <v>42</v>
      </c>
      <c r="C181" s="1">
        <f>C169</f>
        <v>4</v>
      </c>
      <c r="D181" s="22">
        <v>5001</v>
      </c>
      <c r="E181" s="5">
        <v>5005</v>
      </c>
      <c r="F181" s="5">
        <v>5003</v>
      </c>
      <c r="G181" s="23">
        <v>5008</v>
      </c>
      <c r="H181" s="1">
        <v>1</v>
      </c>
      <c r="I181" s="4">
        <f ca="1">IF(VLOOKUP($D180,[2]工作表1!$A:$G,6,0)=H181,VLOOKUP($D180,[2]工作表1!$A:$G,7,0),0)+IF(VLOOKUP($E180,[2]工作表1!$A:$G,6,0)=H181,VLOOKUP($E180,[2]工作表1!$A:$G,7,0),0)+IF(VLOOKUP($F180,[2]工作表1!$A:$G,6,0)=H181,VLOOKUP($F180,[2]工作表1!$A:$G,7,0),0)+IF(VLOOKUP($G180,[2]工作表1!$A:$G,6,0)=H181,VLOOKUP($G180,[2]工作表1!$A:$G,7,0),0)+I180+U181</f>
        <v>1088</v>
      </c>
      <c r="J181" s="1">
        <v>3</v>
      </c>
      <c r="K181" s="4">
        <f>IF(VLOOKUP($D180,[2]工作表1!$A:$G,6,0)=J181,VLOOKUP($D180,[2]工作表1!$A:$G,7,0),0)+IF(VLOOKUP($E180,[2]工作表1!$A:$G,6,0)=J181,VLOOKUP($E180,[2]工作表1!$A:$G,7,0),0)+IF(VLOOKUP($F180,[2]工作表1!$A:$G,6,0)=J181,VLOOKUP($F180,[2]工作表1!$A:$G,7,0),0)+IF(VLOOKUP($G180,[2]工作表1!$A:$G,6,0)=J181,VLOOKUP($G180,[2]工作表1!$A:$G,7,0),0)+K180+W181</f>
        <v>19</v>
      </c>
      <c r="L181" s="1">
        <f>IF(S181="hp",4,IF(S181="物攻",5,IF(S181="技防",5,4)))</f>
        <v>4</v>
      </c>
      <c r="M181" s="4">
        <f ca="1">IF(VLOOKUP($D180,[2]工作表1!$A:$G,6,0)=L181,VLOOKUP($D180,[2]工作表1!$A:$G,7,0),0)+IF(VLOOKUP($E180,[2]工作表1!$A:$G,6,0)=L181,VLOOKUP($E180,[2]工作表1!$A:$G,7,0),0)+IF(VLOOKUP($F180,[2]工作表1!$A:$G,6,0)=L181,VLOOKUP($F180,[2]工作表1!$A:$G,7,0),0)+IF(VLOOKUP($G180,[2]工作表1!$A:$G,6,0)=L181,VLOOKUP($G180,[2]工作表1!$A:$G,7,0),0)+M180+Y181</f>
        <v>55</v>
      </c>
      <c r="N181" s="1">
        <f>IF(S181="hp",5,IF(S181="物攻",6,IF(S181="技防",6,7)))</f>
        <v>5</v>
      </c>
      <c r="O181" s="4">
        <f ca="1">IF(VLOOKUP($D180,[2]工作表1!$A:$G,6,0)=N181,VLOOKUP($D180,[2]工作表1!$A:$G,7,0),0)+IF(VLOOKUP($E180,[2]工作表1!$A:$G,6,0)=N181,VLOOKUP($E180,[2]工作表1!$A:$G,7,0),0)+IF(VLOOKUP($F180,[2]工作表1!$A:$G,6,0)=N181,VLOOKUP($F180,[2]工作表1!$A:$G,7,0),0)+IF(VLOOKUP($G180,[2]工作表1!$A:$G,6,0)=N181,VLOOKUP($G180,[2]工作表1!$A:$G,7,0),0)+O180+AA181</f>
        <v>55</v>
      </c>
      <c r="P181" s="1">
        <v>23</v>
      </c>
      <c r="Q181" s="4">
        <f>IF(VLOOKUP($D180,[2]工作表1!$A:$G,6,0)=P181,VLOOKUP($D180,[2]工作表1!$A:$G,7,0),0)+IF(VLOOKUP($E180,[2]工作表1!$A:$G,6,0)=P181,VLOOKUP($E180,[2]工作表1!$A:$G,7,0),0)+IF(VLOOKUP($F180,[2]工作表1!$A:$G,6,0)=P181,VLOOKUP($F180,[2]工作表1!$A:$G,7,0),0)+IF(VLOOKUP($G180,[2]工作表1!$A:$G,6,0)=P181,VLOOKUP($G180,[2]工作表1!$A:$G,7,0),0)+Q180+AC181</f>
        <v>9</v>
      </c>
      <c r="R181">
        <f ca="1">IF(C181=0,0,ROUND(I181*VLOOKUP(H181,[1]期望属性!$E$23:$F$38,2,0)+M181*VLOOKUP(L181,[1]期望属性!$E$23:$F$38,2,0)+O181*VLOOKUP(N181,[1]期望属性!$E$23:$F$38,2,0)+K181*VLOOKUP(J181,[1]期望属性!$E$23:$F$38,2,0)+Q181*VLOOKUP(P181,[1]期望属性!$E$23:$F$38,2,0),0))</f>
        <v>187</v>
      </c>
      <c r="S181" t="str">
        <f>VLOOKUP((10000+INT(A181/1000)),[1]佣兵!$A$102:$F$150,5,0)</f>
        <v>hp</v>
      </c>
      <c r="T181">
        <f>H181</f>
        <v>1</v>
      </c>
      <c r="U181">
        <f ca="1">[1]佣兵!$N$91</f>
        <v>178</v>
      </c>
      <c r="V181">
        <f>J181</f>
        <v>3</v>
      </c>
      <c r="W181">
        <v>0</v>
      </c>
      <c r="X181">
        <f>L181</f>
        <v>4</v>
      </c>
      <c r="Y181">
        <f ca="1">[1]佣兵!$J$91</f>
        <v>10</v>
      </c>
      <c r="Z181">
        <f>N181</f>
        <v>5</v>
      </c>
      <c r="AA181">
        <f ca="1">[1]佣兵!$J$91</f>
        <v>10</v>
      </c>
      <c r="AB181">
        <f>P181</f>
        <v>23</v>
      </c>
      <c r="AC181">
        <v>0</v>
      </c>
    </row>
    <row r="182" spans="1:29" ht="14.25" thickBot="1" x14ac:dyDescent="0.2">
      <c r="A182" s="1">
        <f>B182*1000+C182</f>
        <v>42005</v>
      </c>
      <c r="B182" s="1">
        <v>42</v>
      </c>
      <c r="C182" s="1">
        <f>C170</f>
        <v>5</v>
      </c>
      <c r="D182" s="24">
        <v>6001</v>
      </c>
      <c r="E182" s="25">
        <v>6005</v>
      </c>
      <c r="F182" s="25">
        <v>6002</v>
      </c>
      <c r="G182" s="26">
        <v>6007</v>
      </c>
      <c r="H182" s="1">
        <v>1</v>
      </c>
      <c r="I182" s="4">
        <f ca="1">IF(VLOOKUP($D181,[2]工作表1!$A:$G,6,0)=H182,VLOOKUP($D181,[2]工作表1!$A:$G,7,0),0)+IF(VLOOKUP($E181,[2]工作表1!$A:$G,6,0)=H182,VLOOKUP($E181,[2]工作表1!$A:$G,7,0),0)+IF(VLOOKUP($F181,[2]工作表1!$A:$G,6,0)=H182,VLOOKUP($F181,[2]工作表1!$A:$G,7,0),0)+IF(VLOOKUP($G181,[2]工作表1!$A:$G,6,0)=H182,VLOOKUP($G181,[2]工作表1!$A:$G,7,0),0)+I181+U182</f>
        <v>1804</v>
      </c>
      <c r="J182" s="1">
        <v>3</v>
      </c>
      <c r="K182" s="4">
        <f>IF(VLOOKUP($D181,[2]工作表1!$A:$G,6,0)=J182,VLOOKUP($D181,[2]工作表1!$A:$G,7,0),0)+IF(VLOOKUP($E181,[2]工作表1!$A:$G,6,0)=J182,VLOOKUP($E181,[2]工作表1!$A:$G,7,0),0)+IF(VLOOKUP($F181,[2]工作表1!$A:$G,6,0)=J182,VLOOKUP($F181,[2]工作表1!$A:$G,7,0),0)+IF(VLOOKUP($G181,[2]工作表1!$A:$G,6,0)=J182,VLOOKUP($G181,[2]工作表1!$A:$G,7,0),0)+K181+W182</f>
        <v>19</v>
      </c>
      <c r="L182" s="1">
        <f>IF(S182="hp",4,IF(S182="物攻",5,IF(S182="技防",5,4)))</f>
        <v>4</v>
      </c>
      <c r="M182" s="4">
        <f ca="1">IF(VLOOKUP($D181,[2]工作表1!$A:$G,6,0)=L182,VLOOKUP($D181,[2]工作表1!$A:$G,7,0),0)+IF(VLOOKUP($E181,[2]工作表1!$A:$G,6,0)=L182,VLOOKUP($E181,[2]工作表1!$A:$G,7,0),0)+IF(VLOOKUP($F181,[2]工作表1!$A:$G,6,0)=L182,VLOOKUP($F181,[2]工作表1!$A:$G,7,0),0)+IF(VLOOKUP($G181,[2]工作表1!$A:$G,6,0)=L182,VLOOKUP($G181,[2]工作表1!$A:$G,7,0),0)+M181+Y182</f>
        <v>81</v>
      </c>
      <c r="N182" s="1">
        <f>IF(S182="hp",5,IF(S182="物攻",6,IF(S182="技防",6,7)))</f>
        <v>5</v>
      </c>
      <c r="O182" s="4">
        <f ca="1">IF(VLOOKUP($D181,[2]工作表1!$A:$G,6,0)=N182,VLOOKUP($D181,[2]工作表1!$A:$G,7,0),0)+IF(VLOOKUP($E181,[2]工作表1!$A:$G,6,0)=N182,VLOOKUP($E181,[2]工作表1!$A:$G,7,0),0)+IF(VLOOKUP($F181,[2]工作表1!$A:$G,6,0)=N182,VLOOKUP($F181,[2]工作表1!$A:$G,7,0),0)+IF(VLOOKUP($G181,[2]工作表1!$A:$G,6,0)=N182,VLOOKUP($G181,[2]工作表1!$A:$G,7,0),0)+O181+AA182</f>
        <v>81</v>
      </c>
      <c r="P182" s="1">
        <v>23</v>
      </c>
      <c r="Q182" s="4">
        <f>IF(VLOOKUP($D181,[2]工作表1!$A:$G,6,0)=P182,VLOOKUP($D181,[2]工作表1!$A:$G,7,0),0)+IF(VLOOKUP($E181,[2]工作表1!$A:$G,6,0)=P182,VLOOKUP($E181,[2]工作表1!$A:$G,7,0),0)+IF(VLOOKUP($F181,[2]工作表1!$A:$G,6,0)=P182,VLOOKUP($F181,[2]工作表1!$A:$G,7,0),0)+IF(VLOOKUP($G181,[2]工作表1!$A:$G,6,0)=P182,VLOOKUP($G181,[2]工作表1!$A:$G,7,0),0)+Q181+AC182</f>
        <v>9</v>
      </c>
      <c r="R182">
        <f ca="1">IF(C182=0,0,ROUND(I182*VLOOKUP(H182,[1]期望属性!$E$23:$F$38,2,0)+M182*VLOOKUP(L182,[1]期望属性!$E$23:$F$38,2,0)+O182*VLOOKUP(N182,[1]期望属性!$E$23:$F$38,2,0)+K182*VLOOKUP(J182,[1]期望属性!$E$23:$F$38,2,0)+Q182*VLOOKUP(P182,[1]期望属性!$E$23:$F$38,2,0),0))</f>
        <v>278</v>
      </c>
      <c r="S182" t="str">
        <f>VLOOKUP((10000+INT(A182/1000)),[1]佣兵!$A$102:$F$150,5,0)</f>
        <v>hp</v>
      </c>
      <c r="T182">
        <f>H182</f>
        <v>1</v>
      </c>
      <c r="U182">
        <f ca="1">[1]佣兵!$N$92</f>
        <v>218</v>
      </c>
      <c r="V182">
        <f>J182</f>
        <v>3</v>
      </c>
      <c r="W182">
        <v>0</v>
      </c>
      <c r="X182">
        <f>L182</f>
        <v>4</v>
      </c>
      <c r="Y182">
        <f ca="1">[1]佣兵!$J$92</f>
        <v>12</v>
      </c>
      <c r="Z182">
        <f>N182</f>
        <v>5</v>
      </c>
      <c r="AA182">
        <f ca="1">[1]佣兵!$J$92</f>
        <v>12</v>
      </c>
      <c r="AB182">
        <f>P182</f>
        <v>23</v>
      </c>
      <c r="AC182">
        <v>0</v>
      </c>
    </row>
    <row r="183" spans="1:29" x14ac:dyDescent="0.15">
      <c r="A183" s="1">
        <f>B183*1000+C183</f>
        <v>45000</v>
      </c>
      <c r="B183" s="1">
        <v>45</v>
      </c>
      <c r="C183" s="1">
        <f>C177</f>
        <v>0</v>
      </c>
      <c r="D183" s="41">
        <v>1005</v>
      </c>
      <c r="E183" s="42">
        <v>1004</v>
      </c>
      <c r="F183" s="42">
        <v>1003</v>
      </c>
      <c r="G183" s="43">
        <v>1008</v>
      </c>
      <c r="H183" s="1">
        <v>1</v>
      </c>
      <c r="I183" s="4">
        <v>0</v>
      </c>
      <c r="J183" s="1">
        <v>3</v>
      </c>
      <c r="K183" s="4">
        <v>0</v>
      </c>
      <c r="L183" s="1">
        <f>IF(S183="hp",4,IF(S183="物攻",5,IF(S183="技防",5,4)))</f>
        <v>5</v>
      </c>
      <c r="M183" s="4">
        <v>0</v>
      </c>
      <c r="N183" s="1">
        <f>IF(S183="hp",5,IF(S183="物攻",6,IF(S183="技防",6,7)))</f>
        <v>6</v>
      </c>
      <c r="O183" s="4">
        <v>0</v>
      </c>
      <c r="P183" s="1">
        <v>23</v>
      </c>
      <c r="Q183" s="4">
        <v>0</v>
      </c>
      <c r="R183">
        <f>IF(C183=0,0,ROUND(I183*VLOOKUP(H183,[1]期望属性!$E$23:$F$38,2,0)+M183*VLOOKUP(L183,[1]期望属性!$E$23:$F$38,2,0)+O183*VLOOKUP(N183,[1]期望属性!$E$23:$F$38,2,0)+K183*VLOOKUP(J183,[1]期望属性!$E$23:$F$38,2,0)+Q183*VLOOKUP(P183,[1]期望属性!$E$23:$F$38,2,0),0))</f>
        <v>0</v>
      </c>
      <c r="S183" t="str">
        <f>VLOOKUP((10000+INT(A183/1000)),[1]佣兵!$A$102:$F$150,5,0)</f>
        <v>技防</v>
      </c>
      <c r="T183">
        <f>H183</f>
        <v>1</v>
      </c>
      <c r="U183">
        <f>[1]佣兵!$N$87</f>
        <v>0</v>
      </c>
      <c r="V183">
        <f>J183</f>
        <v>3</v>
      </c>
      <c r="W183">
        <v>0</v>
      </c>
      <c r="X183">
        <f>L183</f>
        <v>5</v>
      </c>
      <c r="Y183">
        <f>[1]佣兵!$J$87</f>
        <v>0</v>
      </c>
      <c r="Z183">
        <f>N183</f>
        <v>6</v>
      </c>
      <c r="AA183">
        <f>[1]佣兵!$L$87</f>
        <v>0</v>
      </c>
      <c r="AB183">
        <f>P183</f>
        <v>23</v>
      </c>
      <c r="AC183">
        <v>0</v>
      </c>
    </row>
    <row r="184" spans="1:29" x14ac:dyDescent="0.15">
      <c r="A184" s="1">
        <f>B184*1000+C184</f>
        <v>45001</v>
      </c>
      <c r="B184" s="1">
        <v>45</v>
      </c>
      <c r="C184" s="1">
        <f>C178</f>
        <v>1</v>
      </c>
      <c r="D184" s="44">
        <v>2005</v>
      </c>
      <c r="E184" s="45">
        <v>2004</v>
      </c>
      <c r="F184" s="45">
        <v>2002</v>
      </c>
      <c r="G184" s="46">
        <v>2007</v>
      </c>
      <c r="H184" s="1">
        <v>1</v>
      </c>
      <c r="I184" s="4">
        <f ca="1">IF(VLOOKUP($D183,[2]工作表1!$A:$G,6,0)=H184,VLOOKUP($D183,[2]工作表1!$A:$G,7,0),0)+IF(VLOOKUP($E183,[2]工作表1!$A:$G,6,0)=H184,VLOOKUP($E183,[2]工作表1!$A:$G,7,0),0)+IF(VLOOKUP($F183,[2]工作表1!$A:$G,6,0)=H184,VLOOKUP($F183,[2]工作表1!$A:$G,7,0),0)+IF(VLOOKUP($G183,[2]工作表1!$A:$G,6,0)=H184,VLOOKUP($G183,[2]工作表1!$A:$G,7,0),0)+I183+U184</f>
        <v>217</v>
      </c>
      <c r="J184" s="1">
        <v>3</v>
      </c>
      <c r="K184" s="4">
        <f>IF(VLOOKUP($D183,[2]工作表1!$A:$G,6,0)=J184,VLOOKUP($D183,[2]工作表1!$A:$G,7,0),0)+IF(VLOOKUP($E183,[2]工作表1!$A:$G,6,0)=J184,VLOOKUP($E183,[2]工作表1!$A:$G,7,0),0)+IF(VLOOKUP($F183,[2]工作表1!$A:$G,6,0)=J184,VLOOKUP($F183,[2]工作表1!$A:$G,7,0),0)+IF(VLOOKUP($G183,[2]工作表1!$A:$G,6,0)=J184,VLOOKUP($G183,[2]工作表1!$A:$G,7,0),0)+K183+W184</f>
        <v>0</v>
      </c>
      <c r="L184" s="1">
        <f>IF(S184="hp",4,IF(S184="物攻",5,IF(S184="技防",5,4)))</f>
        <v>5</v>
      </c>
      <c r="M184" s="4">
        <f ca="1">IF(VLOOKUP($D183,[2]工作表1!$A:$G,6,0)=L184,VLOOKUP($D183,[2]工作表1!$A:$G,7,0),0)+IF(VLOOKUP($E183,[2]工作表1!$A:$G,6,0)=L184,VLOOKUP($E183,[2]工作表1!$A:$G,7,0),0)+IF(VLOOKUP($F183,[2]工作表1!$A:$G,6,0)=L184,VLOOKUP($F183,[2]工作表1!$A:$G,7,0),0)+IF(VLOOKUP($G183,[2]工作表1!$A:$G,6,0)=L184,VLOOKUP($G183,[2]工作表1!$A:$G,7,0),0)+M183+Y184</f>
        <v>8</v>
      </c>
      <c r="N184" s="1">
        <f>IF(S184="hp",5,IF(S184="物攻",6,IF(S184="技防",6,7)))</f>
        <v>6</v>
      </c>
      <c r="O184" s="4">
        <f ca="1">IF(VLOOKUP($D183,[2]工作表1!$A:$G,6,0)=N184,VLOOKUP($D183,[2]工作表1!$A:$G,7,0),0)+IF(VLOOKUP($E183,[2]工作表1!$A:$G,6,0)=N184,VLOOKUP($E183,[2]工作表1!$A:$G,7,0),0)+IF(VLOOKUP($F183,[2]工作表1!$A:$G,6,0)=N184,VLOOKUP($F183,[2]工作表1!$A:$G,7,0),0)+IF(VLOOKUP($G183,[2]工作表1!$A:$G,6,0)=N184,VLOOKUP($G183,[2]工作表1!$A:$G,7,0),0)+O183+AA184</f>
        <v>7</v>
      </c>
      <c r="P184" s="1">
        <v>23</v>
      </c>
      <c r="Q184" s="4">
        <f>IF(VLOOKUP($D183,[2]工作表1!$A:$G,6,0)=P184,VLOOKUP($D183,[2]工作表1!$A:$G,7,0),0)+IF(VLOOKUP($E183,[2]工作表1!$A:$G,6,0)=P184,VLOOKUP($E183,[2]工作表1!$A:$G,7,0),0)+IF(VLOOKUP($F183,[2]工作表1!$A:$G,6,0)=P184,VLOOKUP($F183,[2]工作表1!$A:$G,7,0),0)+IF(VLOOKUP($G183,[2]工作表1!$A:$G,6,0)=P184,VLOOKUP($G183,[2]工作表1!$A:$G,7,0),0)+Q183+AC184</f>
        <v>0</v>
      </c>
      <c r="R184">
        <f ca="1">IF(C184=0,0,ROUND(I184*VLOOKUP(H184,[1]期望属性!$E$23:$F$38,2,0)+M184*VLOOKUP(L184,[1]期望属性!$E$23:$F$38,2,0)+O184*VLOOKUP(N184,[1]期望属性!$E$23:$F$38,2,0)+K184*VLOOKUP(J184,[1]期望属性!$E$23:$F$38,2,0)+Q184*VLOOKUP(P184,[1]期望属性!$E$23:$F$38,2,0),0))</f>
        <v>25</v>
      </c>
      <c r="S184" t="str">
        <f>VLOOKUP((10000+INT(A184/1000)),[1]佣兵!$A$102:$F$150,5,0)</f>
        <v>技防</v>
      </c>
      <c r="T184">
        <f>H184</f>
        <v>1</v>
      </c>
      <c r="U184">
        <f ca="1">[1]佣兵!$N$88</f>
        <v>99</v>
      </c>
      <c r="V184">
        <f>J184</f>
        <v>3</v>
      </c>
      <c r="W184">
        <v>0</v>
      </c>
      <c r="X184">
        <f>L184</f>
        <v>5</v>
      </c>
      <c r="Y184">
        <f ca="1">[1]佣兵!$J$88</f>
        <v>5</v>
      </c>
      <c r="Z184">
        <f>N184</f>
        <v>6</v>
      </c>
      <c r="AA184">
        <f ca="1">[1]佣兵!$L$88</f>
        <v>3</v>
      </c>
      <c r="AB184">
        <f>P184</f>
        <v>23</v>
      </c>
      <c r="AC184">
        <v>0</v>
      </c>
    </row>
    <row r="185" spans="1:29" x14ac:dyDescent="0.15">
      <c r="A185" s="1">
        <f>B185*1000+C185</f>
        <v>45002</v>
      </c>
      <c r="B185" s="1">
        <v>45</v>
      </c>
      <c r="C185" s="1">
        <f>C179</f>
        <v>2</v>
      </c>
      <c r="D185" s="44">
        <v>3005</v>
      </c>
      <c r="E185" s="45">
        <v>3007</v>
      </c>
      <c r="F185" s="45">
        <v>3003</v>
      </c>
      <c r="G185" s="46">
        <v>3008</v>
      </c>
      <c r="H185" s="1">
        <v>1</v>
      </c>
      <c r="I185" s="4">
        <f ca="1">IF(VLOOKUP($D184,[2]工作表1!$A:$G,6,0)=H185,VLOOKUP($D184,[2]工作表1!$A:$G,7,0),0)+IF(VLOOKUP($E184,[2]工作表1!$A:$G,6,0)=H185,VLOOKUP($E184,[2]工作表1!$A:$G,7,0),0)+IF(VLOOKUP($F184,[2]工作表1!$A:$G,6,0)=H185,VLOOKUP($F184,[2]工作表1!$A:$G,7,0),0)+IF(VLOOKUP($G184,[2]工作表1!$A:$G,6,0)=H185,VLOOKUP($G184,[2]工作表1!$A:$G,7,0),0)+I184+U185</f>
        <v>346</v>
      </c>
      <c r="J185" s="1">
        <v>3</v>
      </c>
      <c r="K185" s="4">
        <f>IF(VLOOKUP($D184,[2]工作表1!$A:$G,6,0)=J185,VLOOKUP($D184,[2]工作表1!$A:$G,7,0),0)+IF(VLOOKUP($E184,[2]工作表1!$A:$G,6,0)=J185,VLOOKUP($E184,[2]工作表1!$A:$G,7,0),0)+IF(VLOOKUP($F184,[2]工作表1!$A:$G,6,0)=J185,VLOOKUP($F184,[2]工作表1!$A:$G,7,0),0)+IF(VLOOKUP($G184,[2]工作表1!$A:$G,6,0)=J185,VLOOKUP($G184,[2]工作表1!$A:$G,7,0),0)+K184+W185</f>
        <v>9</v>
      </c>
      <c r="L185" s="1">
        <f>IF(S185="hp",4,IF(S185="物攻",5,IF(S185="技防",5,4)))</f>
        <v>5</v>
      </c>
      <c r="M185" s="4">
        <f ca="1">IF(VLOOKUP($D184,[2]工作表1!$A:$G,6,0)=L185,VLOOKUP($D184,[2]工作表1!$A:$G,7,0),0)+IF(VLOOKUP($E184,[2]工作表1!$A:$G,6,0)=L185,VLOOKUP($E184,[2]工作表1!$A:$G,7,0),0)+IF(VLOOKUP($F184,[2]工作表1!$A:$G,6,0)=L185,VLOOKUP($F184,[2]工作表1!$A:$G,7,0),0)+IF(VLOOKUP($G184,[2]工作表1!$A:$G,6,0)=L185,VLOOKUP($G184,[2]工作表1!$A:$G,7,0),0)+M184+Y185</f>
        <v>20</v>
      </c>
      <c r="N185" s="1">
        <f>IF(S185="hp",5,IF(S185="物攻",6,IF(S185="技防",6,7)))</f>
        <v>6</v>
      </c>
      <c r="O185" s="4">
        <f ca="1">IF(VLOOKUP($D184,[2]工作表1!$A:$G,6,0)=N185,VLOOKUP($D184,[2]工作表1!$A:$G,7,0),0)+IF(VLOOKUP($E184,[2]工作表1!$A:$G,6,0)=N185,VLOOKUP($E184,[2]工作表1!$A:$G,7,0),0)+IF(VLOOKUP($F184,[2]工作表1!$A:$G,6,0)=N185,VLOOKUP($F184,[2]工作表1!$A:$G,7,0),0)+IF(VLOOKUP($G184,[2]工作表1!$A:$G,6,0)=N185,VLOOKUP($G184,[2]工作表1!$A:$G,7,0),0)+O184+AA185</f>
        <v>17</v>
      </c>
      <c r="P185" s="1">
        <v>23</v>
      </c>
      <c r="Q185" s="4">
        <f>IF(VLOOKUP($D184,[2]工作表1!$A:$G,6,0)=P185,VLOOKUP($D184,[2]工作表1!$A:$G,7,0),0)+IF(VLOOKUP($E184,[2]工作表1!$A:$G,6,0)=P185,VLOOKUP($E184,[2]工作表1!$A:$G,7,0),0)+IF(VLOOKUP($F184,[2]工作表1!$A:$G,6,0)=P185,VLOOKUP($F184,[2]工作表1!$A:$G,7,0),0)+IF(VLOOKUP($G184,[2]工作表1!$A:$G,6,0)=P185,VLOOKUP($G184,[2]工作表1!$A:$G,7,0),0)+Q184+AC185</f>
        <v>4</v>
      </c>
      <c r="R185">
        <f ca="1">IF(C185=0,0,ROUND(I185*VLOOKUP(H185,[1]期望属性!$E$23:$F$38,2,0)+M185*VLOOKUP(L185,[1]期望属性!$E$23:$F$38,2,0)+O185*VLOOKUP(N185,[1]期望属性!$E$23:$F$38,2,0)+K185*VLOOKUP(J185,[1]期望属性!$E$23:$F$38,2,0)+Q185*VLOOKUP(P185,[1]期望属性!$E$23:$F$38,2,0),0))</f>
        <v>60</v>
      </c>
      <c r="S185" t="str">
        <f>VLOOKUP((10000+INT(A185/1000)),[1]佣兵!$A$102:$F$150,5,0)</f>
        <v>技防</v>
      </c>
      <c r="T185">
        <f>H185</f>
        <v>1</v>
      </c>
      <c r="U185">
        <f ca="1">[1]佣兵!$N$89</f>
        <v>129</v>
      </c>
      <c r="V185">
        <f>J185</f>
        <v>3</v>
      </c>
      <c r="W185">
        <v>0</v>
      </c>
      <c r="X185">
        <f>L185</f>
        <v>5</v>
      </c>
      <c r="Y185">
        <f ca="1">[1]佣兵!$J$89</f>
        <v>7</v>
      </c>
      <c r="Z185">
        <f>N185</f>
        <v>6</v>
      </c>
      <c r="AA185">
        <f ca="1">[1]佣兵!$L$89</f>
        <v>4</v>
      </c>
      <c r="AB185">
        <f>P185</f>
        <v>23</v>
      </c>
      <c r="AC185">
        <v>0</v>
      </c>
    </row>
    <row r="186" spans="1:29" x14ac:dyDescent="0.15">
      <c r="A186" s="1">
        <f>B186*1000+C186</f>
        <v>45003</v>
      </c>
      <c r="B186" s="1">
        <v>45</v>
      </c>
      <c r="C186" s="1">
        <f>C180</f>
        <v>3</v>
      </c>
      <c r="D186" s="44">
        <v>4005</v>
      </c>
      <c r="E186" s="45">
        <v>4005</v>
      </c>
      <c r="F186" s="45">
        <v>4002</v>
      </c>
      <c r="G186" s="46">
        <v>4007</v>
      </c>
      <c r="H186" s="1">
        <v>1</v>
      </c>
      <c r="I186" s="4">
        <f ca="1">IF(VLOOKUP($D185,[2]工作表1!$A:$G,6,0)=H186,VLOOKUP($D185,[2]工作表1!$A:$G,7,0),0)+IF(VLOOKUP($E185,[2]工作表1!$A:$G,6,0)=H186,VLOOKUP($E185,[2]工作表1!$A:$G,7,0),0)+IF(VLOOKUP($F185,[2]工作表1!$A:$G,6,0)=H186,VLOOKUP($F185,[2]工作表1!$A:$G,7,0),0)+IF(VLOOKUP($G185,[2]工作表1!$A:$G,6,0)=H186,VLOOKUP($G185,[2]工作表1!$A:$G,7,0),0)+I185+U186</f>
        <v>732</v>
      </c>
      <c r="J186" s="1">
        <v>3</v>
      </c>
      <c r="K186" s="4">
        <f>IF(VLOOKUP($D185,[2]工作表1!$A:$G,6,0)=J186,VLOOKUP($D185,[2]工作表1!$A:$G,7,0),0)+IF(VLOOKUP($E185,[2]工作表1!$A:$G,6,0)=J186,VLOOKUP($E185,[2]工作表1!$A:$G,7,0),0)+IF(VLOOKUP($F185,[2]工作表1!$A:$G,6,0)=J186,VLOOKUP($F185,[2]工作表1!$A:$G,7,0),0)+IF(VLOOKUP($G185,[2]工作表1!$A:$G,6,0)=J186,VLOOKUP($G185,[2]工作表1!$A:$G,7,0),0)+K185+W186</f>
        <v>9</v>
      </c>
      <c r="L186" s="1">
        <f>IF(S186="hp",4,IF(S186="物攻",5,IF(S186="技防",5,4)))</f>
        <v>5</v>
      </c>
      <c r="M186" s="4">
        <f ca="1">IF(VLOOKUP($D185,[2]工作表1!$A:$G,6,0)=L186,VLOOKUP($D185,[2]工作表1!$A:$G,7,0),0)+IF(VLOOKUP($E185,[2]工作表1!$A:$G,6,0)=L186,VLOOKUP($E185,[2]工作表1!$A:$G,7,0),0)+IF(VLOOKUP($F185,[2]工作表1!$A:$G,6,0)=L186,VLOOKUP($F185,[2]工作表1!$A:$G,7,0),0)+IF(VLOOKUP($G185,[2]工作表1!$A:$G,6,0)=L186,VLOOKUP($G185,[2]工作表1!$A:$G,7,0),0)+M185+Y186</f>
        <v>35</v>
      </c>
      <c r="N186" s="1">
        <f>IF(S186="hp",5,IF(S186="物攻",6,IF(S186="技防",6,7)))</f>
        <v>6</v>
      </c>
      <c r="O186" s="4">
        <f ca="1">IF(VLOOKUP($D185,[2]工作表1!$A:$G,6,0)=N186,VLOOKUP($D185,[2]工作表1!$A:$G,7,0),0)+IF(VLOOKUP($E185,[2]工作表1!$A:$G,6,0)=N186,VLOOKUP($E185,[2]工作表1!$A:$G,7,0),0)+IF(VLOOKUP($F185,[2]工作表1!$A:$G,6,0)=N186,VLOOKUP($F185,[2]工作表1!$A:$G,7,0),0)+IF(VLOOKUP($G185,[2]工作表1!$A:$G,6,0)=N186,VLOOKUP($G185,[2]工作表1!$A:$G,7,0),0)+O185+AA186</f>
        <v>21</v>
      </c>
      <c r="P186" s="1">
        <v>23</v>
      </c>
      <c r="Q186" s="4">
        <f>IF(VLOOKUP($D185,[2]工作表1!$A:$G,6,0)=P186,VLOOKUP($D185,[2]工作表1!$A:$G,7,0),0)+IF(VLOOKUP($E185,[2]工作表1!$A:$G,6,0)=P186,VLOOKUP($E185,[2]工作表1!$A:$G,7,0),0)+IF(VLOOKUP($F185,[2]工作表1!$A:$G,6,0)=P186,VLOOKUP($F185,[2]工作表1!$A:$G,7,0),0)+IF(VLOOKUP($G185,[2]工作表1!$A:$G,6,0)=P186,VLOOKUP($G185,[2]工作表1!$A:$G,7,0),0)+Q185+AC186</f>
        <v>10</v>
      </c>
      <c r="R186">
        <f ca="1">IF(C186=0,0,ROUND(I186*VLOOKUP(H186,[1]期望属性!$E$23:$F$38,2,0)+M186*VLOOKUP(L186,[1]期望属性!$E$23:$F$38,2,0)+O186*VLOOKUP(N186,[1]期望属性!$E$23:$F$38,2,0)+K186*VLOOKUP(J186,[1]期望属性!$E$23:$F$38,2,0)+Q186*VLOOKUP(P186,[1]期望属性!$E$23:$F$38,2,0),0))</f>
        <v>105</v>
      </c>
      <c r="S186" t="str">
        <f>VLOOKUP((10000+INT(A186/1000)),[1]佣兵!$A$102:$F$150,5,0)</f>
        <v>技防</v>
      </c>
      <c r="T186">
        <f>H186</f>
        <v>1</v>
      </c>
      <c r="U186">
        <f ca="1">[1]佣兵!$N$90</f>
        <v>149</v>
      </c>
      <c r="V186">
        <f>J186</f>
        <v>3</v>
      </c>
      <c r="W186">
        <v>0</v>
      </c>
      <c r="X186">
        <f>L186</f>
        <v>5</v>
      </c>
      <c r="Y186">
        <f ca="1">[1]佣兵!$J$90</f>
        <v>8</v>
      </c>
      <c r="Z186">
        <f>N186</f>
        <v>6</v>
      </c>
      <c r="AA186">
        <f ca="1">[1]佣兵!$L$90</f>
        <v>4</v>
      </c>
      <c r="AB186">
        <f>P186</f>
        <v>23</v>
      </c>
      <c r="AC186">
        <v>0</v>
      </c>
    </row>
    <row r="187" spans="1:29" x14ac:dyDescent="0.15">
      <c r="A187" s="1">
        <f>B187*1000+C187</f>
        <v>45004</v>
      </c>
      <c r="B187" s="1">
        <v>45</v>
      </c>
      <c r="C187" s="1">
        <f>C181</f>
        <v>4</v>
      </c>
      <c r="D187" s="44">
        <v>5004</v>
      </c>
      <c r="E187" s="45">
        <v>5004</v>
      </c>
      <c r="F187" s="45">
        <v>5003</v>
      </c>
      <c r="G187" s="46">
        <v>5008</v>
      </c>
      <c r="H187" s="1">
        <v>1</v>
      </c>
      <c r="I187" s="4">
        <f ca="1">IF(VLOOKUP($D186,[2]工作表1!$A:$G,6,0)=H187,VLOOKUP($D186,[2]工作表1!$A:$G,7,0),0)+IF(VLOOKUP($E186,[2]工作表1!$A:$G,6,0)=H187,VLOOKUP($E186,[2]工作表1!$A:$G,7,0),0)+IF(VLOOKUP($F186,[2]工作表1!$A:$G,6,0)=H187,VLOOKUP($F186,[2]工作表1!$A:$G,7,0),0)+IF(VLOOKUP($G186,[2]工作表1!$A:$G,6,0)=H187,VLOOKUP($G186,[2]工作表1!$A:$G,7,0),0)+I186+U187</f>
        <v>910</v>
      </c>
      <c r="J187" s="1">
        <v>3</v>
      </c>
      <c r="K187" s="4">
        <f>IF(VLOOKUP($D186,[2]工作表1!$A:$G,6,0)=J187,VLOOKUP($D186,[2]工作表1!$A:$G,7,0),0)+IF(VLOOKUP($E186,[2]工作表1!$A:$G,6,0)=J187,VLOOKUP($E186,[2]工作表1!$A:$G,7,0),0)+IF(VLOOKUP($F186,[2]工作表1!$A:$G,6,0)=J187,VLOOKUP($F186,[2]工作表1!$A:$G,7,0),0)+IF(VLOOKUP($G186,[2]工作表1!$A:$G,6,0)=J187,VLOOKUP($G186,[2]工作表1!$A:$G,7,0),0)+K186+W187</f>
        <v>28</v>
      </c>
      <c r="L187" s="1">
        <f>IF(S187="hp",4,IF(S187="物攻",5,IF(S187="技防",5,4)))</f>
        <v>5</v>
      </c>
      <c r="M187" s="4">
        <f ca="1">IF(VLOOKUP($D186,[2]工作表1!$A:$G,6,0)=L187,VLOOKUP($D186,[2]工作表1!$A:$G,7,0),0)+IF(VLOOKUP($E186,[2]工作表1!$A:$G,6,0)=L187,VLOOKUP($E186,[2]工作表1!$A:$G,7,0),0)+IF(VLOOKUP($F186,[2]工作表1!$A:$G,6,0)=L187,VLOOKUP($F186,[2]工作表1!$A:$G,7,0),0)+IF(VLOOKUP($G186,[2]工作表1!$A:$G,6,0)=L187,VLOOKUP($G186,[2]工作表1!$A:$G,7,0),0)+M186+Y187</f>
        <v>65</v>
      </c>
      <c r="N187" s="1">
        <f>IF(S187="hp",5,IF(S187="物攻",6,IF(S187="技防",6,7)))</f>
        <v>6</v>
      </c>
      <c r="O187" s="4">
        <f ca="1">IF(VLOOKUP($D186,[2]工作表1!$A:$G,6,0)=N187,VLOOKUP($D186,[2]工作表1!$A:$G,7,0),0)+IF(VLOOKUP($E186,[2]工作表1!$A:$G,6,0)=N187,VLOOKUP($E186,[2]工作表1!$A:$G,7,0),0)+IF(VLOOKUP($F186,[2]工作表1!$A:$G,6,0)=N187,VLOOKUP($F186,[2]工作表1!$A:$G,7,0),0)+IF(VLOOKUP($G186,[2]工作表1!$A:$G,6,0)=N187,VLOOKUP($G186,[2]工作表1!$A:$G,7,0),0)+O186+AA187</f>
        <v>26</v>
      </c>
      <c r="P187" s="1">
        <v>23</v>
      </c>
      <c r="Q187" s="4">
        <f>IF(VLOOKUP($D186,[2]工作表1!$A:$G,6,0)=P187,VLOOKUP($D186,[2]工作表1!$A:$G,7,0),0)+IF(VLOOKUP($E186,[2]工作表1!$A:$G,6,0)=P187,VLOOKUP($E186,[2]工作表1!$A:$G,7,0),0)+IF(VLOOKUP($F186,[2]工作表1!$A:$G,6,0)=P187,VLOOKUP($F186,[2]工作表1!$A:$G,7,0),0)+IF(VLOOKUP($G186,[2]工作表1!$A:$G,6,0)=P187,VLOOKUP($G186,[2]工作表1!$A:$G,7,0),0)+Q186+AC187</f>
        <v>19</v>
      </c>
      <c r="R187">
        <f ca="1">IF(C187=0,0,ROUND(I187*VLOOKUP(H187,[1]期望属性!$E$23:$F$38,2,0)+M187*VLOOKUP(L187,[1]期望属性!$E$23:$F$38,2,0)+O187*VLOOKUP(N187,[1]期望属性!$E$23:$F$38,2,0)+K187*VLOOKUP(J187,[1]期望属性!$E$23:$F$38,2,0)+Q187*VLOOKUP(P187,[1]期望属性!$E$23:$F$38,2,0),0))</f>
        <v>167</v>
      </c>
      <c r="S187" t="str">
        <f>VLOOKUP((10000+INT(A187/1000)),[1]佣兵!$A$102:$F$150,5,0)</f>
        <v>技防</v>
      </c>
      <c r="T187">
        <f>H187</f>
        <v>1</v>
      </c>
      <c r="U187">
        <f ca="1">[1]佣兵!$N$91</f>
        <v>178</v>
      </c>
      <c r="V187">
        <f>J187</f>
        <v>3</v>
      </c>
      <c r="W187">
        <v>0</v>
      </c>
      <c r="X187">
        <f>L187</f>
        <v>5</v>
      </c>
      <c r="Y187">
        <f ca="1">[1]佣兵!$J$91</f>
        <v>10</v>
      </c>
      <c r="Z187">
        <f>N187</f>
        <v>6</v>
      </c>
      <c r="AA187">
        <f ca="1">[1]佣兵!$L$91</f>
        <v>5</v>
      </c>
      <c r="AB187">
        <f>P187</f>
        <v>23</v>
      </c>
      <c r="AC187">
        <v>0</v>
      </c>
    </row>
    <row r="188" spans="1:29" ht="14.25" thickBot="1" x14ac:dyDescent="0.2">
      <c r="A188" s="1">
        <f>B188*1000+C188</f>
        <v>45005</v>
      </c>
      <c r="B188" s="1">
        <v>45</v>
      </c>
      <c r="C188" s="1">
        <f>C182</f>
        <v>5</v>
      </c>
      <c r="D188" s="47">
        <v>6005</v>
      </c>
      <c r="E188" s="47">
        <v>6007</v>
      </c>
      <c r="F188" s="47">
        <v>6003</v>
      </c>
      <c r="G188" s="47">
        <v>6008</v>
      </c>
      <c r="H188" s="1">
        <v>1</v>
      </c>
      <c r="I188" s="4">
        <f ca="1">IF(VLOOKUP($D187,[2]工作表1!$A:$G,6,0)=H188,VLOOKUP($D187,[2]工作表1!$A:$G,7,0),0)+IF(VLOOKUP($E187,[2]工作表1!$A:$G,6,0)=H188,VLOOKUP($E187,[2]工作表1!$A:$G,7,0),0)+IF(VLOOKUP($F187,[2]工作表1!$A:$G,6,0)=H188,VLOOKUP($F187,[2]工作表1!$A:$G,7,0),0)+IF(VLOOKUP($G187,[2]工作表1!$A:$G,6,0)=H188,VLOOKUP($G187,[2]工作表1!$A:$G,7,0),0)+I187+U188</f>
        <v>1626</v>
      </c>
      <c r="J188" s="1">
        <v>3</v>
      </c>
      <c r="K188" s="4">
        <f>IF(VLOOKUP($D187,[2]工作表1!$A:$G,6,0)=J188,VLOOKUP($D187,[2]工作表1!$A:$G,7,0),0)+IF(VLOOKUP($E187,[2]工作表1!$A:$G,6,0)=J188,VLOOKUP($E187,[2]工作表1!$A:$G,7,0),0)+IF(VLOOKUP($F187,[2]工作表1!$A:$G,6,0)=J188,VLOOKUP($F187,[2]工作表1!$A:$G,7,0),0)+IF(VLOOKUP($G187,[2]工作表1!$A:$G,6,0)=J188,VLOOKUP($G187,[2]工作表1!$A:$G,7,0),0)+K187+W188</f>
        <v>28</v>
      </c>
      <c r="L188" s="1">
        <f>IF(S188="hp",4,IF(S188="物攻",5,IF(S188="技防",5,4)))</f>
        <v>5</v>
      </c>
      <c r="M188" s="4">
        <f ca="1">IF(VLOOKUP($D187,[2]工作表1!$A:$G,6,0)=L188,VLOOKUP($D187,[2]工作表1!$A:$G,7,0),0)+IF(VLOOKUP($E187,[2]工作表1!$A:$G,6,0)=L188,VLOOKUP($E187,[2]工作表1!$A:$G,7,0),0)+IF(VLOOKUP($F187,[2]工作表1!$A:$G,6,0)=L188,VLOOKUP($F187,[2]工作表1!$A:$G,7,0),0)+IF(VLOOKUP($G187,[2]工作表1!$A:$G,6,0)=L188,VLOOKUP($G187,[2]工作表1!$A:$G,7,0),0)+M187+Y188</f>
        <v>77</v>
      </c>
      <c r="N188" s="1">
        <f>IF(S188="hp",5,IF(S188="物攻",6,IF(S188="技防",6,7)))</f>
        <v>6</v>
      </c>
      <c r="O188" s="4">
        <f ca="1">IF(VLOOKUP($D187,[2]工作表1!$A:$G,6,0)=N188,VLOOKUP($D187,[2]工作表1!$A:$G,7,0),0)+IF(VLOOKUP($E187,[2]工作表1!$A:$G,6,0)=N188,VLOOKUP($E187,[2]工作表1!$A:$G,7,0),0)+IF(VLOOKUP($F187,[2]工作表1!$A:$G,6,0)=N188,VLOOKUP($F187,[2]工作表1!$A:$G,7,0),0)+IF(VLOOKUP($G187,[2]工作表1!$A:$G,6,0)=N188,VLOOKUP($G187,[2]工作表1!$A:$G,7,0),0)+O187+AA188</f>
        <v>68</v>
      </c>
      <c r="P188" s="1">
        <v>23</v>
      </c>
      <c r="Q188" s="4">
        <f>IF(VLOOKUP($D187,[2]工作表1!$A:$G,6,0)=P188,VLOOKUP($D187,[2]工作表1!$A:$G,7,0),0)+IF(VLOOKUP($E187,[2]工作表1!$A:$G,6,0)=P188,VLOOKUP($E187,[2]工作表1!$A:$G,7,0),0)+IF(VLOOKUP($F187,[2]工作表1!$A:$G,6,0)=P188,VLOOKUP($F187,[2]工作表1!$A:$G,7,0),0)+IF(VLOOKUP($G187,[2]工作表1!$A:$G,6,0)=P188,VLOOKUP($G187,[2]工作表1!$A:$G,7,0),0)+Q187+AC188</f>
        <v>19</v>
      </c>
      <c r="R188">
        <f ca="1">IF(C188=0,0,ROUND(I188*VLOOKUP(H188,[1]期望属性!$E$23:$F$38,2,0)+M188*VLOOKUP(L188,[1]期望属性!$E$23:$F$38,2,0)+O188*VLOOKUP(N188,[1]期望属性!$E$23:$F$38,2,0)+K188*VLOOKUP(J188,[1]期望属性!$E$23:$F$38,2,0)+Q188*VLOOKUP(P188,[1]期望属性!$E$23:$F$38,2,0),0))</f>
        <v>250</v>
      </c>
      <c r="S188" t="str">
        <f>VLOOKUP((10000+INT(A188/1000)),[1]佣兵!$A$102:$F$150,5,0)</f>
        <v>技防</v>
      </c>
      <c r="T188">
        <f>H188</f>
        <v>1</v>
      </c>
      <c r="U188">
        <f ca="1">[1]佣兵!$N$92</f>
        <v>218</v>
      </c>
      <c r="V188">
        <f>J188</f>
        <v>3</v>
      </c>
      <c r="W188">
        <v>0</v>
      </c>
      <c r="X188">
        <f>L188</f>
        <v>5</v>
      </c>
      <c r="Y188">
        <f ca="1">[1]佣兵!$J$92</f>
        <v>12</v>
      </c>
      <c r="Z188">
        <f>N188</f>
        <v>6</v>
      </c>
      <c r="AA188">
        <f ca="1">[1]佣兵!$L$92</f>
        <v>6</v>
      </c>
      <c r="AB188">
        <f>P188</f>
        <v>23</v>
      </c>
      <c r="AC188">
        <v>0</v>
      </c>
    </row>
    <row r="189" spans="1:29" x14ac:dyDescent="0.15">
      <c r="A189" s="1">
        <f>B189*1000+C189</f>
        <v>46000</v>
      </c>
      <c r="B189" s="1">
        <v>46</v>
      </c>
      <c r="C189" s="1">
        <f>C183</f>
        <v>0</v>
      </c>
      <c r="D189" s="17">
        <v>1001</v>
      </c>
      <c r="E189" s="18">
        <v>1005</v>
      </c>
      <c r="F189" s="18">
        <v>1002</v>
      </c>
      <c r="G189" s="19">
        <v>1007</v>
      </c>
      <c r="H189" s="1">
        <v>1</v>
      </c>
      <c r="I189" s="4">
        <v>0</v>
      </c>
      <c r="J189" s="1">
        <v>3</v>
      </c>
      <c r="K189" s="4">
        <v>0</v>
      </c>
      <c r="L189" s="1">
        <f>IF(S189="hp",4,IF(S189="物攻",5,IF(S189="技防",5,4)))</f>
        <v>4</v>
      </c>
      <c r="M189" s="4">
        <v>0</v>
      </c>
      <c r="N189" s="1">
        <f>IF(S189="hp",5,IF(S189="物攻",6,IF(S189="技防",6,7)))</f>
        <v>5</v>
      </c>
      <c r="O189" s="4">
        <v>0</v>
      </c>
      <c r="P189" s="1">
        <v>23</v>
      </c>
      <c r="Q189" s="4">
        <v>0</v>
      </c>
      <c r="R189">
        <f>IF(C189=0,0,ROUND(I189*VLOOKUP(H189,[1]期望属性!$E$23:$F$38,2,0)+M189*VLOOKUP(L189,[1]期望属性!$E$23:$F$38,2,0)+O189*VLOOKUP(N189,[1]期望属性!$E$23:$F$38,2,0)+K189*VLOOKUP(J189,[1]期望属性!$E$23:$F$38,2,0)+Q189*VLOOKUP(P189,[1]期望属性!$E$23:$F$38,2,0),0))</f>
        <v>0</v>
      </c>
      <c r="S189" t="str">
        <f>VLOOKUP((10000+INT(A189/1000)),[1]佣兵!$A$102:$F$150,5,0)</f>
        <v>hp</v>
      </c>
      <c r="T189">
        <f>H189</f>
        <v>1</v>
      </c>
      <c r="U189">
        <f>[1]佣兵!$N$87</f>
        <v>0</v>
      </c>
      <c r="V189">
        <f>J189</f>
        <v>3</v>
      </c>
      <c r="W189">
        <v>0</v>
      </c>
      <c r="X189">
        <f>L189</f>
        <v>4</v>
      </c>
      <c r="Y189">
        <f>[1]佣兵!$J$87</f>
        <v>0</v>
      </c>
      <c r="Z189">
        <f>N189</f>
        <v>5</v>
      </c>
      <c r="AA189">
        <f>[1]佣兵!$J$87</f>
        <v>0</v>
      </c>
      <c r="AB189">
        <f>P189</f>
        <v>23</v>
      </c>
      <c r="AC189">
        <v>0</v>
      </c>
    </row>
    <row r="190" spans="1:29" x14ac:dyDescent="0.15">
      <c r="A190" s="1">
        <f>B190*1000+C190</f>
        <v>46001</v>
      </c>
      <c r="B190" s="1">
        <v>46</v>
      </c>
      <c r="C190" s="1">
        <f>C184</f>
        <v>1</v>
      </c>
      <c r="D190" s="20">
        <v>2001</v>
      </c>
      <c r="E190" s="6">
        <v>2005</v>
      </c>
      <c r="F190" s="6">
        <v>2003</v>
      </c>
      <c r="G190" s="21">
        <v>2008</v>
      </c>
      <c r="H190" s="1">
        <v>1</v>
      </c>
      <c r="I190" s="4">
        <f ca="1">IF(VLOOKUP($D189,[2]工作表1!$A:$G,6,0)=H190,VLOOKUP($D189,[2]工作表1!$A:$G,7,0),0)+IF(VLOOKUP($E189,[2]工作表1!$A:$G,6,0)=H190,VLOOKUP($E189,[2]工作表1!$A:$G,7,0),0)+IF(VLOOKUP($F189,[2]工作表1!$A:$G,6,0)=H190,VLOOKUP($F189,[2]工作表1!$A:$G,7,0),0)+IF(VLOOKUP($G189,[2]工作表1!$A:$G,6,0)=H190,VLOOKUP($G189,[2]工作表1!$A:$G,7,0),0)+I189+U190</f>
        <v>99</v>
      </c>
      <c r="J190" s="1">
        <v>3</v>
      </c>
      <c r="K190" s="4">
        <f>IF(VLOOKUP($D189,[2]工作表1!$A:$G,6,0)=J190,VLOOKUP($D189,[2]工作表1!$A:$G,7,0),0)+IF(VLOOKUP($E189,[2]工作表1!$A:$G,6,0)=J190,VLOOKUP($E189,[2]工作表1!$A:$G,7,0),0)+IF(VLOOKUP($F189,[2]工作表1!$A:$G,6,0)=J190,VLOOKUP($F189,[2]工作表1!$A:$G,7,0),0)+IF(VLOOKUP($G189,[2]工作表1!$A:$G,6,0)=J190,VLOOKUP($G189,[2]工作表1!$A:$G,7,0),0)+K189+W190</f>
        <v>6</v>
      </c>
      <c r="L190" s="1">
        <f>IF(S190="hp",4,IF(S190="物攻",5,IF(S190="技防",5,4)))</f>
        <v>4</v>
      </c>
      <c r="M190" s="4">
        <f ca="1">IF(VLOOKUP($D189,[2]工作表1!$A:$G,6,0)=L190,VLOOKUP($D189,[2]工作表1!$A:$G,7,0),0)+IF(VLOOKUP($E189,[2]工作表1!$A:$G,6,0)=L190,VLOOKUP($E189,[2]工作表1!$A:$G,7,0),0)+IF(VLOOKUP($F189,[2]工作表1!$A:$G,6,0)=L190,VLOOKUP($F189,[2]工作表1!$A:$G,7,0),0)+IF(VLOOKUP($G189,[2]工作表1!$A:$G,6,0)=L190,VLOOKUP($G189,[2]工作表1!$A:$G,7,0),0)+M189+Y190</f>
        <v>8</v>
      </c>
      <c r="N190" s="1">
        <f>IF(S190="hp",5,IF(S190="物攻",6,IF(S190="技防",6,7)))</f>
        <v>5</v>
      </c>
      <c r="O190" s="4">
        <f ca="1">IF(VLOOKUP($D189,[2]工作表1!$A:$G,6,0)=N190,VLOOKUP($D189,[2]工作表1!$A:$G,7,0),0)+IF(VLOOKUP($E189,[2]工作表1!$A:$G,6,0)=N190,VLOOKUP($E189,[2]工作表1!$A:$G,7,0),0)+IF(VLOOKUP($F189,[2]工作表1!$A:$G,6,0)=N190,VLOOKUP($F189,[2]工作表1!$A:$G,7,0),0)+IF(VLOOKUP($G189,[2]工作表1!$A:$G,6,0)=N190,VLOOKUP($G189,[2]工作表1!$A:$G,7,0),0)+O189+AA190</f>
        <v>8</v>
      </c>
      <c r="P190" s="1">
        <v>23</v>
      </c>
      <c r="Q190" s="4">
        <f>IF(VLOOKUP($D189,[2]工作表1!$A:$G,6,0)=P190,VLOOKUP($D189,[2]工作表1!$A:$G,7,0),0)+IF(VLOOKUP($E189,[2]工作表1!$A:$G,6,0)=P190,VLOOKUP($E189,[2]工作表1!$A:$G,7,0),0)+IF(VLOOKUP($F189,[2]工作表1!$A:$G,6,0)=P190,VLOOKUP($F189,[2]工作表1!$A:$G,7,0),0)+IF(VLOOKUP($G189,[2]工作表1!$A:$G,6,0)=P190,VLOOKUP($G189,[2]工作表1!$A:$G,7,0),0)+Q189+AC190</f>
        <v>3</v>
      </c>
      <c r="R190">
        <f ca="1">IF(C190=0,0,ROUND(I190*VLOOKUP(H190,[1]期望属性!$E$23:$F$38,2,0)+M190*VLOOKUP(L190,[1]期望属性!$E$23:$F$38,2,0)+O190*VLOOKUP(N190,[1]期望属性!$E$23:$F$38,2,0)+K190*VLOOKUP(J190,[1]期望属性!$E$23:$F$38,2,0)+Q190*VLOOKUP(P190,[1]期望属性!$E$23:$F$38,2,0),0))</f>
        <v>27</v>
      </c>
      <c r="S190" t="str">
        <f>VLOOKUP((10000+INT(A190/1000)),[1]佣兵!$A$102:$F$150,5,0)</f>
        <v>hp</v>
      </c>
      <c r="T190">
        <f>H190</f>
        <v>1</v>
      </c>
      <c r="U190">
        <f ca="1">[1]佣兵!$N$88</f>
        <v>99</v>
      </c>
      <c r="V190">
        <f>J190</f>
        <v>3</v>
      </c>
      <c r="W190">
        <v>0</v>
      </c>
      <c r="X190">
        <f>L190</f>
        <v>4</v>
      </c>
      <c r="Y190">
        <f ca="1">[1]佣兵!$J$88</f>
        <v>5</v>
      </c>
      <c r="Z190">
        <f>N190</f>
        <v>5</v>
      </c>
      <c r="AA190">
        <f ca="1">[1]佣兵!$J$88</f>
        <v>5</v>
      </c>
      <c r="AB190">
        <f>P190</f>
        <v>23</v>
      </c>
      <c r="AC190">
        <v>0</v>
      </c>
    </row>
    <row r="191" spans="1:29" x14ac:dyDescent="0.15">
      <c r="A191" s="1">
        <f>B191*1000+C191</f>
        <v>46002</v>
      </c>
      <c r="B191" s="1">
        <v>46</v>
      </c>
      <c r="C191" s="1">
        <f>C185</f>
        <v>2</v>
      </c>
      <c r="D191" s="20">
        <v>3001</v>
      </c>
      <c r="E191" s="6">
        <v>3005</v>
      </c>
      <c r="F191" s="6">
        <v>3002</v>
      </c>
      <c r="G191" s="21">
        <v>3007</v>
      </c>
      <c r="H191" s="1">
        <v>1</v>
      </c>
      <c r="I191" s="4">
        <f ca="1">IF(VLOOKUP($D190,[2]工作表1!$A:$G,6,0)=H191,VLOOKUP($D190,[2]工作表1!$A:$G,7,0),0)+IF(VLOOKUP($E190,[2]工作表1!$A:$G,6,0)=H191,VLOOKUP($E190,[2]工作表1!$A:$G,7,0),0)+IF(VLOOKUP($F190,[2]工作表1!$A:$G,6,0)=H191,VLOOKUP($F190,[2]工作表1!$A:$G,7,0),0)+IF(VLOOKUP($G190,[2]工作表1!$A:$G,6,0)=H191,VLOOKUP($G190,[2]工作表1!$A:$G,7,0),0)+I190+U191</f>
        <v>406</v>
      </c>
      <c r="J191" s="1">
        <v>3</v>
      </c>
      <c r="K191" s="4">
        <f>IF(VLOOKUP($D190,[2]工作表1!$A:$G,6,0)=J191,VLOOKUP($D190,[2]工作表1!$A:$G,7,0),0)+IF(VLOOKUP($E190,[2]工作表1!$A:$G,6,0)=J191,VLOOKUP($E190,[2]工作表1!$A:$G,7,0),0)+IF(VLOOKUP($F190,[2]工作表1!$A:$G,6,0)=J191,VLOOKUP($F190,[2]工作表1!$A:$G,7,0),0)+IF(VLOOKUP($G190,[2]工作表1!$A:$G,6,0)=J191,VLOOKUP($G190,[2]工作表1!$A:$G,7,0),0)+K190+W191</f>
        <v>6</v>
      </c>
      <c r="L191" s="1">
        <f>IF(S191="hp",4,IF(S191="物攻",5,IF(S191="技防",5,4)))</f>
        <v>4</v>
      </c>
      <c r="M191" s="4">
        <f ca="1">IF(VLOOKUP($D190,[2]工作表1!$A:$G,6,0)=L191,VLOOKUP($D190,[2]工作表1!$A:$G,7,0),0)+IF(VLOOKUP($E190,[2]工作表1!$A:$G,6,0)=L191,VLOOKUP($E190,[2]工作表1!$A:$G,7,0),0)+IF(VLOOKUP($F190,[2]工作表1!$A:$G,6,0)=L191,VLOOKUP($F190,[2]工作表1!$A:$G,7,0),0)+IF(VLOOKUP($G190,[2]工作表1!$A:$G,6,0)=L191,VLOOKUP($G190,[2]工作表1!$A:$G,7,0),0)+M190+Y191</f>
        <v>20</v>
      </c>
      <c r="N191" s="1">
        <f>IF(S191="hp",5,IF(S191="物攻",6,IF(S191="技防",6,7)))</f>
        <v>5</v>
      </c>
      <c r="O191" s="4">
        <f ca="1">IF(VLOOKUP($D190,[2]工作表1!$A:$G,6,0)=N191,VLOOKUP($D190,[2]工作表1!$A:$G,7,0),0)+IF(VLOOKUP($E190,[2]工作表1!$A:$G,6,0)=N191,VLOOKUP($E190,[2]工作表1!$A:$G,7,0),0)+IF(VLOOKUP($F190,[2]工作表1!$A:$G,6,0)=N191,VLOOKUP($F190,[2]工作表1!$A:$G,7,0),0)+IF(VLOOKUP($G190,[2]工作表1!$A:$G,6,0)=N191,VLOOKUP($G190,[2]工作表1!$A:$G,7,0),0)+O190+AA191</f>
        <v>20</v>
      </c>
      <c r="P191" s="1">
        <v>23</v>
      </c>
      <c r="Q191" s="4">
        <f>IF(VLOOKUP($D190,[2]工作表1!$A:$G,6,0)=P191,VLOOKUP($D190,[2]工作表1!$A:$G,7,0),0)+IF(VLOOKUP($E190,[2]工作表1!$A:$G,6,0)=P191,VLOOKUP($E190,[2]工作表1!$A:$G,7,0),0)+IF(VLOOKUP($F190,[2]工作表1!$A:$G,6,0)=P191,VLOOKUP($F190,[2]工作表1!$A:$G,7,0),0)+IF(VLOOKUP($G190,[2]工作表1!$A:$G,6,0)=P191,VLOOKUP($G190,[2]工作表1!$A:$G,7,0),0)+Q190+AC191</f>
        <v>3</v>
      </c>
      <c r="R191">
        <f ca="1">IF(C191=0,0,ROUND(I191*VLOOKUP(H191,[1]期望属性!$E$23:$F$38,2,0)+M191*VLOOKUP(L191,[1]期望属性!$E$23:$F$38,2,0)+O191*VLOOKUP(N191,[1]期望属性!$E$23:$F$38,2,0)+K191*VLOOKUP(J191,[1]期望属性!$E$23:$F$38,2,0)+Q191*VLOOKUP(P191,[1]期望属性!$E$23:$F$38,2,0),0))</f>
        <v>68</v>
      </c>
      <c r="S191" t="str">
        <f>VLOOKUP((10000+INT(A191/1000)),[1]佣兵!$A$102:$F$150,5,0)</f>
        <v>hp</v>
      </c>
      <c r="T191">
        <f>H191</f>
        <v>1</v>
      </c>
      <c r="U191">
        <f ca="1">[1]佣兵!$N$89</f>
        <v>129</v>
      </c>
      <c r="V191">
        <f>J191</f>
        <v>3</v>
      </c>
      <c r="W191">
        <v>0</v>
      </c>
      <c r="X191">
        <f>L191</f>
        <v>4</v>
      </c>
      <c r="Y191">
        <f ca="1">[1]佣兵!$J$89</f>
        <v>7</v>
      </c>
      <c r="Z191">
        <f>N191</f>
        <v>5</v>
      </c>
      <c r="AA191">
        <f ca="1">[1]佣兵!$J$89</f>
        <v>7</v>
      </c>
      <c r="AB191">
        <f>P191</f>
        <v>23</v>
      </c>
      <c r="AC191">
        <v>0</v>
      </c>
    </row>
    <row r="192" spans="1:29" x14ac:dyDescent="0.15">
      <c r="A192" s="1">
        <f>B192*1000+C192</f>
        <v>46003</v>
      </c>
      <c r="B192" s="1">
        <v>46</v>
      </c>
      <c r="C192" s="1">
        <f>C186</f>
        <v>3</v>
      </c>
      <c r="D192" s="20">
        <v>4001</v>
      </c>
      <c r="E192" s="6">
        <v>4005</v>
      </c>
      <c r="F192" s="6">
        <v>4003</v>
      </c>
      <c r="G192" s="21">
        <v>4008</v>
      </c>
      <c r="H192" s="1">
        <v>1</v>
      </c>
      <c r="I192" s="4">
        <f ca="1">IF(VLOOKUP($D191,[2]工作表1!$A:$G,6,0)=H192,VLOOKUP($D191,[2]工作表1!$A:$G,7,0),0)+IF(VLOOKUP($E191,[2]工作表1!$A:$G,6,0)=H192,VLOOKUP($E191,[2]工作表1!$A:$G,7,0),0)+IF(VLOOKUP($F191,[2]工作表1!$A:$G,6,0)=H192,VLOOKUP($F191,[2]工作表1!$A:$G,7,0),0)+IF(VLOOKUP($G191,[2]工作表1!$A:$G,6,0)=H192,VLOOKUP($G191,[2]工作表1!$A:$G,7,0),0)+I191+U192</f>
        <v>555</v>
      </c>
      <c r="J192" s="1">
        <v>3</v>
      </c>
      <c r="K192" s="4">
        <f>IF(VLOOKUP($D191,[2]工作表1!$A:$G,6,0)=J192,VLOOKUP($D191,[2]工作表1!$A:$G,7,0),0)+IF(VLOOKUP($E191,[2]工作表1!$A:$G,6,0)=J192,VLOOKUP($E191,[2]工作表1!$A:$G,7,0),0)+IF(VLOOKUP($F191,[2]工作表1!$A:$G,6,0)=J192,VLOOKUP($F191,[2]工作表1!$A:$G,7,0),0)+IF(VLOOKUP($G191,[2]工作表1!$A:$G,6,0)=J192,VLOOKUP($G191,[2]工作表1!$A:$G,7,0),0)+K191+W192</f>
        <v>19</v>
      </c>
      <c r="L192" s="1">
        <f>IF(S192="hp",4,IF(S192="物攻",5,IF(S192="技防",5,4)))</f>
        <v>4</v>
      </c>
      <c r="M192" s="4">
        <f ca="1">IF(VLOOKUP($D191,[2]工作表1!$A:$G,6,0)=L192,VLOOKUP($D191,[2]工作表1!$A:$G,7,0),0)+IF(VLOOKUP($E191,[2]工作表1!$A:$G,6,0)=L192,VLOOKUP($E191,[2]工作表1!$A:$G,7,0),0)+IF(VLOOKUP($F191,[2]工作表1!$A:$G,6,0)=L192,VLOOKUP($F191,[2]工作表1!$A:$G,7,0),0)+IF(VLOOKUP($G191,[2]工作表1!$A:$G,6,0)=L192,VLOOKUP($G191,[2]工作表1!$A:$G,7,0),0)+M191+Y192</f>
        <v>35</v>
      </c>
      <c r="N192" s="1">
        <f>IF(S192="hp",5,IF(S192="物攻",6,IF(S192="技防",6,7)))</f>
        <v>5</v>
      </c>
      <c r="O192" s="4">
        <f ca="1">IF(VLOOKUP($D191,[2]工作表1!$A:$G,6,0)=N192,VLOOKUP($D191,[2]工作表1!$A:$G,7,0),0)+IF(VLOOKUP($E191,[2]工作表1!$A:$G,6,0)=N192,VLOOKUP($E191,[2]工作表1!$A:$G,7,0),0)+IF(VLOOKUP($F191,[2]工作表1!$A:$G,6,0)=N192,VLOOKUP($F191,[2]工作表1!$A:$G,7,0),0)+IF(VLOOKUP($G191,[2]工作表1!$A:$G,6,0)=N192,VLOOKUP($G191,[2]工作表1!$A:$G,7,0),0)+O191+AA192</f>
        <v>35</v>
      </c>
      <c r="P192" s="1">
        <v>23</v>
      </c>
      <c r="Q192" s="4">
        <f>IF(VLOOKUP($D191,[2]工作表1!$A:$G,6,0)=P192,VLOOKUP($D191,[2]工作表1!$A:$G,7,0),0)+IF(VLOOKUP($E191,[2]工作表1!$A:$G,6,0)=P192,VLOOKUP($E191,[2]工作表1!$A:$G,7,0),0)+IF(VLOOKUP($F191,[2]工作表1!$A:$G,6,0)=P192,VLOOKUP($F191,[2]工作表1!$A:$G,7,0),0)+IF(VLOOKUP($G191,[2]工作表1!$A:$G,6,0)=P192,VLOOKUP($G191,[2]工作表1!$A:$G,7,0),0)+Q191+AC192</f>
        <v>9</v>
      </c>
      <c r="R192">
        <f ca="1">IF(C192=0,0,ROUND(I192*VLOOKUP(H192,[1]期望属性!$E$23:$F$38,2,0)+M192*VLOOKUP(L192,[1]期望属性!$E$23:$F$38,2,0)+O192*VLOOKUP(N192,[1]期望属性!$E$23:$F$38,2,0)+K192*VLOOKUP(J192,[1]期望属性!$E$23:$F$38,2,0)+Q192*VLOOKUP(P192,[1]期望属性!$E$23:$F$38,2,0),0))</f>
        <v>118</v>
      </c>
      <c r="S192" t="str">
        <f>VLOOKUP((10000+INT(A192/1000)),[1]佣兵!$A$102:$F$150,5,0)</f>
        <v>hp</v>
      </c>
      <c r="T192">
        <f>H192</f>
        <v>1</v>
      </c>
      <c r="U192">
        <f ca="1">[1]佣兵!$N$90</f>
        <v>149</v>
      </c>
      <c r="V192">
        <f>J192</f>
        <v>3</v>
      </c>
      <c r="W192">
        <v>0</v>
      </c>
      <c r="X192">
        <f>L192</f>
        <v>4</v>
      </c>
      <c r="Y192">
        <f ca="1">[1]佣兵!$J$90</f>
        <v>8</v>
      </c>
      <c r="Z192">
        <f>N192</f>
        <v>5</v>
      </c>
      <c r="AA192">
        <f ca="1">[1]佣兵!$J$90</f>
        <v>8</v>
      </c>
      <c r="AB192">
        <f>P192</f>
        <v>23</v>
      </c>
      <c r="AC192">
        <v>0</v>
      </c>
    </row>
    <row r="193" spans="1:29" x14ac:dyDescent="0.15">
      <c r="A193" s="1">
        <f>B193*1000+C193</f>
        <v>46004</v>
      </c>
      <c r="B193" s="1">
        <v>46</v>
      </c>
      <c r="C193" s="1">
        <f>C187</f>
        <v>4</v>
      </c>
      <c r="D193" s="22">
        <v>5001</v>
      </c>
      <c r="E193" s="5">
        <v>5005</v>
      </c>
      <c r="F193" s="5">
        <v>5003</v>
      </c>
      <c r="G193" s="23">
        <v>5008</v>
      </c>
      <c r="H193" s="1">
        <v>1</v>
      </c>
      <c r="I193" s="4">
        <f ca="1">IF(VLOOKUP($D192,[2]工作表1!$A:$G,6,0)=H193,VLOOKUP($D192,[2]工作表1!$A:$G,7,0),0)+IF(VLOOKUP($E192,[2]工作表1!$A:$G,6,0)=H193,VLOOKUP($E192,[2]工作表1!$A:$G,7,0),0)+IF(VLOOKUP($F192,[2]工作表1!$A:$G,6,0)=H193,VLOOKUP($F192,[2]工作表1!$A:$G,7,0),0)+IF(VLOOKUP($G192,[2]工作表1!$A:$G,6,0)=H193,VLOOKUP($G192,[2]工作表1!$A:$G,7,0),0)+I192+U193</f>
        <v>1088</v>
      </c>
      <c r="J193" s="1">
        <v>3</v>
      </c>
      <c r="K193" s="4">
        <f>IF(VLOOKUP($D192,[2]工作表1!$A:$G,6,0)=J193,VLOOKUP($D192,[2]工作表1!$A:$G,7,0),0)+IF(VLOOKUP($E192,[2]工作表1!$A:$G,6,0)=J193,VLOOKUP($E192,[2]工作表1!$A:$G,7,0),0)+IF(VLOOKUP($F192,[2]工作表1!$A:$G,6,0)=J193,VLOOKUP($F192,[2]工作表1!$A:$G,7,0),0)+IF(VLOOKUP($G192,[2]工作表1!$A:$G,6,0)=J193,VLOOKUP($G192,[2]工作表1!$A:$G,7,0),0)+K192+W193</f>
        <v>19</v>
      </c>
      <c r="L193" s="1">
        <f>IF(S193="hp",4,IF(S193="物攻",5,IF(S193="技防",5,4)))</f>
        <v>4</v>
      </c>
      <c r="M193" s="4">
        <f ca="1">IF(VLOOKUP($D192,[2]工作表1!$A:$G,6,0)=L193,VLOOKUP($D192,[2]工作表1!$A:$G,7,0),0)+IF(VLOOKUP($E192,[2]工作表1!$A:$G,6,0)=L193,VLOOKUP($E192,[2]工作表1!$A:$G,7,0),0)+IF(VLOOKUP($F192,[2]工作表1!$A:$G,6,0)=L193,VLOOKUP($F192,[2]工作表1!$A:$G,7,0),0)+IF(VLOOKUP($G192,[2]工作表1!$A:$G,6,0)=L193,VLOOKUP($G192,[2]工作表1!$A:$G,7,0),0)+M192+Y193</f>
        <v>55</v>
      </c>
      <c r="N193" s="1">
        <f>IF(S193="hp",5,IF(S193="物攻",6,IF(S193="技防",6,7)))</f>
        <v>5</v>
      </c>
      <c r="O193" s="4">
        <f ca="1">IF(VLOOKUP($D192,[2]工作表1!$A:$G,6,0)=N193,VLOOKUP($D192,[2]工作表1!$A:$G,7,0),0)+IF(VLOOKUP($E192,[2]工作表1!$A:$G,6,0)=N193,VLOOKUP($E192,[2]工作表1!$A:$G,7,0),0)+IF(VLOOKUP($F192,[2]工作表1!$A:$G,6,0)=N193,VLOOKUP($F192,[2]工作表1!$A:$G,7,0),0)+IF(VLOOKUP($G192,[2]工作表1!$A:$G,6,0)=N193,VLOOKUP($G192,[2]工作表1!$A:$G,7,0),0)+O192+AA193</f>
        <v>55</v>
      </c>
      <c r="P193" s="1">
        <v>23</v>
      </c>
      <c r="Q193" s="4">
        <f>IF(VLOOKUP($D192,[2]工作表1!$A:$G,6,0)=P193,VLOOKUP($D192,[2]工作表1!$A:$G,7,0),0)+IF(VLOOKUP($E192,[2]工作表1!$A:$G,6,0)=P193,VLOOKUP($E192,[2]工作表1!$A:$G,7,0),0)+IF(VLOOKUP($F192,[2]工作表1!$A:$G,6,0)=P193,VLOOKUP($F192,[2]工作表1!$A:$G,7,0),0)+IF(VLOOKUP($G192,[2]工作表1!$A:$G,6,0)=P193,VLOOKUP($G192,[2]工作表1!$A:$G,7,0),0)+Q192+AC193</f>
        <v>9</v>
      </c>
      <c r="R193">
        <f ca="1">IF(C193=0,0,ROUND(I193*VLOOKUP(H193,[1]期望属性!$E$23:$F$38,2,0)+M193*VLOOKUP(L193,[1]期望属性!$E$23:$F$38,2,0)+O193*VLOOKUP(N193,[1]期望属性!$E$23:$F$38,2,0)+K193*VLOOKUP(J193,[1]期望属性!$E$23:$F$38,2,0)+Q193*VLOOKUP(P193,[1]期望属性!$E$23:$F$38,2,0),0))</f>
        <v>187</v>
      </c>
      <c r="S193" t="str">
        <f>VLOOKUP((10000+INT(A193/1000)),[1]佣兵!$A$102:$F$150,5,0)</f>
        <v>hp</v>
      </c>
      <c r="T193">
        <f>H193</f>
        <v>1</v>
      </c>
      <c r="U193">
        <f ca="1">[1]佣兵!$N$91</f>
        <v>178</v>
      </c>
      <c r="V193">
        <f>J193</f>
        <v>3</v>
      </c>
      <c r="W193">
        <v>0</v>
      </c>
      <c r="X193">
        <f>L193</f>
        <v>4</v>
      </c>
      <c r="Y193">
        <f ca="1">[1]佣兵!$J$91</f>
        <v>10</v>
      </c>
      <c r="Z193">
        <f>N193</f>
        <v>5</v>
      </c>
      <c r="AA193">
        <f ca="1">[1]佣兵!$J$91</f>
        <v>10</v>
      </c>
      <c r="AB193">
        <f>P193</f>
        <v>23</v>
      </c>
      <c r="AC193">
        <v>0</v>
      </c>
    </row>
    <row r="194" spans="1:29" ht="14.25" thickBot="1" x14ac:dyDescent="0.2">
      <c r="A194" s="1">
        <f>B194*1000+C194</f>
        <v>46005</v>
      </c>
      <c r="B194" s="1">
        <v>46</v>
      </c>
      <c r="C194" s="1">
        <f>C188</f>
        <v>5</v>
      </c>
      <c r="D194" s="24">
        <v>6001</v>
      </c>
      <c r="E194" s="25">
        <v>6005</v>
      </c>
      <c r="F194" s="25">
        <v>6002</v>
      </c>
      <c r="G194" s="26">
        <v>6007</v>
      </c>
      <c r="H194" s="1">
        <v>1</v>
      </c>
      <c r="I194" s="4">
        <f ca="1">IF(VLOOKUP($D193,[2]工作表1!$A:$G,6,0)=H194,VLOOKUP($D193,[2]工作表1!$A:$G,7,0),0)+IF(VLOOKUP($E193,[2]工作表1!$A:$G,6,0)=H194,VLOOKUP($E193,[2]工作表1!$A:$G,7,0),0)+IF(VLOOKUP($F193,[2]工作表1!$A:$G,6,0)=H194,VLOOKUP($F193,[2]工作表1!$A:$G,7,0),0)+IF(VLOOKUP($G193,[2]工作表1!$A:$G,6,0)=H194,VLOOKUP($G193,[2]工作表1!$A:$G,7,0),0)+I193+U194</f>
        <v>1804</v>
      </c>
      <c r="J194" s="1">
        <v>3</v>
      </c>
      <c r="K194" s="4">
        <f>IF(VLOOKUP($D193,[2]工作表1!$A:$G,6,0)=J194,VLOOKUP($D193,[2]工作表1!$A:$G,7,0),0)+IF(VLOOKUP($E193,[2]工作表1!$A:$G,6,0)=J194,VLOOKUP($E193,[2]工作表1!$A:$G,7,0),0)+IF(VLOOKUP($F193,[2]工作表1!$A:$G,6,0)=J194,VLOOKUP($F193,[2]工作表1!$A:$G,7,0),0)+IF(VLOOKUP($G193,[2]工作表1!$A:$G,6,0)=J194,VLOOKUP($G193,[2]工作表1!$A:$G,7,0),0)+K193+W194</f>
        <v>19</v>
      </c>
      <c r="L194" s="1">
        <f>IF(S194="hp",4,IF(S194="物攻",5,IF(S194="技防",5,4)))</f>
        <v>4</v>
      </c>
      <c r="M194" s="4">
        <f ca="1">IF(VLOOKUP($D193,[2]工作表1!$A:$G,6,0)=L194,VLOOKUP($D193,[2]工作表1!$A:$G,7,0),0)+IF(VLOOKUP($E193,[2]工作表1!$A:$G,6,0)=L194,VLOOKUP($E193,[2]工作表1!$A:$G,7,0),0)+IF(VLOOKUP($F193,[2]工作表1!$A:$G,6,0)=L194,VLOOKUP($F193,[2]工作表1!$A:$G,7,0),0)+IF(VLOOKUP($G193,[2]工作表1!$A:$G,6,0)=L194,VLOOKUP($G193,[2]工作表1!$A:$G,7,0),0)+M193+Y194</f>
        <v>81</v>
      </c>
      <c r="N194" s="1">
        <f>IF(S194="hp",5,IF(S194="物攻",6,IF(S194="技防",6,7)))</f>
        <v>5</v>
      </c>
      <c r="O194" s="4">
        <f ca="1">IF(VLOOKUP($D193,[2]工作表1!$A:$G,6,0)=N194,VLOOKUP($D193,[2]工作表1!$A:$G,7,0),0)+IF(VLOOKUP($E193,[2]工作表1!$A:$G,6,0)=N194,VLOOKUP($E193,[2]工作表1!$A:$G,7,0),0)+IF(VLOOKUP($F193,[2]工作表1!$A:$G,6,0)=N194,VLOOKUP($F193,[2]工作表1!$A:$G,7,0),0)+IF(VLOOKUP($G193,[2]工作表1!$A:$G,6,0)=N194,VLOOKUP($G193,[2]工作表1!$A:$G,7,0),0)+O193+AA194</f>
        <v>81</v>
      </c>
      <c r="P194" s="1">
        <v>23</v>
      </c>
      <c r="Q194" s="4">
        <f>IF(VLOOKUP($D193,[2]工作表1!$A:$G,6,0)=P194,VLOOKUP($D193,[2]工作表1!$A:$G,7,0),0)+IF(VLOOKUP($E193,[2]工作表1!$A:$G,6,0)=P194,VLOOKUP($E193,[2]工作表1!$A:$G,7,0),0)+IF(VLOOKUP($F193,[2]工作表1!$A:$G,6,0)=P194,VLOOKUP($F193,[2]工作表1!$A:$G,7,0),0)+IF(VLOOKUP($G193,[2]工作表1!$A:$G,6,0)=P194,VLOOKUP($G193,[2]工作表1!$A:$G,7,0),0)+Q193+AC194</f>
        <v>9</v>
      </c>
      <c r="R194">
        <f ca="1">IF(C194=0,0,ROUND(I194*VLOOKUP(H194,[1]期望属性!$E$23:$F$38,2,0)+M194*VLOOKUP(L194,[1]期望属性!$E$23:$F$38,2,0)+O194*VLOOKUP(N194,[1]期望属性!$E$23:$F$38,2,0)+K194*VLOOKUP(J194,[1]期望属性!$E$23:$F$38,2,0)+Q194*VLOOKUP(P194,[1]期望属性!$E$23:$F$38,2,0),0))</f>
        <v>278</v>
      </c>
      <c r="S194" t="str">
        <f>VLOOKUP((10000+INT(A194/1000)),[1]佣兵!$A$102:$F$150,5,0)</f>
        <v>hp</v>
      </c>
      <c r="T194">
        <f>H194</f>
        <v>1</v>
      </c>
      <c r="U194">
        <f ca="1">[1]佣兵!$N$92</f>
        <v>218</v>
      </c>
      <c r="V194">
        <f>J194</f>
        <v>3</v>
      </c>
      <c r="W194">
        <v>0</v>
      </c>
      <c r="X194">
        <f>L194</f>
        <v>4</v>
      </c>
      <c r="Y194">
        <f ca="1">[1]佣兵!$J$92</f>
        <v>12</v>
      </c>
      <c r="Z194">
        <f>N194</f>
        <v>5</v>
      </c>
      <c r="AA194">
        <f ca="1">[1]佣兵!$J$92</f>
        <v>12</v>
      </c>
      <c r="AB194">
        <f>P194</f>
        <v>23</v>
      </c>
      <c r="AC194">
        <v>0</v>
      </c>
    </row>
    <row r="195" spans="1:29" x14ac:dyDescent="0.15">
      <c r="A195" s="1">
        <f>B195*1000+C195</f>
        <v>47000</v>
      </c>
      <c r="B195" s="1">
        <v>47</v>
      </c>
      <c r="C195" s="1">
        <f>C189</f>
        <v>0</v>
      </c>
      <c r="D195" s="27">
        <v>1001</v>
      </c>
      <c r="E195" s="28">
        <v>1006</v>
      </c>
      <c r="F195" s="28">
        <v>1002</v>
      </c>
      <c r="G195" s="29">
        <v>1008</v>
      </c>
      <c r="H195" s="1">
        <v>1</v>
      </c>
      <c r="I195" s="4">
        <v>0</v>
      </c>
      <c r="J195" s="1">
        <v>3</v>
      </c>
      <c r="K195" s="4">
        <v>0</v>
      </c>
      <c r="L195" s="1">
        <f>IF(S195="hp",4,IF(S195="物攻",5,IF(S195="技防",5,4)))</f>
        <v>4</v>
      </c>
      <c r="M195" s="4">
        <v>0</v>
      </c>
      <c r="N195" s="1">
        <f>IF(S195="hp",5,IF(S195="物攻",6,IF(S195="技防",6,7)))</f>
        <v>7</v>
      </c>
      <c r="O195" s="4">
        <v>0</v>
      </c>
      <c r="P195" s="1">
        <v>23</v>
      </c>
      <c r="Q195" s="4">
        <v>0</v>
      </c>
      <c r="R195">
        <f>IF(C195=0,0,ROUND(I195*VLOOKUP(H195,[1]期望属性!$E$23:$F$38,2,0)+M195*VLOOKUP(L195,[1]期望属性!$E$23:$F$38,2,0)+O195*VLOOKUP(N195,[1]期望属性!$E$23:$F$38,2,0)+K195*VLOOKUP(J195,[1]期望属性!$E$23:$F$38,2,0)+Q195*VLOOKUP(P195,[1]期望属性!$E$23:$F$38,2,0),0))</f>
        <v>0</v>
      </c>
      <c r="S195" t="str">
        <f>VLOOKUP((10000+INT(A195/1000)),[1]佣兵!$A$102:$F$150,5,0)</f>
        <v>技攻</v>
      </c>
      <c r="T195">
        <f t="shared" ref="T195:T206" si="10">H195</f>
        <v>1</v>
      </c>
      <c r="U195">
        <f>[1]佣兵!$N$87</f>
        <v>0</v>
      </c>
      <c r="V195">
        <f t="shared" ref="V195:V206" si="11">J195</f>
        <v>3</v>
      </c>
      <c r="W195">
        <v>0</v>
      </c>
      <c r="X195">
        <f t="shared" ref="X195:X206" si="12">L195</f>
        <v>4</v>
      </c>
      <c r="Y195">
        <f>[1]佣兵!$J$87</f>
        <v>0</v>
      </c>
      <c r="Z195">
        <f t="shared" ref="Z195:Z206" si="13">N195</f>
        <v>7</v>
      </c>
      <c r="AA195">
        <f>[1]佣兵!$L$87</f>
        <v>0</v>
      </c>
      <c r="AB195">
        <f t="shared" ref="AB195:AB206" si="14">P195</f>
        <v>23</v>
      </c>
      <c r="AC195">
        <v>0</v>
      </c>
    </row>
    <row r="196" spans="1:29" x14ac:dyDescent="0.15">
      <c r="A196" s="1">
        <f>B196*1000+C196</f>
        <v>47001</v>
      </c>
      <c r="B196" s="1">
        <v>47</v>
      </c>
      <c r="C196" s="1">
        <f>C190</f>
        <v>1</v>
      </c>
      <c r="D196" s="30">
        <v>2001</v>
      </c>
      <c r="E196" s="31">
        <v>2006</v>
      </c>
      <c r="F196" s="31">
        <v>2003</v>
      </c>
      <c r="G196" s="32">
        <v>2008</v>
      </c>
      <c r="H196" s="1">
        <v>1</v>
      </c>
      <c r="I196" s="4">
        <f ca="1">IF(VLOOKUP($D195,[2]工作表1!$A:$G,6,0)=H196,VLOOKUP($D195,[2]工作表1!$A:$G,7,0),0)+IF(VLOOKUP($E195,[2]工作表1!$A:$G,6,0)=H196,VLOOKUP($E195,[2]工作表1!$A:$G,7,0),0)+IF(VLOOKUP($F195,[2]工作表1!$A:$G,6,0)=H196,VLOOKUP($F195,[2]工作表1!$A:$G,7,0),0)+IF(VLOOKUP($G195,[2]工作表1!$A:$G,6,0)=H196,VLOOKUP($G195,[2]工作表1!$A:$G,7,0),0)+I195+U196</f>
        <v>170</v>
      </c>
      <c r="J196" s="1">
        <v>3</v>
      </c>
      <c r="K196" s="4">
        <f>IF(VLOOKUP($D195,[2]工作表1!$A:$G,6,0)=J196,VLOOKUP($D195,[2]工作表1!$A:$G,7,0),0)+IF(VLOOKUP($E195,[2]工作表1!$A:$G,6,0)=J196,VLOOKUP($E195,[2]工作表1!$A:$G,7,0),0)+IF(VLOOKUP($F195,[2]工作表1!$A:$G,6,0)=J196,VLOOKUP($F195,[2]工作表1!$A:$G,7,0),0)+IF(VLOOKUP($G195,[2]工作表1!$A:$G,6,0)=J196,VLOOKUP($G195,[2]工作表1!$A:$G,7,0),0)+K195+W196</f>
        <v>6</v>
      </c>
      <c r="L196" s="1">
        <f>IF(S196="hp",4,IF(S196="物攻",5,IF(S196="技防",5,4)))</f>
        <v>4</v>
      </c>
      <c r="M196" s="4">
        <f ca="1">IF(VLOOKUP($D195,[2]工作表1!$A:$G,6,0)=L196,VLOOKUP($D195,[2]工作表1!$A:$G,7,0),0)+IF(VLOOKUP($E195,[2]工作表1!$A:$G,6,0)=L196,VLOOKUP($E195,[2]工作表1!$A:$G,7,0),0)+IF(VLOOKUP($F195,[2]工作表1!$A:$G,6,0)=L196,VLOOKUP($F195,[2]工作表1!$A:$G,7,0),0)+IF(VLOOKUP($G195,[2]工作表1!$A:$G,6,0)=L196,VLOOKUP($G195,[2]工作表1!$A:$G,7,0),0)+M195+Y196</f>
        <v>8</v>
      </c>
      <c r="N196" s="1">
        <f>IF(S196="hp",5,IF(S196="物攻",6,IF(S196="技防",6,7)))</f>
        <v>7</v>
      </c>
      <c r="O196" s="4">
        <f ca="1">IF(VLOOKUP($D195,[2]工作表1!$A:$G,6,0)=N196,VLOOKUP($D195,[2]工作表1!$A:$G,7,0),0)+IF(VLOOKUP($E195,[2]工作表1!$A:$G,6,0)=N196,VLOOKUP($E195,[2]工作表1!$A:$G,7,0),0)+IF(VLOOKUP($F195,[2]工作表1!$A:$G,6,0)=N196,VLOOKUP($F195,[2]工作表1!$A:$G,7,0),0)+IF(VLOOKUP($G195,[2]工作表1!$A:$G,6,0)=N196,VLOOKUP($G195,[2]工作表1!$A:$G,7,0),0)+O195+AA196</f>
        <v>7</v>
      </c>
      <c r="P196" s="1">
        <v>23</v>
      </c>
      <c r="Q196" s="4">
        <f>IF(VLOOKUP($D195,[2]工作表1!$A:$G,6,0)=P196,VLOOKUP($D195,[2]工作表1!$A:$G,7,0),0)+IF(VLOOKUP($E195,[2]工作表1!$A:$G,6,0)=P196,VLOOKUP($E195,[2]工作表1!$A:$G,7,0),0)+IF(VLOOKUP($F195,[2]工作表1!$A:$G,6,0)=P196,VLOOKUP($F195,[2]工作表1!$A:$G,7,0),0)+IF(VLOOKUP($G195,[2]工作表1!$A:$G,6,0)=P196,VLOOKUP($G195,[2]工作表1!$A:$G,7,0),0)+Q195+AC196</f>
        <v>0</v>
      </c>
      <c r="R196">
        <f ca="1">IF(C196=0,0,ROUND(I196*VLOOKUP(H196,[1]期望属性!$E$23:$F$38,2,0)+M196*VLOOKUP(L196,[1]期望属性!$E$23:$F$38,2,0)+O196*VLOOKUP(N196,[1]期望属性!$E$23:$F$38,2,0)+K196*VLOOKUP(J196,[1]期望属性!$E$23:$F$38,2,0)+Q196*VLOOKUP(P196,[1]期望属性!$E$23:$F$38,2,0),0))</f>
        <v>26</v>
      </c>
      <c r="S196" t="str">
        <f>VLOOKUP((10000+INT(A196/1000)),[1]佣兵!$A$102:$F$150,5,0)</f>
        <v>技攻</v>
      </c>
      <c r="T196">
        <f t="shared" si="10"/>
        <v>1</v>
      </c>
      <c r="U196">
        <f ca="1">[1]佣兵!$N$88</f>
        <v>99</v>
      </c>
      <c r="V196">
        <f t="shared" si="11"/>
        <v>3</v>
      </c>
      <c r="W196">
        <v>0</v>
      </c>
      <c r="X196">
        <f t="shared" si="12"/>
        <v>4</v>
      </c>
      <c r="Y196">
        <f ca="1">[1]佣兵!$J$88</f>
        <v>5</v>
      </c>
      <c r="Z196">
        <f t="shared" si="13"/>
        <v>7</v>
      </c>
      <c r="AA196">
        <f ca="1">[1]佣兵!$L$88</f>
        <v>3</v>
      </c>
      <c r="AB196">
        <f t="shared" si="14"/>
        <v>23</v>
      </c>
      <c r="AC196">
        <v>0</v>
      </c>
    </row>
    <row r="197" spans="1:29" x14ac:dyDescent="0.15">
      <c r="A197" s="1">
        <f>B197*1000+C197</f>
        <v>47002</v>
      </c>
      <c r="B197" s="1">
        <v>47</v>
      </c>
      <c r="C197" s="1">
        <f>C191</f>
        <v>2</v>
      </c>
      <c r="D197" s="30">
        <v>3003</v>
      </c>
      <c r="E197" s="31">
        <v>3006</v>
      </c>
      <c r="F197" s="31">
        <v>3002</v>
      </c>
      <c r="G197" s="32">
        <v>3008</v>
      </c>
      <c r="H197" s="1">
        <v>1</v>
      </c>
      <c r="I197" s="4">
        <f ca="1">IF(VLOOKUP($D196,[2]工作表1!$A:$G,6,0)=H197,VLOOKUP($D196,[2]工作表1!$A:$G,7,0),0)+IF(VLOOKUP($E196,[2]工作表1!$A:$G,6,0)=H197,VLOOKUP($E196,[2]工作表1!$A:$G,7,0),0)+IF(VLOOKUP($F196,[2]工作表1!$A:$G,6,0)=H197,VLOOKUP($F196,[2]工作表1!$A:$G,7,0),0)+IF(VLOOKUP($G196,[2]工作表1!$A:$G,6,0)=H197,VLOOKUP($G196,[2]工作表1!$A:$G,7,0),0)+I196+U197</f>
        <v>477</v>
      </c>
      <c r="J197" s="1">
        <v>3</v>
      </c>
      <c r="K197" s="4">
        <f>IF(VLOOKUP($D196,[2]工作表1!$A:$G,6,0)=J197,VLOOKUP($D196,[2]工作表1!$A:$G,7,0),0)+IF(VLOOKUP($E196,[2]工作表1!$A:$G,6,0)=J197,VLOOKUP($E196,[2]工作表1!$A:$G,7,0),0)+IF(VLOOKUP($F196,[2]工作表1!$A:$G,6,0)=J197,VLOOKUP($F196,[2]工作表1!$A:$G,7,0),0)+IF(VLOOKUP($G196,[2]工作表1!$A:$G,6,0)=J197,VLOOKUP($G196,[2]工作表1!$A:$G,7,0),0)+K196+W197</f>
        <v>6</v>
      </c>
      <c r="L197" s="1">
        <f>IF(S197="hp",4,IF(S197="物攻",5,IF(S197="技防",5,4)))</f>
        <v>4</v>
      </c>
      <c r="M197" s="4">
        <f ca="1">IF(VLOOKUP($D196,[2]工作表1!$A:$G,6,0)=L197,VLOOKUP($D196,[2]工作表1!$A:$G,7,0),0)+IF(VLOOKUP($E196,[2]工作表1!$A:$G,6,0)=L197,VLOOKUP($E196,[2]工作表1!$A:$G,7,0),0)+IF(VLOOKUP($F196,[2]工作表1!$A:$G,6,0)=L197,VLOOKUP($F196,[2]工作表1!$A:$G,7,0),0)+IF(VLOOKUP($G196,[2]工作表1!$A:$G,6,0)=L197,VLOOKUP($G196,[2]工作表1!$A:$G,7,0),0)+M196+Y197</f>
        <v>20</v>
      </c>
      <c r="N197" s="1">
        <f>IF(S197="hp",5,IF(S197="物攻",6,IF(S197="技防",6,7)))</f>
        <v>7</v>
      </c>
      <c r="O197" s="4">
        <f ca="1">IF(VLOOKUP($D196,[2]工作表1!$A:$G,6,0)=N197,VLOOKUP($D196,[2]工作表1!$A:$G,7,0),0)+IF(VLOOKUP($E196,[2]工作表1!$A:$G,6,0)=N197,VLOOKUP($E196,[2]工作表1!$A:$G,7,0),0)+IF(VLOOKUP($F196,[2]工作表1!$A:$G,6,0)=N197,VLOOKUP($F196,[2]工作表1!$A:$G,7,0),0)+IF(VLOOKUP($G196,[2]工作表1!$A:$G,6,0)=N197,VLOOKUP($G196,[2]工作表1!$A:$G,7,0),0)+O196+AA197</f>
        <v>17</v>
      </c>
      <c r="P197" s="1">
        <v>23</v>
      </c>
      <c r="Q197" s="4">
        <f>IF(VLOOKUP($D196,[2]工作表1!$A:$G,6,0)=P197,VLOOKUP($D196,[2]工作表1!$A:$G,7,0),0)+IF(VLOOKUP($E196,[2]工作表1!$A:$G,6,0)=P197,VLOOKUP($E196,[2]工作表1!$A:$G,7,0),0)+IF(VLOOKUP($F196,[2]工作表1!$A:$G,6,0)=P197,VLOOKUP($F196,[2]工作表1!$A:$G,7,0),0)+IF(VLOOKUP($G196,[2]工作表1!$A:$G,6,0)=P197,VLOOKUP($G196,[2]工作表1!$A:$G,7,0),0)+Q196+AC197</f>
        <v>0</v>
      </c>
      <c r="R197">
        <f ca="1">IF(C197=0,0,ROUND(I197*VLOOKUP(H197,[1]期望属性!$E$23:$F$38,2,0)+M197*VLOOKUP(L197,[1]期望属性!$E$23:$F$38,2,0)+O197*VLOOKUP(N197,[1]期望属性!$E$23:$F$38,2,0)+K197*VLOOKUP(J197,[1]期望属性!$E$23:$F$38,2,0)+Q197*VLOOKUP(P197,[1]期望属性!$E$23:$F$38,2,0),0))</f>
        <v>62</v>
      </c>
      <c r="S197" t="str">
        <f>VLOOKUP((10000+INT(A197/1000)),[1]佣兵!$A$102:$F$150,5,0)</f>
        <v>技攻</v>
      </c>
      <c r="T197">
        <f t="shared" si="10"/>
        <v>1</v>
      </c>
      <c r="U197">
        <f ca="1">[1]佣兵!$N$89</f>
        <v>129</v>
      </c>
      <c r="V197">
        <f t="shared" si="11"/>
        <v>3</v>
      </c>
      <c r="W197">
        <v>0</v>
      </c>
      <c r="X197">
        <f t="shared" si="12"/>
        <v>4</v>
      </c>
      <c r="Y197">
        <f ca="1">[1]佣兵!$J$89</f>
        <v>7</v>
      </c>
      <c r="Z197">
        <f t="shared" si="13"/>
        <v>7</v>
      </c>
      <c r="AA197">
        <f ca="1">[1]佣兵!$L$89</f>
        <v>4</v>
      </c>
      <c r="AB197">
        <f t="shared" si="14"/>
        <v>23</v>
      </c>
      <c r="AC197">
        <v>0</v>
      </c>
    </row>
    <row r="198" spans="1:29" x14ac:dyDescent="0.15">
      <c r="A198" s="1">
        <f>B198*1000+C198</f>
        <v>47003</v>
      </c>
      <c r="B198" s="1">
        <v>47</v>
      </c>
      <c r="C198" s="1">
        <f>C192</f>
        <v>3</v>
      </c>
      <c r="D198" s="30">
        <v>4001</v>
      </c>
      <c r="E198" s="31">
        <v>4006</v>
      </c>
      <c r="F198" s="31">
        <v>4003</v>
      </c>
      <c r="G198" s="32">
        <v>4008</v>
      </c>
      <c r="H198" s="1">
        <v>1</v>
      </c>
      <c r="I198" s="4">
        <f ca="1">IF(VLOOKUP($D197,[2]工作表1!$A:$G,6,0)=H198,VLOOKUP($D197,[2]工作表1!$A:$G,7,0),0)+IF(VLOOKUP($E197,[2]工作表1!$A:$G,6,0)=H198,VLOOKUP($E197,[2]工作表1!$A:$G,7,0),0)+IF(VLOOKUP($F197,[2]工作表1!$A:$G,6,0)=H198,VLOOKUP($F197,[2]工作表1!$A:$G,7,0),0)+IF(VLOOKUP($G197,[2]工作表1!$A:$G,6,0)=H198,VLOOKUP($G197,[2]工作表1!$A:$G,7,0),0)+I197+U198</f>
        <v>863</v>
      </c>
      <c r="J198" s="1">
        <v>3</v>
      </c>
      <c r="K198" s="4">
        <f>IF(VLOOKUP($D197,[2]工作表1!$A:$G,6,0)=J198,VLOOKUP($D197,[2]工作表1!$A:$G,7,0),0)+IF(VLOOKUP($E197,[2]工作表1!$A:$G,6,0)=J198,VLOOKUP($E197,[2]工作表1!$A:$G,7,0),0)+IF(VLOOKUP($F197,[2]工作表1!$A:$G,6,0)=J198,VLOOKUP($F197,[2]工作表1!$A:$G,7,0),0)+IF(VLOOKUP($G197,[2]工作表1!$A:$G,6,0)=J198,VLOOKUP($G197,[2]工作表1!$A:$G,7,0),0)+K197+W198</f>
        <v>19</v>
      </c>
      <c r="L198" s="1">
        <f>IF(S198="hp",4,IF(S198="物攻",5,IF(S198="技防",5,4)))</f>
        <v>4</v>
      </c>
      <c r="M198" s="4">
        <f ca="1">IF(VLOOKUP($D197,[2]工作表1!$A:$G,6,0)=L198,VLOOKUP($D197,[2]工作表1!$A:$G,7,0),0)+IF(VLOOKUP($E197,[2]工作表1!$A:$G,6,0)=L198,VLOOKUP($E197,[2]工作表1!$A:$G,7,0),0)+IF(VLOOKUP($F197,[2]工作表1!$A:$G,6,0)=L198,VLOOKUP($F197,[2]工作表1!$A:$G,7,0),0)+IF(VLOOKUP($G197,[2]工作表1!$A:$G,6,0)=L198,VLOOKUP($G197,[2]工作表1!$A:$G,7,0),0)+M197+Y198</f>
        <v>28</v>
      </c>
      <c r="N198" s="1">
        <f>IF(S198="hp",5,IF(S198="物攻",6,IF(S198="技防",6,7)))</f>
        <v>7</v>
      </c>
      <c r="O198" s="4">
        <f ca="1">IF(VLOOKUP($D197,[2]工作表1!$A:$G,6,0)=N198,VLOOKUP($D197,[2]工作表1!$A:$G,7,0),0)+IF(VLOOKUP($E197,[2]工作表1!$A:$G,6,0)=N198,VLOOKUP($E197,[2]工作表1!$A:$G,7,0),0)+IF(VLOOKUP($F197,[2]工作表1!$A:$G,6,0)=N198,VLOOKUP($F197,[2]工作表1!$A:$G,7,0),0)+IF(VLOOKUP($G197,[2]工作表1!$A:$G,6,0)=N198,VLOOKUP($G197,[2]工作表1!$A:$G,7,0),0)+O197+AA198</f>
        <v>30</v>
      </c>
      <c r="P198" s="1">
        <v>23</v>
      </c>
      <c r="Q198" s="4">
        <f>IF(VLOOKUP($D197,[2]工作表1!$A:$G,6,0)=P198,VLOOKUP($D197,[2]工作表1!$A:$G,7,0),0)+IF(VLOOKUP($E197,[2]工作表1!$A:$G,6,0)=P198,VLOOKUP($E197,[2]工作表1!$A:$G,7,0),0)+IF(VLOOKUP($F197,[2]工作表1!$A:$G,6,0)=P198,VLOOKUP($F197,[2]工作表1!$A:$G,7,0),0)+IF(VLOOKUP($G197,[2]工作表1!$A:$G,6,0)=P198,VLOOKUP($G197,[2]工作表1!$A:$G,7,0),0)+Q197+AC198</f>
        <v>0</v>
      </c>
      <c r="R198">
        <f ca="1">IF(C198=0,0,ROUND(I198*VLOOKUP(H198,[1]期望属性!$E$23:$F$38,2,0)+M198*VLOOKUP(L198,[1]期望属性!$E$23:$F$38,2,0)+O198*VLOOKUP(N198,[1]期望属性!$E$23:$F$38,2,0)+K198*VLOOKUP(J198,[1]期望属性!$E$23:$F$38,2,0)+Q198*VLOOKUP(P198,[1]期望属性!$E$23:$F$38,2,0),0))</f>
        <v>107</v>
      </c>
      <c r="S198" t="str">
        <f>VLOOKUP((10000+INT(A198/1000)),[1]佣兵!$A$102:$F$150,5,0)</f>
        <v>技攻</v>
      </c>
      <c r="T198">
        <f t="shared" si="10"/>
        <v>1</v>
      </c>
      <c r="U198">
        <f ca="1">[1]佣兵!$N$90</f>
        <v>149</v>
      </c>
      <c r="V198">
        <f t="shared" si="11"/>
        <v>3</v>
      </c>
      <c r="W198">
        <v>0</v>
      </c>
      <c r="X198">
        <f t="shared" si="12"/>
        <v>4</v>
      </c>
      <c r="Y198">
        <f ca="1">[1]佣兵!$J$90</f>
        <v>8</v>
      </c>
      <c r="Z198">
        <f t="shared" si="13"/>
        <v>7</v>
      </c>
      <c r="AA198">
        <f ca="1">[1]佣兵!$L$90</f>
        <v>4</v>
      </c>
      <c r="AB198">
        <f t="shared" si="14"/>
        <v>23</v>
      </c>
      <c r="AC198">
        <v>0</v>
      </c>
    </row>
    <row r="199" spans="1:29" x14ac:dyDescent="0.15">
      <c r="A199" s="1">
        <f>B199*1000+C199</f>
        <v>47004</v>
      </c>
      <c r="B199" s="1">
        <v>47</v>
      </c>
      <c r="C199" s="1">
        <f>C193</f>
        <v>4</v>
      </c>
      <c r="D199" s="30">
        <v>5001</v>
      </c>
      <c r="E199" s="31">
        <v>5001</v>
      </c>
      <c r="F199" s="31">
        <v>5002</v>
      </c>
      <c r="G199" s="32">
        <v>5008</v>
      </c>
      <c r="H199" s="1">
        <v>1</v>
      </c>
      <c r="I199" s="4">
        <f ca="1">IF(VLOOKUP($D198,[2]工作表1!$A:$G,6,0)=H199,VLOOKUP($D198,[2]工作表1!$A:$G,7,0),0)+IF(VLOOKUP($E198,[2]工作表1!$A:$G,6,0)=H199,VLOOKUP($E198,[2]工作表1!$A:$G,7,0),0)+IF(VLOOKUP($F198,[2]工作表1!$A:$G,6,0)=H199,VLOOKUP($F198,[2]工作表1!$A:$G,7,0),0)+IF(VLOOKUP($G198,[2]工作表1!$A:$G,6,0)=H199,VLOOKUP($G198,[2]工作表1!$A:$G,7,0),0)+I198+U199</f>
        <v>1396</v>
      </c>
      <c r="J199" s="1">
        <v>3</v>
      </c>
      <c r="K199" s="4">
        <f>IF(VLOOKUP($D198,[2]工作表1!$A:$G,6,0)=J199,VLOOKUP($D198,[2]工作表1!$A:$G,7,0),0)+IF(VLOOKUP($E198,[2]工作表1!$A:$G,6,0)=J199,VLOOKUP($E198,[2]工作表1!$A:$G,7,0),0)+IF(VLOOKUP($F198,[2]工作表1!$A:$G,6,0)=J199,VLOOKUP($F198,[2]工作表1!$A:$G,7,0),0)+IF(VLOOKUP($G198,[2]工作表1!$A:$G,6,0)=J199,VLOOKUP($G198,[2]工作表1!$A:$G,7,0),0)+K198+W199</f>
        <v>19</v>
      </c>
      <c r="L199" s="1">
        <f>IF(S199="hp",4,IF(S199="物攻",5,IF(S199="技防",5,4)))</f>
        <v>4</v>
      </c>
      <c r="M199" s="4">
        <f ca="1">IF(VLOOKUP($D198,[2]工作表1!$A:$G,6,0)=L199,VLOOKUP($D198,[2]工作表1!$A:$G,7,0),0)+IF(VLOOKUP($E198,[2]工作表1!$A:$G,6,0)=L199,VLOOKUP($E198,[2]工作表1!$A:$G,7,0),0)+IF(VLOOKUP($F198,[2]工作表1!$A:$G,6,0)=L199,VLOOKUP($F198,[2]工作表1!$A:$G,7,0),0)+IF(VLOOKUP($G198,[2]工作表1!$A:$G,6,0)=L199,VLOOKUP($G198,[2]工作表1!$A:$G,7,0),0)+M198+Y199</f>
        <v>48</v>
      </c>
      <c r="N199" s="1">
        <f>IF(S199="hp",5,IF(S199="物攻",6,IF(S199="技防",6,7)))</f>
        <v>7</v>
      </c>
      <c r="O199" s="4">
        <f ca="1">IF(VLOOKUP($D198,[2]工作表1!$A:$G,6,0)=N199,VLOOKUP($D198,[2]工作表1!$A:$G,7,0),0)+IF(VLOOKUP($E198,[2]工作表1!$A:$G,6,0)=N199,VLOOKUP($E198,[2]工作表1!$A:$G,7,0),0)+IF(VLOOKUP($F198,[2]工作表1!$A:$G,6,0)=N199,VLOOKUP($F198,[2]工作表1!$A:$G,7,0),0)+IF(VLOOKUP($G198,[2]工作表1!$A:$G,6,0)=N199,VLOOKUP($G198,[2]工作表1!$A:$G,7,0),0)+O198+AA199</f>
        <v>48</v>
      </c>
      <c r="P199" s="1">
        <v>23</v>
      </c>
      <c r="Q199" s="4">
        <f>IF(VLOOKUP($D198,[2]工作表1!$A:$G,6,0)=P199,VLOOKUP($D198,[2]工作表1!$A:$G,7,0),0)+IF(VLOOKUP($E198,[2]工作表1!$A:$G,6,0)=P199,VLOOKUP($E198,[2]工作表1!$A:$G,7,0),0)+IF(VLOOKUP($F198,[2]工作表1!$A:$G,6,0)=P199,VLOOKUP($F198,[2]工作表1!$A:$G,7,0),0)+IF(VLOOKUP($G198,[2]工作表1!$A:$G,6,0)=P199,VLOOKUP($G198,[2]工作表1!$A:$G,7,0),0)+Q198+AC199</f>
        <v>0</v>
      </c>
      <c r="R199">
        <f ca="1">IF(C199=0,0,ROUND(I199*VLOOKUP(H199,[1]期望属性!$E$23:$F$38,2,0)+M199*VLOOKUP(L199,[1]期望属性!$E$23:$F$38,2,0)+O199*VLOOKUP(N199,[1]期望属性!$E$23:$F$38,2,0)+K199*VLOOKUP(J199,[1]期望属性!$E$23:$F$38,2,0)+Q199*VLOOKUP(P199,[1]期望属性!$E$23:$F$38,2,0),0))</f>
        <v>170</v>
      </c>
      <c r="S199" t="str">
        <f>VLOOKUP((10000+INT(A199/1000)),[1]佣兵!$A$102:$F$150,5,0)</f>
        <v>技攻</v>
      </c>
      <c r="T199">
        <f t="shared" si="10"/>
        <v>1</v>
      </c>
      <c r="U199">
        <f ca="1">[1]佣兵!$N$91</f>
        <v>178</v>
      </c>
      <c r="V199">
        <f t="shared" si="11"/>
        <v>3</v>
      </c>
      <c r="W199">
        <v>0</v>
      </c>
      <c r="X199">
        <f t="shared" si="12"/>
        <v>4</v>
      </c>
      <c r="Y199">
        <f ca="1">[1]佣兵!$J$91</f>
        <v>10</v>
      </c>
      <c r="Z199">
        <f t="shared" si="13"/>
        <v>7</v>
      </c>
      <c r="AA199">
        <f ca="1">[1]佣兵!$L$91</f>
        <v>5</v>
      </c>
      <c r="AB199">
        <f t="shared" si="14"/>
        <v>23</v>
      </c>
      <c r="AC199">
        <v>0</v>
      </c>
    </row>
    <row r="200" spans="1:29" x14ac:dyDescent="0.15">
      <c r="A200" s="1">
        <f>B200*1000+C200</f>
        <v>47005</v>
      </c>
      <c r="B200" s="1">
        <v>47</v>
      </c>
      <c r="C200" s="1">
        <f>C194</f>
        <v>5</v>
      </c>
      <c r="D200" s="31">
        <v>6001</v>
      </c>
      <c r="E200" s="33">
        <v>6006</v>
      </c>
      <c r="F200" s="33">
        <v>6002</v>
      </c>
      <c r="G200" s="31">
        <v>6008</v>
      </c>
      <c r="H200" s="1">
        <v>1</v>
      </c>
      <c r="I200" s="4">
        <f ca="1">IF(VLOOKUP($D199,[2]工作表1!$A:$G,6,0)=H200,VLOOKUP($D199,[2]工作表1!$A:$G,7,0),0)+IF(VLOOKUP($E199,[2]工作表1!$A:$G,6,0)=H200,VLOOKUP($E199,[2]工作表1!$A:$G,7,0),0)+IF(VLOOKUP($F199,[2]工作表1!$A:$G,6,0)=H200,VLOOKUP($F199,[2]工作表1!$A:$G,7,0),0)+IF(VLOOKUP($G199,[2]工作表1!$A:$G,6,0)=H200,VLOOKUP($G199,[2]工作表1!$A:$G,7,0),0)+I199+U200</f>
        <v>1913</v>
      </c>
      <c r="J200" s="1">
        <v>3</v>
      </c>
      <c r="K200" s="4">
        <f>IF(VLOOKUP($D199,[2]工作表1!$A:$G,6,0)=J200,VLOOKUP($D199,[2]工作表1!$A:$G,7,0),0)+IF(VLOOKUP($E199,[2]工作表1!$A:$G,6,0)=J200,VLOOKUP($E199,[2]工作表1!$A:$G,7,0),0)+IF(VLOOKUP($F199,[2]工作表1!$A:$G,6,0)=J200,VLOOKUP($F199,[2]工作表1!$A:$G,7,0),0)+IF(VLOOKUP($G199,[2]工作表1!$A:$G,6,0)=J200,VLOOKUP($G199,[2]工作表1!$A:$G,7,0),0)+K199+W200</f>
        <v>45</v>
      </c>
      <c r="L200" s="1">
        <f>IF(S200="hp",4,IF(S200="物攻",5,IF(S200="技防",5,4)))</f>
        <v>4</v>
      </c>
      <c r="M200" s="4">
        <f ca="1">IF(VLOOKUP($D199,[2]工作表1!$A:$G,6,0)=L200,VLOOKUP($D199,[2]工作表1!$A:$G,7,0),0)+IF(VLOOKUP($E199,[2]工作表1!$A:$G,6,0)=L200,VLOOKUP($E199,[2]工作表1!$A:$G,7,0),0)+IF(VLOOKUP($F199,[2]工作表1!$A:$G,6,0)=L200,VLOOKUP($F199,[2]工作表1!$A:$G,7,0),0)+IF(VLOOKUP($G199,[2]工作表1!$A:$G,6,0)=L200,VLOOKUP($G199,[2]工作表1!$A:$G,7,0),0)+M199+Y200</f>
        <v>88</v>
      </c>
      <c r="N200" s="1">
        <f>IF(S200="hp",5,IF(S200="物攻",6,IF(S200="技防",6,7)))</f>
        <v>7</v>
      </c>
      <c r="O200" s="4">
        <f ca="1">IF(VLOOKUP($D199,[2]工作表1!$A:$G,6,0)=N200,VLOOKUP($D199,[2]工作表1!$A:$G,7,0),0)+IF(VLOOKUP($E199,[2]工作表1!$A:$G,6,0)=N200,VLOOKUP($E199,[2]工作表1!$A:$G,7,0),0)+IF(VLOOKUP($F199,[2]工作表1!$A:$G,6,0)=N200,VLOOKUP($F199,[2]工作表1!$A:$G,7,0),0)+IF(VLOOKUP($G199,[2]工作表1!$A:$G,6,0)=N200,VLOOKUP($G199,[2]工作表1!$A:$G,7,0),0)+O199+AA200</f>
        <v>54</v>
      </c>
      <c r="P200" s="1">
        <v>23</v>
      </c>
      <c r="Q200" s="4">
        <f>IF(VLOOKUP($D199,[2]工作表1!$A:$G,6,0)=P200,VLOOKUP($D199,[2]工作表1!$A:$G,7,0),0)+IF(VLOOKUP($E199,[2]工作表1!$A:$G,6,0)=P200,VLOOKUP($E199,[2]工作表1!$A:$G,7,0),0)+IF(VLOOKUP($F199,[2]工作表1!$A:$G,6,0)=P200,VLOOKUP($F199,[2]工作表1!$A:$G,7,0),0)+IF(VLOOKUP($G199,[2]工作表1!$A:$G,6,0)=P200,VLOOKUP($G199,[2]工作表1!$A:$G,7,0),0)+Q199+AC200</f>
        <v>0</v>
      </c>
      <c r="R200">
        <f ca="1">IF(C200=0,0,ROUND(I200*VLOOKUP(H200,[1]期望属性!$E$23:$F$38,2,0)+M200*VLOOKUP(L200,[1]期望属性!$E$23:$F$38,2,0)+O200*VLOOKUP(N200,[1]期望属性!$E$23:$F$38,2,0)+K200*VLOOKUP(J200,[1]期望属性!$E$23:$F$38,2,0)+Q200*VLOOKUP(P200,[1]期望属性!$E$23:$F$38,2,0),0))</f>
        <v>255</v>
      </c>
      <c r="S200" t="str">
        <f>VLOOKUP((10000+INT(A200/1000)),[1]佣兵!$A$102:$F$150,5,0)</f>
        <v>技攻</v>
      </c>
      <c r="T200">
        <f t="shared" si="10"/>
        <v>1</v>
      </c>
      <c r="U200">
        <f ca="1">[1]佣兵!$N$92</f>
        <v>218</v>
      </c>
      <c r="V200">
        <f t="shared" si="11"/>
        <v>3</v>
      </c>
      <c r="W200">
        <v>0</v>
      </c>
      <c r="X200">
        <f t="shared" si="12"/>
        <v>4</v>
      </c>
      <c r="Y200">
        <f ca="1">[1]佣兵!$J$92</f>
        <v>12</v>
      </c>
      <c r="Z200">
        <f t="shared" si="13"/>
        <v>7</v>
      </c>
      <c r="AA200">
        <f ca="1">[1]佣兵!$L$92</f>
        <v>6</v>
      </c>
      <c r="AB200">
        <f t="shared" si="14"/>
        <v>23</v>
      </c>
      <c r="AC200">
        <v>0</v>
      </c>
    </row>
    <row r="201" spans="1:29" x14ac:dyDescent="0.15">
      <c r="A201" s="1">
        <f>B201*1000+C201</f>
        <v>48000</v>
      </c>
      <c r="B201" s="1">
        <v>48</v>
      </c>
      <c r="C201" s="1">
        <f>C195</f>
        <v>0</v>
      </c>
      <c r="D201" s="27">
        <v>1001</v>
      </c>
      <c r="E201" s="28">
        <v>1006</v>
      </c>
      <c r="F201" s="28">
        <v>1002</v>
      </c>
      <c r="G201" s="29">
        <v>1008</v>
      </c>
      <c r="H201" s="1">
        <v>1</v>
      </c>
      <c r="I201" s="4">
        <v>0</v>
      </c>
      <c r="J201" s="1">
        <v>3</v>
      </c>
      <c r="K201" s="4">
        <v>0</v>
      </c>
      <c r="L201" s="1">
        <f>IF(S201="hp",4,IF(S201="物攻",5,IF(S201="技防",5,4)))</f>
        <v>4</v>
      </c>
      <c r="M201" s="4">
        <v>0</v>
      </c>
      <c r="N201" s="1">
        <f>IF(S201="hp",5,IF(S201="物攻",6,IF(S201="技防",6,7)))</f>
        <v>7</v>
      </c>
      <c r="O201" s="4">
        <v>0</v>
      </c>
      <c r="P201" s="1">
        <v>23</v>
      </c>
      <c r="Q201" s="4">
        <v>0</v>
      </c>
      <c r="R201">
        <f>IF(C201=0,0,ROUND(I201*VLOOKUP(H201,[1]期望属性!$E$23:$F$38,2,0)+M201*VLOOKUP(L201,[1]期望属性!$E$23:$F$38,2,0)+O201*VLOOKUP(N201,[1]期望属性!$E$23:$F$38,2,0)+K201*VLOOKUP(J201,[1]期望属性!$E$23:$F$38,2,0)+Q201*VLOOKUP(P201,[1]期望属性!$E$23:$F$38,2,0),0))</f>
        <v>0</v>
      </c>
      <c r="S201" t="str">
        <f>VLOOKUP((10000+INT(A201/1000)),[1]佣兵!$A$102:$F$150,5,0)</f>
        <v>技攻</v>
      </c>
      <c r="T201">
        <f t="shared" si="10"/>
        <v>1</v>
      </c>
      <c r="U201">
        <f>[1]佣兵!$N$87</f>
        <v>0</v>
      </c>
      <c r="V201">
        <f t="shared" si="11"/>
        <v>3</v>
      </c>
      <c r="W201">
        <v>0</v>
      </c>
      <c r="X201">
        <f t="shared" si="12"/>
        <v>4</v>
      </c>
      <c r="Y201">
        <f>[1]佣兵!$J$87</f>
        <v>0</v>
      </c>
      <c r="Z201">
        <f t="shared" si="13"/>
        <v>7</v>
      </c>
      <c r="AA201">
        <f>[1]佣兵!$L$87</f>
        <v>0</v>
      </c>
      <c r="AB201">
        <f t="shared" si="14"/>
        <v>23</v>
      </c>
      <c r="AC201">
        <v>0</v>
      </c>
    </row>
    <row r="202" spans="1:29" x14ac:dyDescent="0.15">
      <c r="A202" s="1">
        <f>B202*1000+C202</f>
        <v>48001</v>
      </c>
      <c r="B202" s="1">
        <v>48</v>
      </c>
      <c r="C202" s="1">
        <f>C196</f>
        <v>1</v>
      </c>
      <c r="D202" s="30">
        <v>2001</v>
      </c>
      <c r="E202" s="31">
        <v>2006</v>
      </c>
      <c r="F202" s="31">
        <v>2003</v>
      </c>
      <c r="G202" s="32">
        <v>2008</v>
      </c>
      <c r="H202" s="1">
        <v>1</v>
      </c>
      <c r="I202" s="4">
        <f ca="1">IF(VLOOKUP($D201,[2]工作表1!$A:$G,6,0)=H202,VLOOKUP($D201,[2]工作表1!$A:$G,7,0),0)+IF(VLOOKUP($E201,[2]工作表1!$A:$G,6,0)=H202,VLOOKUP($E201,[2]工作表1!$A:$G,7,0),0)+IF(VLOOKUP($F201,[2]工作表1!$A:$G,6,0)=H202,VLOOKUP($F201,[2]工作表1!$A:$G,7,0),0)+IF(VLOOKUP($G201,[2]工作表1!$A:$G,6,0)=H202,VLOOKUP($G201,[2]工作表1!$A:$G,7,0),0)+I201+U202</f>
        <v>170</v>
      </c>
      <c r="J202" s="1">
        <v>3</v>
      </c>
      <c r="K202" s="4">
        <f>IF(VLOOKUP($D201,[2]工作表1!$A:$G,6,0)=J202,VLOOKUP($D201,[2]工作表1!$A:$G,7,0),0)+IF(VLOOKUP($E201,[2]工作表1!$A:$G,6,0)=J202,VLOOKUP($E201,[2]工作表1!$A:$G,7,0),0)+IF(VLOOKUP($F201,[2]工作表1!$A:$G,6,0)=J202,VLOOKUP($F201,[2]工作表1!$A:$G,7,0),0)+IF(VLOOKUP($G201,[2]工作表1!$A:$G,6,0)=J202,VLOOKUP($G201,[2]工作表1!$A:$G,7,0),0)+K201+W202</f>
        <v>6</v>
      </c>
      <c r="L202" s="1">
        <f>IF(S202="hp",4,IF(S202="物攻",5,IF(S202="技防",5,4)))</f>
        <v>4</v>
      </c>
      <c r="M202" s="4">
        <f ca="1">IF(VLOOKUP($D201,[2]工作表1!$A:$G,6,0)=L202,VLOOKUP($D201,[2]工作表1!$A:$G,7,0),0)+IF(VLOOKUP($E201,[2]工作表1!$A:$G,6,0)=L202,VLOOKUP($E201,[2]工作表1!$A:$G,7,0),0)+IF(VLOOKUP($F201,[2]工作表1!$A:$G,6,0)=L202,VLOOKUP($F201,[2]工作表1!$A:$G,7,0),0)+IF(VLOOKUP($G201,[2]工作表1!$A:$G,6,0)=L202,VLOOKUP($G201,[2]工作表1!$A:$G,7,0),0)+M201+Y202</f>
        <v>8</v>
      </c>
      <c r="N202" s="1">
        <f>IF(S202="hp",5,IF(S202="物攻",6,IF(S202="技防",6,7)))</f>
        <v>7</v>
      </c>
      <c r="O202" s="4">
        <f ca="1">IF(VLOOKUP($D201,[2]工作表1!$A:$G,6,0)=N202,VLOOKUP($D201,[2]工作表1!$A:$G,7,0),0)+IF(VLOOKUP($E201,[2]工作表1!$A:$G,6,0)=N202,VLOOKUP($E201,[2]工作表1!$A:$G,7,0),0)+IF(VLOOKUP($F201,[2]工作表1!$A:$G,6,0)=N202,VLOOKUP($F201,[2]工作表1!$A:$G,7,0),0)+IF(VLOOKUP($G201,[2]工作表1!$A:$G,6,0)=N202,VLOOKUP($G201,[2]工作表1!$A:$G,7,0),0)+O201+AA202</f>
        <v>7</v>
      </c>
      <c r="P202" s="1">
        <v>23</v>
      </c>
      <c r="Q202" s="4">
        <f>IF(VLOOKUP($D201,[2]工作表1!$A:$G,6,0)=P202,VLOOKUP($D201,[2]工作表1!$A:$G,7,0),0)+IF(VLOOKUP($E201,[2]工作表1!$A:$G,6,0)=P202,VLOOKUP($E201,[2]工作表1!$A:$G,7,0),0)+IF(VLOOKUP($F201,[2]工作表1!$A:$G,6,0)=P202,VLOOKUP($F201,[2]工作表1!$A:$G,7,0),0)+IF(VLOOKUP($G201,[2]工作表1!$A:$G,6,0)=P202,VLOOKUP($G201,[2]工作表1!$A:$G,7,0),0)+Q201+AC202</f>
        <v>0</v>
      </c>
      <c r="R202">
        <f ca="1">IF(C202=0,0,ROUND(I202*VLOOKUP(H202,[1]期望属性!$E$23:$F$38,2,0)+M202*VLOOKUP(L202,[1]期望属性!$E$23:$F$38,2,0)+O202*VLOOKUP(N202,[1]期望属性!$E$23:$F$38,2,0)+K202*VLOOKUP(J202,[1]期望属性!$E$23:$F$38,2,0)+Q202*VLOOKUP(P202,[1]期望属性!$E$23:$F$38,2,0),0))</f>
        <v>26</v>
      </c>
      <c r="S202" t="str">
        <f>VLOOKUP((10000+INT(A202/1000)),[1]佣兵!$A$102:$F$150,5,0)</f>
        <v>技攻</v>
      </c>
      <c r="T202">
        <f t="shared" si="10"/>
        <v>1</v>
      </c>
      <c r="U202">
        <f ca="1">[1]佣兵!$N$88</f>
        <v>99</v>
      </c>
      <c r="V202">
        <f t="shared" si="11"/>
        <v>3</v>
      </c>
      <c r="W202">
        <v>0</v>
      </c>
      <c r="X202">
        <f t="shared" si="12"/>
        <v>4</v>
      </c>
      <c r="Y202">
        <f ca="1">[1]佣兵!$J$88</f>
        <v>5</v>
      </c>
      <c r="Z202">
        <f t="shared" si="13"/>
        <v>7</v>
      </c>
      <c r="AA202">
        <f ca="1">[1]佣兵!$L$88</f>
        <v>3</v>
      </c>
      <c r="AB202">
        <f t="shared" si="14"/>
        <v>23</v>
      </c>
      <c r="AC202">
        <v>0</v>
      </c>
    </row>
    <row r="203" spans="1:29" x14ac:dyDescent="0.15">
      <c r="A203" s="1">
        <f>B203*1000+C203</f>
        <v>48002</v>
      </c>
      <c r="B203" s="1">
        <v>48</v>
      </c>
      <c r="C203" s="1">
        <f>C197</f>
        <v>2</v>
      </c>
      <c r="D203" s="30">
        <v>3003</v>
      </c>
      <c r="E203" s="31">
        <v>3006</v>
      </c>
      <c r="F203" s="31">
        <v>3002</v>
      </c>
      <c r="G203" s="32">
        <v>3008</v>
      </c>
      <c r="H203" s="1">
        <v>1</v>
      </c>
      <c r="I203" s="4">
        <f ca="1">IF(VLOOKUP($D202,[2]工作表1!$A:$G,6,0)=H203,VLOOKUP($D202,[2]工作表1!$A:$G,7,0),0)+IF(VLOOKUP($E202,[2]工作表1!$A:$G,6,0)=H203,VLOOKUP($E202,[2]工作表1!$A:$G,7,0),0)+IF(VLOOKUP($F202,[2]工作表1!$A:$G,6,0)=H203,VLOOKUP($F202,[2]工作表1!$A:$G,7,0),0)+IF(VLOOKUP($G202,[2]工作表1!$A:$G,6,0)=H203,VLOOKUP($G202,[2]工作表1!$A:$G,7,0),0)+I202+U203</f>
        <v>477</v>
      </c>
      <c r="J203" s="1">
        <v>3</v>
      </c>
      <c r="K203" s="4">
        <f>IF(VLOOKUP($D202,[2]工作表1!$A:$G,6,0)=J203,VLOOKUP($D202,[2]工作表1!$A:$G,7,0),0)+IF(VLOOKUP($E202,[2]工作表1!$A:$G,6,0)=J203,VLOOKUP($E202,[2]工作表1!$A:$G,7,0),0)+IF(VLOOKUP($F202,[2]工作表1!$A:$G,6,0)=J203,VLOOKUP($F202,[2]工作表1!$A:$G,7,0),0)+IF(VLOOKUP($G202,[2]工作表1!$A:$G,6,0)=J203,VLOOKUP($G202,[2]工作表1!$A:$G,7,0),0)+K202+W203</f>
        <v>6</v>
      </c>
      <c r="L203" s="1">
        <f>IF(S203="hp",4,IF(S203="物攻",5,IF(S203="技防",5,4)))</f>
        <v>4</v>
      </c>
      <c r="M203" s="4">
        <f ca="1">IF(VLOOKUP($D202,[2]工作表1!$A:$G,6,0)=L203,VLOOKUP($D202,[2]工作表1!$A:$G,7,0),0)+IF(VLOOKUP($E202,[2]工作表1!$A:$G,6,0)=L203,VLOOKUP($E202,[2]工作表1!$A:$G,7,0),0)+IF(VLOOKUP($F202,[2]工作表1!$A:$G,6,0)=L203,VLOOKUP($F202,[2]工作表1!$A:$G,7,0),0)+IF(VLOOKUP($G202,[2]工作表1!$A:$G,6,0)=L203,VLOOKUP($G202,[2]工作表1!$A:$G,7,0),0)+M202+Y203</f>
        <v>20</v>
      </c>
      <c r="N203" s="1">
        <f>IF(S203="hp",5,IF(S203="物攻",6,IF(S203="技防",6,7)))</f>
        <v>7</v>
      </c>
      <c r="O203" s="4">
        <f ca="1">IF(VLOOKUP($D202,[2]工作表1!$A:$G,6,0)=N203,VLOOKUP($D202,[2]工作表1!$A:$G,7,0),0)+IF(VLOOKUP($E202,[2]工作表1!$A:$G,6,0)=N203,VLOOKUP($E202,[2]工作表1!$A:$G,7,0),0)+IF(VLOOKUP($F202,[2]工作表1!$A:$G,6,0)=N203,VLOOKUP($F202,[2]工作表1!$A:$G,7,0),0)+IF(VLOOKUP($G202,[2]工作表1!$A:$G,6,0)=N203,VLOOKUP($G202,[2]工作表1!$A:$G,7,0),0)+O202+AA203</f>
        <v>17</v>
      </c>
      <c r="P203" s="1">
        <v>23</v>
      </c>
      <c r="Q203" s="4">
        <f>IF(VLOOKUP($D202,[2]工作表1!$A:$G,6,0)=P203,VLOOKUP($D202,[2]工作表1!$A:$G,7,0),0)+IF(VLOOKUP($E202,[2]工作表1!$A:$G,6,0)=P203,VLOOKUP($E202,[2]工作表1!$A:$G,7,0),0)+IF(VLOOKUP($F202,[2]工作表1!$A:$G,6,0)=P203,VLOOKUP($F202,[2]工作表1!$A:$G,7,0),0)+IF(VLOOKUP($G202,[2]工作表1!$A:$G,6,0)=P203,VLOOKUP($G202,[2]工作表1!$A:$G,7,0),0)+Q202+AC203</f>
        <v>0</v>
      </c>
      <c r="R203">
        <f ca="1">IF(C203=0,0,ROUND(I203*VLOOKUP(H203,[1]期望属性!$E$23:$F$38,2,0)+M203*VLOOKUP(L203,[1]期望属性!$E$23:$F$38,2,0)+O203*VLOOKUP(N203,[1]期望属性!$E$23:$F$38,2,0)+K203*VLOOKUP(J203,[1]期望属性!$E$23:$F$38,2,0)+Q203*VLOOKUP(P203,[1]期望属性!$E$23:$F$38,2,0),0))</f>
        <v>62</v>
      </c>
      <c r="S203" t="str">
        <f>VLOOKUP((10000+INT(A203/1000)),[1]佣兵!$A$102:$F$150,5,0)</f>
        <v>技攻</v>
      </c>
      <c r="T203">
        <f t="shared" si="10"/>
        <v>1</v>
      </c>
      <c r="U203">
        <f ca="1">[1]佣兵!$N$89</f>
        <v>129</v>
      </c>
      <c r="V203">
        <f t="shared" si="11"/>
        <v>3</v>
      </c>
      <c r="W203">
        <v>0</v>
      </c>
      <c r="X203">
        <f t="shared" si="12"/>
        <v>4</v>
      </c>
      <c r="Y203">
        <f ca="1">[1]佣兵!$J$89</f>
        <v>7</v>
      </c>
      <c r="Z203">
        <f t="shared" si="13"/>
        <v>7</v>
      </c>
      <c r="AA203">
        <f ca="1">[1]佣兵!$L$89</f>
        <v>4</v>
      </c>
      <c r="AB203">
        <f t="shared" si="14"/>
        <v>23</v>
      </c>
      <c r="AC203">
        <v>0</v>
      </c>
    </row>
    <row r="204" spans="1:29" x14ac:dyDescent="0.15">
      <c r="A204" s="1">
        <f>B204*1000+C204</f>
        <v>48003</v>
      </c>
      <c r="B204" s="1">
        <v>48</v>
      </c>
      <c r="C204" s="1">
        <f>C198</f>
        <v>3</v>
      </c>
      <c r="D204" s="30">
        <v>4001</v>
      </c>
      <c r="E204" s="31">
        <v>4006</v>
      </c>
      <c r="F204" s="31">
        <v>4003</v>
      </c>
      <c r="G204" s="32">
        <v>4008</v>
      </c>
      <c r="H204" s="1">
        <v>1</v>
      </c>
      <c r="I204" s="4">
        <f ca="1">IF(VLOOKUP($D203,[2]工作表1!$A:$G,6,0)=H204,VLOOKUP($D203,[2]工作表1!$A:$G,7,0),0)+IF(VLOOKUP($E203,[2]工作表1!$A:$G,6,0)=H204,VLOOKUP($E203,[2]工作表1!$A:$G,7,0),0)+IF(VLOOKUP($F203,[2]工作表1!$A:$G,6,0)=H204,VLOOKUP($F203,[2]工作表1!$A:$G,7,0),0)+IF(VLOOKUP($G203,[2]工作表1!$A:$G,6,0)=H204,VLOOKUP($G203,[2]工作表1!$A:$G,7,0),0)+I203+U204</f>
        <v>863</v>
      </c>
      <c r="J204" s="1">
        <v>3</v>
      </c>
      <c r="K204" s="4">
        <f>IF(VLOOKUP($D203,[2]工作表1!$A:$G,6,0)=J204,VLOOKUP($D203,[2]工作表1!$A:$G,7,0),0)+IF(VLOOKUP($E203,[2]工作表1!$A:$G,6,0)=J204,VLOOKUP($E203,[2]工作表1!$A:$G,7,0),0)+IF(VLOOKUP($F203,[2]工作表1!$A:$G,6,0)=J204,VLOOKUP($F203,[2]工作表1!$A:$G,7,0),0)+IF(VLOOKUP($G203,[2]工作表1!$A:$G,6,0)=J204,VLOOKUP($G203,[2]工作表1!$A:$G,7,0),0)+K203+W204</f>
        <v>19</v>
      </c>
      <c r="L204" s="1">
        <f>IF(S204="hp",4,IF(S204="物攻",5,IF(S204="技防",5,4)))</f>
        <v>4</v>
      </c>
      <c r="M204" s="4">
        <f ca="1">IF(VLOOKUP($D203,[2]工作表1!$A:$G,6,0)=L204,VLOOKUP($D203,[2]工作表1!$A:$G,7,0),0)+IF(VLOOKUP($E203,[2]工作表1!$A:$G,6,0)=L204,VLOOKUP($E203,[2]工作表1!$A:$G,7,0),0)+IF(VLOOKUP($F203,[2]工作表1!$A:$G,6,0)=L204,VLOOKUP($F203,[2]工作表1!$A:$G,7,0),0)+IF(VLOOKUP($G203,[2]工作表1!$A:$G,6,0)=L204,VLOOKUP($G203,[2]工作表1!$A:$G,7,0),0)+M203+Y204</f>
        <v>28</v>
      </c>
      <c r="N204" s="1">
        <f>IF(S204="hp",5,IF(S204="物攻",6,IF(S204="技防",6,7)))</f>
        <v>7</v>
      </c>
      <c r="O204" s="4">
        <f ca="1">IF(VLOOKUP($D203,[2]工作表1!$A:$G,6,0)=N204,VLOOKUP($D203,[2]工作表1!$A:$G,7,0),0)+IF(VLOOKUP($E203,[2]工作表1!$A:$G,6,0)=N204,VLOOKUP($E203,[2]工作表1!$A:$G,7,0),0)+IF(VLOOKUP($F203,[2]工作表1!$A:$G,6,0)=N204,VLOOKUP($F203,[2]工作表1!$A:$G,7,0),0)+IF(VLOOKUP($G203,[2]工作表1!$A:$G,6,0)=N204,VLOOKUP($G203,[2]工作表1!$A:$G,7,0),0)+O203+AA204</f>
        <v>30</v>
      </c>
      <c r="P204" s="1">
        <v>23</v>
      </c>
      <c r="Q204" s="4">
        <f>IF(VLOOKUP($D203,[2]工作表1!$A:$G,6,0)=P204,VLOOKUP($D203,[2]工作表1!$A:$G,7,0),0)+IF(VLOOKUP($E203,[2]工作表1!$A:$G,6,0)=P204,VLOOKUP($E203,[2]工作表1!$A:$G,7,0),0)+IF(VLOOKUP($F203,[2]工作表1!$A:$G,6,0)=P204,VLOOKUP($F203,[2]工作表1!$A:$G,7,0),0)+IF(VLOOKUP($G203,[2]工作表1!$A:$G,6,0)=P204,VLOOKUP($G203,[2]工作表1!$A:$G,7,0),0)+Q203+AC204</f>
        <v>0</v>
      </c>
      <c r="R204">
        <f ca="1">IF(C204=0,0,ROUND(I204*VLOOKUP(H204,[1]期望属性!$E$23:$F$38,2,0)+M204*VLOOKUP(L204,[1]期望属性!$E$23:$F$38,2,0)+O204*VLOOKUP(N204,[1]期望属性!$E$23:$F$38,2,0)+K204*VLOOKUP(J204,[1]期望属性!$E$23:$F$38,2,0)+Q204*VLOOKUP(P204,[1]期望属性!$E$23:$F$38,2,0),0))</f>
        <v>107</v>
      </c>
      <c r="S204" t="str">
        <f>VLOOKUP((10000+INT(A204/1000)),[1]佣兵!$A$102:$F$150,5,0)</f>
        <v>技攻</v>
      </c>
      <c r="T204">
        <f t="shared" si="10"/>
        <v>1</v>
      </c>
      <c r="U204">
        <f ca="1">[1]佣兵!$N$90</f>
        <v>149</v>
      </c>
      <c r="V204">
        <f t="shared" si="11"/>
        <v>3</v>
      </c>
      <c r="W204">
        <v>0</v>
      </c>
      <c r="X204">
        <f t="shared" si="12"/>
        <v>4</v>
      </c>
      <c r="Y204">
        <f ca="1">[1]佣兵!$J$90</f>
        <v>8</v>
      </c>
      <c r="Z204">
        <f t="shared" si="13"/>
        <v>7</v>
      </c>
      <c r="AA204">
        <f ca="1">[1]佣兵!$L$90</f>
        <v>4</v>
      </c>
      <c r="AB204">
        <f t="shared" si="14"/>
        <v>23</v>
      </c>
      <c r="AC204">
        <v>0</v>
      </c>
    </row>
    <row r="205" spans="1:29" x14ac:dyDescent="0.15">
      <c r="A205" s="1">
        <f>B205*1000+C205</f>
        <v>48004</v>
      </c>
      <c r="B205" s="1">
        <v>48</v>
      </c>
      <c r="C205" s="1">
        <f>C199</f>
        <v>4</v>
      </c>
      <c r="D205" s="30">
        <v>5001</v>
      </c>
      <c r="E205" s="31">
        <v>5001</v>
      </c>
      <c r="F205" s="31">
        <v>5002</v>
      </c>
      <c r="G205" s="32">
        <v>5008</v>
      </c>
      <c r="H205" s="1">
        <v>1</v>
      </c>
      <c r="I205" s="4">
        <f ca="1">IF(VLOOKUP($D204,[2]工作表1!$A:$G,6,0)=H205,VLOOKUP($D204,[2]工作表1!$A:$G,7,0),0)+IF(VLOOKUP($E204,[2]工作表1!$A:$G,6,0)=H205,VLOOKUP($E204,[2]工作表1!$A:$G,7,0),0)+IF(VLOOKUP($F204,[2]工作表1!$A:$G,6,0)=H205,VLOOKUP($F204,[2]工作表1!$A:$G,7,0),0)+IF(VLOOKUP($G204,[2]工作表1!$A:$G,6,0)=H205,VLOOKUP($G204,[2]工作表1!$A:$G,7,0),0)+I204+U205</f>
        <v>1396</v>
      </c>
      <c r="J205" s="1">
        <v>3</v>
      </c>
      <c r="K205" s="4">
        <f>IF(VLOOKUP($D204,[2]工作表1!$A:$G,6,0)=J205,VLOOKUP($D204,[2]工作表1!$A:$G,7,0),0)+IF(VLOOKUP($E204,[2]工作表1!$A:$G,6,0)=J205,VLOOKUP($E204,[2]工作表1!$A:$G,7,0),0)+IF(VLOOKUP($F204,[2]工作表1!$A:$G,6,0)=J205,VLOOKUP($F204,[2]工作表1!$A:$G,7,0),0)+IF(VLOOKUP($G204,[2]工作表1!$A:$G,6,0)=J205,VLOOKUP($G204,[2]工作表1!$A:$G,7,0),0)+K204+W205</f>
        <v>19</v>
      </c>
      <c r="L205" s="1">
        <f>IF(S205="hp",4,IF(S205="物攻",5,IF(S205="技防",5,4)))</f>
        <v>4</v>
      </c>
      <c r="M205" s="4">
        <f ca="1">IF(VLOOKUP($D204,[2]工作表1!$A:$G,6,0)=L205,VLOOKUP($D204,[2]工作表1!$A:$G,7,0),0)+IF(VLOOKUP($E204,[2]工作表1!$A:$G,6,0)=L205,VLOOKUP($E204,[2]工作表1!$A:$G,7,0),0)+IF(VLOOKUP($F204,[2]工作表1!$A:$G,6,0)=L205,VLOOKUP($F204,[2]工作表1!$A:$G,7,0),0)+IF(VLOOKUP($G204,[2]工作表1!$A:$G,6,0)=L205,VLOOKUP($G204,[2]工作表1!$A:$G,7,0),0)+M204+Y205</f>
        <v>48</v>
      </c>
      <c r="N205" s="1">
        <f>IF(S205="hp",5,IF(S205="物攻",6,IF(S205="技防",6,7)))</f>
        <v>7</v>
      </c>
      <c r="O205" s="4">
        <f ca="1">IF(VLOOKUP($D204,[2]工作表1!$A:$G,6,0)=N205,VLOOKUP($D204,[2]工作表1!$A:$G,7,0),0)+IF(VLOOKUP($E204,[2]工作表1!$A:$G,6,0)=N205,VLOOKUP($E204,[2]工作表1!$A:$G,7,0),0)+IF(VLOOKUP($F204,[2]工作表1!$A:$G,6,0)=N205,VLOOKUP($F204,[2]工作表1!$A:$G,7,0),0)+IF(VLOOKUP($G204,[2]工作表1!$A:$G,6,0)=N205,VLOOKUP($G204,[2]工作表1!$A:$G,7,0),0)+O204+AA205</f>
        <v>48</v>
      </c>
      <c r="P205" s="1">
        <v>23</v>
      </c>
      <c r="Q205" s="4">
        <f>IF(VLOOKUP($D204,[2]工作表1!$A:$G,6,0)=P205,VLOOKUP($D204,[2]工作表1!$A:$G,7,0),0)+IF(VLOOKUP($E204,[2]工作表1!$A:$G,6,0)=P205,VLOOKUP($E204,[2]工作表1!$A:$G,7,0),0)+IF(VLOOKUP($F204,[2]工作表1!$A:$G,6,0)=P205,VLOOKUP($F204,[2]工作表1!$A:$G,7,0),0)+IF(VLOOKUP($G204,[2]工作表1!$A:$G,6,0)=P205,VLOOKUP($G204,[2]工作表1!$A:$G,7,0),0)+Q204+AC205</f>
        <v>0</v>
      </c>
      <c r="R205">
        <f ca="1">IF(C205=0,0,ROUND(I205*VLOOKUP(H205,[1]期望属性!$E$23:$F$38,2,0)+M205*VLOOKUP(L205,[1]期望属性!$E$23:$F$38,2,0)+O205*VLOOKUP(N205,[1]期望属性!$E$23:$F$38,2,0)+K205*VLOOKUP(J205,[1]期望属性!$E$23:$F$38,2,0)+Q205*VLOOKUP(P205,[1]期望属性!$E$23:$F$38,2,0),0))</f>
        <v>170</v>
      </c>
      <c r="S205" t="str">
        <f>VLOOKUP((10000+INT(A205/1000)),[1]佣兵!$A$102:$F$150,5,0)</f>
        <v>技攻</v>
      </c>
      <c r="T205">
        <f t="shared" si="10"/>
        <v>1</v>
      </c>
      <c r="U205">
        <f ca="1">[1]佣兵!$N$91</f>
        <v>178</v>
      </c>
      <c r="V205">
        <f t="shared" si="11"/>
        <v>3</v>
      </c>
      <c r="W205">
        <v>0</v>
      </c>
      <c r="X205">
        <f t="shared" si="12"/>
        <v>4</v>
      </c>
      <c r="Y205">
        <f ca="1">[1]佣兵!$J$91</f>
        <v>10</v>
      </c>
      <c r="Z205">
        <f t="shared" si="13"/>
        <v>7</v>
      </c>
      <c r="AA205">
        <f ca="1">[1]佣兵!$L$91</f>
        <v>5</v>
      </c>
      <c r="AB205">
        <f t="shared" si="14"/>
        <v>23</v>
      </c>
      <c r="AC205">
        <v>0</v>
      </c>
    </row>
    <row r="206" spans="1:29" ht="14.25" thickBot="1" x14ac:dyDescent="0.2">
      <c r="A206" s="1">
        <f>B206*1000+C206</f>
        <v>48005</v>
      </c>
      <c r="B206" s="1">
        <v>48</v>
      </c>
      <c r="C206" s="1">
        <f>C200</f>
        <v>5</v>
      </c>
      <c r="D206" s="31">
        <v>6001</v>
      </c>
      <c r="E206" s="33">
        <v>6006</v>
      </c>
      <c r="F206" s="33">
        <v>6002</v>
      </c>
      <c r="G206" s="31">
        <v>6008</v>
      </c>
      <c r="H206" s="1">
        <v>1</v>
      </c>
      <c r="I206" s="4">
        <f ca="1">IF(VLOOKUP($D205,[2]工作表1!$A:$G,6,0)=H206,VLOOKUP($D205,[2]工作表1!$A:$G,7,0),0)+IF(VLOOKUP($E205,[2]工作表1!$A:$G,6,0)=H206,VLOOKUP($E205,[2]工作表1!$A:$G,7,0),0)+IF(VLOOKUP($F205,[2]工作表1!$A:$G,6,0)=H206,VLOOKUP($F205,[2]工作表1!$A:$G,7,0),0)+IF(VLOOKUP($G205,[2]工作表1!$A:$G,6,0)=H206,VLOOKUP($G205,[2]工作表1!$A:$G,7,0),0)+I205+U206</f>
        <v>1913</v>
      </c>
      <c r="J206" s="1">
        <v>3</v>
      </c>
      <c r="K206" s="4">
        <f>IF(VLOOKUP($D205,[2]工作表1!$A:$G,6,0)=J206,VLOOKUP($D205,[2]工作表1!$A:$G,7,0),0)+IF(VLOOKUP($E205,[2]工作表1!$A:$G,6,0)=J206,VLOOKUP($E205,[2]工作表1!$A:$G,7,0),0)+IF(VLOOKUP($F205,[2]工作表1!$A:$G,6,0)=J206,VLOOKUP($F205,[2]工作表1!$A:$G,7,0),0)+IF(VLOOKUP($G205,[2]工作表1!$A:$G,6,0)=J206,VLOOKUP($G205,[2]工作表1!$A:$G,7,0),0)+K205+W206</f>
        <v>45</v>
      </c>
      <c r="L206" s="1">
        <f>IF(S206="hp",4,IF(S206="物攻",5,IF(S206="技防",5,4)))</f>
        <v>4</v>
      </c>
      <c r="M206" s="4">
        <f ca="1">IF(VLOOKUP($D205,[2]工作表1!$A:$G,6,0)=L206,VLOOKUP($D205,[2]工作表1!$A:$G,7,0),0)+IF(VLOOKUP($E205,[2]工作表1!$A:$G,6,0)=L206,VLOOKUP($E205,[2]工作表1!$A:$G,7,0),0)+IF(VLOOKUP($F205,[2]工作表1!$A:$G,6,0)=L206,VLOOKUP($F205,[2]工作表1!$A:$G,7,0),0)+IF(VLOOKUP($G205,[2]工作表1!$A:$G,6,0)=L206,VLOOKUP($G205,[2]工作表1!$A:$G,7,0),0)+M205+Y206</f>
        <v>88</v>
      </c>
      <c r="N206" s="1">
        <f>IF(S206="hp",5,IF(S206="物攻",6,IF(S206="技防",6,7)))</f>
        <v>7</v>
      </c>
      <c r="O206" s="4">
        <f ca="1">IF(VLOOKUP($D205,[2]工作表1!$A:$G,6,0)=N206,VLOOKUP($D205,[2]工作表1!$A:$G,7,0),0)+IF(VLOOKUP($E205,[2]工作表1!$A:$G,6,0)=N206,VLOOKUP($E205,[2]工作表1!$A:$G,7,0),0)+IF(VLOOKUP($F205,[2]工作表1!$A:$G,6,0)=N206,VLOOKUP($F205,[2]工作表1!$A:$G,7,0),0)+IF(VLOOKUP($G205,[2]工作表1!$A:$G,6,0)=N206,VLOOKUP($G205,[2]工作表1!$A:$G,7,0),0)+O205+AA206</f>
        <v>54</v>
      </c>
      <c r="P206" s="1">
        <v>23</v>
      </c>
      <c r="Q206" s="4">
        <f>IF(VLOOKUP($D205,[2]工作表1!$A:$G,6,0)=P206,VLOOKUP($D205,[2]工作表1!$A:$G,7,0),0)+IF(VLOOKUP($E205,[2]工作表1!$A:$G,6,0)=P206,VLOOKUP($E205,[2]工作表1!$A:$G,7,0),0)+IF(VLOOKUP($F205,[2]工作表1!$A:$G,6,0)=P206,VLOOKUP($F205,[2]工作表1!$A:$G,7,0),0)+IF(VLOOKUP($G205,[2]工作表1!$A:$G,6,0)=P206,VLOOKUP($G205,[2]工作表1!$A:$G,7,0),0)+Q205+AC206</f>
        <v>0</v>
      </c>
      <c r="R206">
        <f ca="1">IF(C206=0,0,ROUND(I206*VLOOKUP(H206,[1]期望属性!$E$23:$F$38,2,0)+M206*VLOOKUP(L206,[1]期望属性!$E$23:$F$38,2,0)+O206*VLOOKUP(N206,[1]期望属性!$E$23:$F$38,2,0)+K206*VLOOKUP(J206,[1]期望属性!$E$23:$F$38,2,0)+Q206*VLOOKUP(P206,[1]期望属性!$E$23:$F$38,2,0),0))</f>
        <v>255</v>
      </c>
      <c r="S206" t="str">
        <f>VLOOKUP((10000+INT(A206/1000)),[1]佣兵!$A$102:$F$150,5,0)</f>
        <v>技攻</v>
      </c>
      <c r="T206">
        <f t="shared" si="10"/>
        <v>1</v>
      </c>
      <c r="U206">
        <f ca="1">[1]佣兵!$N$92</f>
        <v>218</v>
      </c>
      <c r="V206">
        <f t="shared" si="11"/>
        <v>3</v>
      </c>
      <c r="W206">
        <v>0</v>
      </c>
      <c r="X206">
        <f t="shared" si="12"/>
        <v>4</v>
      </c>
      <c r="Y206">
        <f ca="1">[1]佣兵!$J$92</f>
        <v>12</v>
      </c>
      <c r="Z206">
        <f t="shared" si="13"/>
        <v>7</v>
      </c>
      <c r="AA206">
        <f ca="1">[1]佣兵!$L$92</f>
        <v>6</v>
      </c>
      <c r="AB206">
        <f t="shared" si="14"/>
        <v>23</v>
      </c>
      <c r="AC206">
        <v>0</v>
      </c>
    </row>
    <row r="207" spans="1:29" x14ac:dyDescent="0.15">
      <c r="A207" s="1">
        <f>B207*1000+C207</f>
        <v>49000</v>
      </c>
      <c r="B207" s="1">
        <v>49</v>
      </c>
      <c r="C207" s="1">
        <f>C201</f>
        <v>0</v>
      </c>
      <c r="D207" s="17">
        <v>1001</v>
      </c>
      <c r="E207" s="18">
        <v>1005</v>
      </c>
      <c r="F207" s="18">
        <v>1002</v>
      </c>
      <c r="G207" s="19">
        <v>1007</v>
      </c>
      <c r="H207" s="1">
        <v>1</v>
      </c>
      <c r="I207" s="4">
        <v>0</v>
      </c>
      <c r="J207" s="1">
        <v>3</v>
      </c>
      <c r="K207" s="4">
        <v>0</v>
      </c>
      <c r="L207" s="1">
        <f>IF(S207="hp",4,IF(S207="物攻",5,IF(S207="技防",5,4)))</f>
        <v>4</v>
      </c>
      <c r="M207" s="4">
        <v>0</v>
      </c>
      <c r="N207" s="1">
        <f>IF(S207="hp",5,IF(S207="物攻",6,IF(S207="技防",6,7)))</f>
        <v>5</v>
      </c>
      <c r="O207" s="4">
        <v>0</v>
      </c>
      <c r="P207" s="1">
        <v>23</v>
      </c>
      <c r="Q207" s="4">
        <v>0</v>
      </c>
      <c r="R207">
        <f>IF(C207=0,0,ROUND(I207*VLOOKUP(H207,[1]期望属性!$E$23:$F$38,2,0)+M207*VLOOKUP(L207,[1]期望属性!$E$23:$F$38,2,0)+O207*VLOOKUP(N207,[1]期望属性!$E$23:$F$38,2,0)+K207*VLOOKUP(J207,[1]期望属性!$E$23:$F$38,2,0)+Q207*VLOOKUP(P207,[1]期望属性!$E$23:$F$38,2,0),0))</f>
        <v>0</v>
      </c>
      <c r="S207" t="str">
        <f>VLOOKUP((10000+INT(A207/1000)),[1]佣兵!$A$102:$F$150,5,0)</f>
        <v>hp</v>
      </c>
      <c r="T207">
        <f>H207</f>
        <v>1</v>
      </c>
      <c r="U207">
        <f>[1]佣兵!$N$87</f>
        <v>0</v>
      </c>
      <c r="V207">
        <f>J207</f>
        <v>3</v>
      </c>
      <c r="W207">
        <v>0</v>
      </c>
      <c r="X207">
        <f>L207</f>
        <v>4</v>
      </c>
      <c r="Y207">
        <f>[1]佣兵!$J$87</f>
        <v>0</v>
      </c>
      <c r="Z207">
        <f>N207</f>
        <v>5</v>
      </c>
      <c r="AA207">
        <f>[1]佣兵!$J$87</f>
        <v>0</v>
      </c>
      <c r="AB207">
        <f>P207</f>
        <v>23</v>
      </c>
      <c r="AC207">
        <v>0</v>
      </c>
    </row>
    <row r="208" spans="1:29" x14ac:dyDescent="0.15">
      <c r="A208" s="1">
        <f>B208*1000+C208</f>
        <v>49001</v>
      </c>
      <c r="B208" s="1">
        <v>49</v>
      </c>
      <c r="C208" s="1">
        <f>C202</f>
        <v>1</v>
      </c>
      <c r="D208" s="20">
        <v>2001</v>
      </c>
      <c r="E208" s="6">
        <v>2005</v>
      </c>
      <c r="F208" s="6">
        <v>2003</v>
      </c>
      <c r="G208" s="21">
        <v>2008</v>
      </c>
      <c r="H208" s="1">
        <v>1</v>
      </c>
      <c r="I208" s="4">
        <f ca="1">IF(VLOOKUP($D207,[2]工作表1!$A:$G,6,0)=H208,VLOOKUP($D207,[2]工作表1!$A:$G,7,0),0)+IF(VLOOKUP($E207,[2]工作表1!$A:$G,6,0)=H208,VLOOKUP($E207,[2]工作表1!$A:$G,7,0),0)+IF(VLOOKUP($F207,[2]工作表1!$A:$G,6,0)=H208,VLOOKUP($F207,[2]工作表1!$A:$G,7,0),0)+IF(VLOOKUP($G207,[2]工作表1!$A:$G,6,0)=H208,VLOOKUP($G207,[2]工作表1!$A:$G,7,0),0)+I207+U208</f>
        <v>99</v>
      </c>
      <c r="J208" s="1">
        <v>3</v>
      </c>
      <c r="K208" s="4">
        <f>IF(VLOOKUP($D207,[2]工作表1!$A:$G,6,0)=J208,VLOOKUP($D207,[2]工作表1!$A:$G,7,0),0)+IF(VLOOKUP($E207,[2]工作表1!$A:$G,6,0)=J208,VLOOKUP($E207,[2]工作表1!$A:$G,7,0),0)+IF(VLOOKUP($F207,[2]工作表1!$A:$G,6,0)=J208,VLOOKUP($F207,[2]工作表1!$A:$G,7,0),0)+IF(VLOOKUP($G207,[2]工作表1!$A:$G,6,0)=J208,VLOOKUP($G207,[2]工作表1!$A:$G,7,0),0)+K207+W208</f>
        <v>6</v>
      </c>
      <c r="L208" s="1">
        <f>IF(S208="hp",4,IF(S208="物攻",5,IF(S208="技防",5,4)))</f>
        <v>4</v>
      </c>
      <c r="M208" s="4">
        <f ca="1">IF(VLOOKUP($D207,[2]工作表1!$A:$G,6,0)=L208,VLOOKUP($D207,[2]工作表1!$A:$G,7,0),0)+IF(VLOOKUP($E207,[2]工作表1!$A:$G,6,0)=L208,VLOOKUP($E207,[2]工作表1!$A:$G,7,0),0)+IF(VLOOKUP($F207,[2]工作表1!$A:$G,6,0)=L208,VLOOKUP($F207,[2]工作表1!$A:$G,7,0),0)+IF(VLOOKUP($G207,[2]工作表1!$A:$G,6,0)=L208,VLOOKUP($G207,[2]工作表1!$A:$G,7,0),0)+M207+Y208</f>
        <v>8</v>
      </c>
      <c r="N208" s="1">
        <f>IF(S208="hp",5,IF(S208="物攻",6,IF(S208="技防",6,7)))</f>
        <v>5</v>
      </c>
      <c r="O208" s="4">
        <f ca="1">IF(VLOOKUP($D207,[2]工作表1!$A:$G,6,0)=N208,VLOOKUP($D207,[2]工作表1!$A:$G,7,0),0)+IF(VLOOKUP($E207,[2]工作表1!$A:$G,6,0)=N208,VLOOKUP($E207,[2]工作表1!$A:$G,7,0),0)+IF(VLOOKUP($F207,[2]工作表1!$A:$G,6,0)=N208,VLOOKUP($F207,[2]工作表1!$A:$G,7,0),0)+IF(VLOOKUP($G207,[2]工作表1!$A:$G,6,0)=N208,VLOOKUP($G207,[2]工作表1!$A:$G,7,0),0)+O207+AA208</f>
        <v>8</v>
      </c>
      <c r="P208" s="1">
        <v>23</v>
      </c>
      <c r="Q208" s="4">
        <f>IF(VLOOKUP($D207,[2]工作表1!$A:$G,6,0)=P208,VLOOKUP($D207,[2]工作表1!$A:$G,7,0),0)+IF(VLOOKUP($E207,[2]工作表1!$A:$G,6,0)=P208,VLOOKUP($E207,[2]工作表1!$A:$G,7,0),0)+IF(VLOOKUP($F207,[2]工作表1!$A:$G,6,0)=P208,VLOOKUP($F207,[2]工作表1!$A:$G,7,0),0)+IF(VLOOKUP($G207,[2]工作表1!$A:$G,6,0)=P208,VLOOKUP($G207,[2]工作表1!$A:$G,7,0),0)+Q207+AC208</f>
        <v>3</v>
      </c>
      <c r="R208">
        <f ca="1">IF(C208=0,0,ROUND(I208*VLOOKUP(H208,[1]期望属性!$E$23:$F$38,2,0)+M208*VLOOKUP(L208,[1]期望属性!$E$23:$F$38,2,0)+O208*VLOOKUP(N208,[1]期望属性!$E$23:$F$38,2,0)+K208*VLOOKUP(J208,[1]期望属性!$E$23:$F$38,2,0)+Q208*VLOOKUP(P208,[1]期望属性!$E$23:$F$38,2,0),0))</f>
        <v>27</v>
      </c>
      <c r="S208" t="str">
        <f>VLOOKUP((10000+INT(A208/1000)),[1]佣兵!$A$102:$F$150,5,0)</f>
        <v>hp</v>
      </c>
      <c r="T208">
        <f>H208</f>
        <v>1</v>
      </c>
      <c r="U208">
        <f ca="1">[1]佣兵!$N$88</f>
        <v>99</v>
      </c>
      <c r="V208">
        <f>J208</f>
        <v>3</v>
      </c>
      <c r="W208">
        <v>0</v>
      </c>
      <c r="X208">
        <f>L208</f>
        <v>4</v>
      </c>
      <c r="Y208">
        <f ca="1">[1]佣兵!$J$88</f>
        <v>5</v>
      </c>
      <c r="Z208">
        <f>N208</f>
        <v>5</v>
      </c>
      <c r="AA208">
        <f ca="1">[1]佣兵!$J$88</f>
        <v>5</v>
      </c>
      <c r="AB208">
        <f>P208</f>
        <v>23</v>
      </c>
      <c r="AC208">
        <v>0</v>
      </c>
    </row>
    <row r="209" spans="1:29" x14ac:dyDescent="0.15">
      <c r="A209" s="1">
        <f>B209*1000+C209</f>
        <v>49002</v>
      </c>
      <c r="B209" s="1">
        <v>49</v>
      </c>
      <c r="C209" s="1">
        <f>C203</f>
        <v>2</v>
      </c>
      <c r="D209" s="20">
        <v>3001</v>
      </c>
      <c r="E209" s="6">
        <v>3005</v>
      </c>
      <c r="F209" s="6">
        <v>3002</v>
      </c>
      <c r="G209" s="21">
        <v>3007</v>
      </c>
      <c r="H209" s="1">
        <v>1</v>
      </c>
      <c r="I209" s="4">
        <f ca="1">IF(VLOOKUP($D208,[2]工作表1!$A:$G,6,0)=H209,VLOOKUP($D208,[2]工作表1!$A:$G,7,0),0)+IF(VLOOKUP($E208,[2]工作表1!$A:$G,6,0)=H209,VLOOKUP($E208,[2]工作表1!$A:$G,7,0),0)+IF(VLOOKUP($F208,[2]工作表1!$A:$G,6,0)=H209,VLOOKUP($F208,[2]工作表1!$A:$G,7,0),0)+IF(VLOOKUP($G208,[2]工作表1!$A:$G,6,0)=H209,VLOOKUP($G208,[2]工作表1!$A:$G,7,0),0)+I208+U209</f>
        <v>406</v>
      </c>
      <c r="J209" s="1">
        <v>3</v>
      </c>
      <c r="K209" s="4">
        <f>IF(VLOOKUP($D208,[2]工作表1!$A:$G,6,0)=J209,VLOOKUP($D208,[2]工作表1!$A:$G,7,0),0)+IF(VLOOKUP($E208,[2]工作表1!$A:$G,6,0)=J209,VLOOKUP($E208,[2]工作表1!$A:$G,7,0),0)+IF(VLOOKUP($F208,[2]工作表1!$A:$G,6,0)=J209,VLOOKUP($F208,[2]工作表1!$A:$G,7,0),0)+IF(VLOOKUP($G208,[2]工作表1!$A:$G,6,0)=J209,VLOOKUP($G208,[2]工作表1!$A:$G,7,0),0)+K208+W209</f>
        <v>6</v>
      </c>
      <c r="L209" s="1">
        <f>IF(S209="hp",4,IF(S209="物攻",5,IF(S209="技防",5,4)))</f>
        <v>4</v>
      </c>
      <c r="M209" s="4">
        <f ca="1">IF(VLOOKUP($D208,[2]工作表1!$A:$G,6,0)=L209,VLOOKUP($D208,[2]工作表1!$A:$G,7,0),0)+IF(VLOOKUP($E208,[2]工作表1!$A:$G,6,0)=L209,VLOOKUP($E208,[2]工作表1!$A:$G,7,0),0)+IF(VLOOKUP($F208,[2]工作表1!$A:$G,6,0)=L209,VLOOKUP($F208,[2]工作表1!$A:$G,7,0),0)+IF(VLOOKUP($G208,[2]工作表1!$A:$G,6,0)=L209,VLOOKUP($G208,[2]工作表1!$A:$G,7,0),0)+M208+Y209</f>
        <v>20</v>
      </c>
      <c r="N209" s="1">
        <f>IF(S209="hp",5,IF(S209="物攻",6,IF(S209="技防",6,7)))</f>
        <v>5</v>
      </c>
      <c r="O209" s="4">
        <f ca="1">IF(VLOOKUP($D208,[2]工作表1!$A:$G,6,0)=N209,VLOOKUP($D208,[2]工作表1!$A:$G,7,0),0)+IF(VLOOKUP($E208,[2]工作表1!$A:$G,6,0)=N209,VLOOKUP($E208,[2]工作表1!$A:$G,7,0),0)+IF(VLOOKUP($F208,[2]工作表1!$A:$G,6,0)=N209,VLOOKUP($F208,[2]工作表1!$A:$G,7,0),0)+IF(VLOOKUP($G208,[2]工作表1!$A:$G,6,0)=N209,VLOOKUP($G208,[2]工作表1!$A:$G,7,0),0)+O208+AA209</f>
        <v>20</v>
      </c>
      <c r="P209" s="1">
        <v>23</v>
      </c>
      <c r="Q209" s="4">
        <f>IF(VLOOKUP($D208,[2]工作表1!$A:$G,6,0)=P209,VLOOKUP($D208,[2]工作表1!$A:$G,7,0),0)+IF(VLOOKUP($E208,[2]工作表1!$A:$G,6,0)=P209,VLOOKUP($E208,[2]工作表1!$A:$G,7,0),0)+IF(VLOOKUP($F208,[2]工作表1!$A:$G,6,0)=P209,VLOOKUP($F208,[2]工作表1!$A:$G,7,0),0)+IF(VLOOKUP($G208,[2]工作表1!$A:$G,6,0)=P209,VLOOKUP($G208,[2]工作表1!$A:$G,7,0),0)+Q208+AC209</f>
        <v>3</v>
      </c>
      <c r="R209">
        <f ca="1">IF(C209=0,0,ROUND(I209*VLOOKUP(H209,[1]期望属性!$E$23:$F$38,2,0)+M209*VLOOKUP(L209,[1]期望属性!$E$23:$F$38,2,0)+O209*VLOOKUP(N209,[1]期望属性!$E$23:$F$38,2,0)+K209*VLOOKUP(J209,[1]期望属性!$E$23:$F$38,2,0)+Q209*VLOOKUP(P209,[1]期望属性!$E$23:$F$38,2,0),0))</f>
        <v>68</v>
      </c>
      <c r="S209" t="str">
        <f>VLOOKUP((10000+INT(A209/1000)),[1]佣兵!$A$102:$F$150,5,0)</f>
        <v>hp</v>
      </c>
      <c r="T209">
        <f>H209</f>
        <v>1</v>
      </c>
      <c r="U209">
        <f ca="1">[1]佣兵!$N$89</f>
        <v>129</v>
      </c>
      <c r="V209">
        <f>J209</f>
        <v>3</v>
      </c>
      <c r="W209">
        <v>0</v>
      </c>
      <c r="X209">
        <f>L209</f>
        <v>4</v>
      </c>
      <c r="Y209">
        <f ca="1">[1]佣兵!$J$89</f>
        <v>7</v>
      </c>
      <c r="Z209">
        <f>N209</f>
        <v>5</v>
      </c>
      <c r="AA209">
        <f ca="1">[1]佣兵!$J$89</f>
        <v>7</v>
      </c>
      <c r="AB209">
        <f>P209</f>
        <v>23</v>
      </c>
      <c r="AC209">
        <v>0</v>
      </c>
    </row>
    <row r="210" spans="1:29" x14ac:dyDescent="0.15">
      <c r="A210" s="1">
        <f>B210*1000+C210</f>
        <v>49003</v>
      </c>
      <c r="B210" s="1">
        <v>49</v>
      </c>
      <c r="C210" s="1">
        <f>C204</f>
        <v>3</v>
      </c>
      <c r="D210" s="20">
        <v>4001</v>
      </c>
      <c r="E210" s="6">
        <v>4005</v>
      </c>
      <c r="F210" s="6">
        <v>4003</v>
      </c>
      <c r="G210" s="21">
        <v>4008</v>
      </c>
      <c r="H210" s="1">
        <v>1</v>
      </c>
      <c r="I210" s="4">
        <f ca="1">IF(VLOOKUP($D209,[2]工作表1!$A:$G,6,0)=H210,VLOOKUP($D209,[2]工作表1!$A:$G,7,0),0)+IF(VLOOKUP($E209,[2]工作表1!$A:$G,6,0)=H210,VLOOKUP($E209,[2]工作表1!$A:$G,7,0),0)+IF(VLOOKUP($F209,[2]工作表1!$A:$G,6,0)=H210,VLOOKUP($F209,[2]工作表1!$A:$G,7,0),0)+IF(VLOOKUP($G209,[2]工作表1!$A:$G,6,0)=H210,VLOOKUP($G209,[2]工作表1!$A:$G,7,0),0)+I209+U210</f>
        <v>555</v>
      </c>
      <c r="J210" s="1">
        <v>3</v>
      </c>
      <c r="K210" s="4">
        <f>IF(VLOOKUP($D209,[2]工作表1!$A:$G,6,0)=J210,VLOOKUP($D209,[2]工作表1!$A:$G,7,0),0)+IF(VLOOKUP($E209,[2]工作表1!$A:$G,6,0)=J210,VLOOKUP($E209,[2]工作表1!$A:$G,7,0),0)+IF(VLOOKUP($F209,[2]工作表1!$A:$G,6,0)=J210,VLOOKUP($F209,[2]工作表1!$A:$G,7,0),0)+IF(VLOOKUP($G209,[2]工作表1!$A:$G,6,0)=J210,VLOOKUP($G209,[2]工作表1!$A:$G,7,0),0)+K209+W210</f>
        <v>19</v>
      </c>
      <c r="L210" s="1">
        <f>IF(S210="hp",4,IF(S210="物攻",5,IF(S210="技防",5,4)))</f>
        <v>4</v>
      </c>
      <c r="M210" s="4">
        <f ca="1">IF(VLOOKUP($D209,[2]工作表1!$A:$G,6,0)=L210,VLOOKUP($D209,[2]工作表1!$A:$G,7,0),0)+IF(VLOOKUP($E209,[2]工作表1!$A:$G,6,0)=L210,VLOOKUP($E209,[2]工作表1!$A:$G,7,0),0)+IF(VLOOKUP($F209,[2]工作表1!$A:$G,6,0)=L210,VLOOKUP($F209,[2]工作表1!$A:$G,7,0),0)+IF(VLOOKUP($G209,[2]工作表1!$A:$G,6,0)=L210,VLOOKUP($G209,[2]工作表1!$A:$G,7,0),0)+M209+Y210</f>
        <v>35</v>
      </c>
      <c r="N210" s="1">
        <f>IF(S210="hp",5,IF(S210="物攻",6,IF(S210="技防",6,7)))</f>
        <v>5</v>
      </c>
      <c r="O210" s="4">
        <f ca="1">IF(VLOOKUP($D209,[2]工作表1!$A:$G,6,0)=N210,VLOOKUP($D209,[2]工作表1!$A:$G,7,0),0)+IF(VLOOKUP($E209,[2]工作表1!$A:$G,6,0)=N210,VLOOKUP($E209,[2]工作表1!$A:$G,7,0),0)+IF(VLOOKUP($F209,[2]工作表1!$A:$G,6,0)=N210,VLOOKUP($F209,[2]工作表1!$A:$G,7,0),0)+IF(VLOOKUP($G209,[2]工作表1!$A:$G,6,0)=N210,VLOOKUP($G209,[2]工作表1!$A:$G,7,0),0)+O209+AA210</f>
        <v>35</v>
      </c>
      <c r="P210" s="1">
        <v>23</v>
      </c>
      <c r="Q210" s="4">
        <f>IF(VLOOKUP($D209,[2]工作表1!$A:$G,6,0)=P210,VLOOKUP($D209,[2]工作表1!$A:$G,7,0),0)+IF(VLOOKUP($E209,[2]工作表1!$A:$G,6,0)=P210,VLOOKUP($E209,[2]工作表1!$A:$G,7,0),0)+IF(VLOOKUP($F209,[2]工作表1!$A:$G,6,0)=P210,VLOOKUP($F209,[2]工作表1!$A:$G,7,0),0)+IF(VLOOKUP($G209,[2]工作表1!$A:$G,6,0)=P210,VLOOKUP($G209,[2]工作表1!$A:$G,7,0),0)+Q209+AC210</f>
        <v>9</v>
      </c>
      <c r="R210">
        <f ca="1">IF(C210=0,0,ROUND(I210*VLOOKUP(H210,[1]期望属性!$E$23:$F$38,2,0)+M210*VLOOKUP(L210,[1]期望属性!$E$23:$F$38,2,0)+O210*VLOOKUP(N210,[1]期望属性!$E$23:$F$38,2,0)+K210*VLOOKUP(J210,[1]期望属性!$E$23:$F$38,2,0)+Q210*VLOOKUP(P210,[1]期望属性!$E$23:$F$38,2,0),0))</f>
        <v>118</v>
      </c>
      <c r="S210" t="str">
        <f>VLOOKUP((10000+INT(A210/1000)),[1]佣兵!$A$102:$F$150,5,0)</f>
        <v>hp</v>
      </c>
      <c r="T210">
        <f>H210</f>
        <v>1</v>
      </c>
      <c r="U210">
        <f ca="1">[1]佣兵!$N$90</f>
        <v>149</v>
      </c>
      <c r="V210">
        <f>J210</f>
        <v>3</v>
      </c>
      <c r="W210">
        <v>0</v>
      </c>
      <c r="X210">
        <f>L210</f>
        <v>4</v>
      </c>
      <c r="Y210">
        <f ca="1">[1]佣兵!$J$90</f>
        <v>8</v>
      </c>
      <c r="Z210">
        <f>N210</f>
        <v>5</v>
      </c>
      <c r="AA210">
        <f ca="1">[1]佣兵!$J$90</f>
        <v>8</v>
      </c>
      <c r="AB210">
        <f>P210</f>
        <v>23</v>
      </c>
      <c r="AC210">
        <v>0</v>
      </c>
    </row>
    <row r="211" spans="1:29" x14ac:dyDescent="0.15">
      <c r="A211" s="1">
        <f>B211*1000+C211</f>
        <v>49004</v>
      </c>
      <c r="B211" s="1">
        <v>49</v>
      </c>
      <c r="C211" s="1">
        <f>C205</f>
        <v>4</v>
      </c>
      <c r="D211" s="22">
        <v>5001</v>
      </c>
      <c r="E211" s="5">
        <v>5005</v>
      </c>
      <c r="F211" s="5">
        <v>5003</v>
      </c>
      <c r="G211" s="23">
        <v>5008</v>
      </c>
      <c r="H211" s="1">
        <v>1</v>
      </c>
      <c r="I211" s="4">
        <f ca="1">IF(VLOOKUP($D210,[2]工作表1!$A:$G,6,0)=H211,VLOOKUP($D210,[2]工作表1!$A:$G,7,0),0)+IF(VLOOKUP($E210,[2]工作表1!$A:$G,6,0)=H211,VLOOKUP($E210,[2]工作表1!$A:$G,7,0),0)+IF(VLOOKUP($F210,[2]工作表1!$A:$G,6,0)=H211,VLOOKUP($F210,[2]工作表1!$A:$G,7,0),0)+IF(VLOOKUP($G210,[2]工作表1!$A:$G,6,0)=H211,VLOOKUP($G210,[2]工作表1!$A:$G,7,0),0)+I210+U211</f>
        <v>1088</v>
      </c>
      <c r="J211" s="1">
        <v>3</v>
      </c>
      <c r="K211" s="4">
        <f>IF(VLOOKUP($D210,[2]工作表1!$A:$G,6,0)=J211,VLOOKUP($D210,[2]工作表1!$A:$G,7,0),0)+IF(VLOOKUP($E210,[2]工作表1!$A:$G,6,0)=J211,VLOOKUP($E210,[2]工作表1!$A:$G,7,0),0)+IF(VLOOKUP($F210,[2]工作表1!$A:$G,6,0)=J211,VLOOKUP($F210,[2]工作表1!$A:$G,7,0),0)+IF(VLOOKUP($G210,[2]工作表1!$A:$G,6,0)=J211,VLOOKUP($G210,[2]工作表1!$A:$G,7,0),0)+K210+W211</f>
        <v>19</v>
      </c>
      <c r="L211" s="1">
        <f>IF(S211="hp",4,IF(S211="物攻",5,IF(S211="技防",5,4)))</f>
        <v>4</v>
      </c>
      <c r="M211" s="4">
        <f ca="1">IF(VLOOKUP($D210,[2]工作表1!$A:$G,6,0)=L211,VLOOKUP($D210,[2]工作表1!$A:$G,7,0),0)+IF(VLOOKUP($E210,[2]工作表1!$A:$G,6,0)=L211,VLOOKUP($E210,[2]工作表1!$A:$G,7,0),0)+IF(VLOOKUP($F210,[2]工作表1!$A:$G,6,0)=L211,VLOOKUP($F210,[2]工作表1!$A:$G,7,0),0)+IF(VLOOKUP($G210,[2]工作表1!$A:$G,6,0)=L211,VLOOKUP($G210,[2]工作表1!$A:$G,7,0),0)+M210+Y211</f>
        <v>55</v>
      </c>
      <c r="N211" s="1">
        <f>IF(S211="hp",5,IF(S211="物攻",6,IF(S211="技防",6,7)))</f>
        <v>5</v>
      </c>
      <c r="O211" s="4">
        <f ca="1">IF(VLOOKUP($D210,[2]工作表1!$A:$G,6,0)=N211,VLOOKUP($D210,[2]工作表1!$A:$G,7,0),0)+IF(VLOOKUP($E210,[2]工作表1!$A:$G,6,0)=N211,VLOOKUP($E210,[2]工作表1!$A:$G,7,0),0)+IF(VLOOKUP($F210,[2]工作表1!$A:$G,6,0)=N211,VLOOKUP($F210,[2]工作表1!$A:$G,7,0),0)+IF(VLOOKUP($G210,[2]工作表1!$A:$G,6,0)=N211,VLOOKUP($G210,[2]工作表1!$A:$G,7,0),0)+O210+AA211</f>
        <v>55</v>
      </c>
      <c r="P211" s="1">
        <v>23</v>
      </c>
      <c r="Q211" s="4">
        <f>IF(VLOOKUP($D210,[2]工作表1!$A:$G,6,0)=P211,VLOOKUP($D210,[2]工作表1!$A:$G,7,0),0)+IF(VLOOKUP($E210,[2]工作表1!$A:$G,6,0)=P211,VLOOKUP($E210,[2]工作表1!$A:$G,7,0),0)+IF(VLOOKUP($F210,[2]工作表1!$A:$G,6,0)=P211,VLOOKUP($F210,[2]工作表1!$A:$G,7,0),0)+IF(VLOOKUP($G210,[2]工作表1!$A:$G,6,0)=P211,VLOOKUP($G210,[2]工作表1!$A:$G,7,0),0)+Q210+AC211</f>
        <v>9</v>
      </c>
      <c r="R211">
        <f ca="1">IF(C211=0,0,ROUND(I211*VLOOKUP(H211,[1]期望属性!$E$23:$F$38,2,0)+M211*VLOOKUP(L211,[1]期望属性!$E$23:$F$38,2,0)+O211*VLOOKUP(N211,[1]期望属性!$E$23:$F$38,2,0)+K211*VLOOKUP(J211,[1]期望属性!$E$23:$F$38,2,0)+Q211*VLOOKUP(P211,[1]期望属性!$E$23:$F$38,2,0),0))</f>
        <v>187</v>
      </c>
      <c r="S211" t="str">
        <f>VLOOKUP((10000+INT(A211/1000)),[1]佣兵!$A$102:$F$150,5,0)</f>
        <v>hp</v>
      </c>
      <c r="T211">
        <f>H211</f>
        <v>1</v>
      </c>
      <c r="U211">
        <f ca="1">[1]佣兵!$N$91</f>
        <v>178</v>
      </c>
      <c r="V211">
        <f>J211</f>
        <v>3</v>
      </c>
      <c r="W211">
        <v>0</v>
      </c>
      <c r="X211">
        <f>L211</f>
        <v>4</v>
      </c>
      <c r="Y211">
        <f ca="1">[1]佣兵!$J$91</f>
        <v>10</v>
      </c>
      <c r="Z211">
        <f>N211</f>
        <v>5</v>
      </c>
      <c r="AA211">
        <f ca="1">[1]佣兵!$J$91</f>
        <v>10</v>
      </c>
      <c r="AB211">
        <f>P211</f>
        <v>23</v>
      </c>
      <c r="AC211">
        <v>0</v>
      </c>
    </row>
    <row r="212" spans="1:29" ht="14.25" thickBot="1" x14ac:dyDescent="0.2">
      <c r="A212" s="1">
        <f>B212*1000+C212</f>
        <v>49005</v>
      </c>
      <c r="B212" s="1">
        <v>49</v>
      </c>
      <c r="C212" s="1">
        <f>C206</f>
        <v>5</v>
      </c>
      <c r="D212" s="24">
        <v>6001</v>
      </c>
      <c r="E212" s="25">
        <v>6005</v>
      </c>
      <c r="F212" s="25">
        <v>6002</v>
      </c>
      <c r="G212" s="26">
        <v>6007</v>
      </c>
      <c r="H212" s="1">
        <v>1</v>
      </c>
      <c r="I212" s="4">
        <f ca="1">IF(VLOOKUP($D211,[2]工作表1!$A:$G,6,0)=H212,VLOOKUP($D211,[2]工作表1!$A:$G,7,0),0)+IF(VLOOKUP($E211,[2]工作表1!$A:$G,6,0)=H212,VLOOKUP($E211,[2]工作表1!$A:$G,7,0),0)+IF(VLOOKUP($F211,[2]工作表1!$A:$G,6,0)=H212,VLOOKUP($F211,[2]工作表1!$A:$G,7,0),0)+IF(VLOOKUP($G211,[2]工作表1!$A:$G,6,0)=H212,VLOOKUP($G211,[2]工作表1!$A:$G,7,0),0)+I211+U212</f>
        <v>1804</v>
      </c>
      <c r="J212" s="1">
        <v>3</v>
      </c>
      <c r="K212" s="4">
        <f>IF(VLOOKUP($D211,[2]工作表1!$A:$G,6,0)=J212,VLOOKUP($D211,[2]工作表1!$A:$G,7,0),0)+IF(VLOOKUP($E211,[2]工作表1!$A:$G,6,0)=J212,VLOOKUP($E211,[2]工作表1!$A:$G,7,0),0)+IF(VLOOKUP($F211,[2]工作表1!$A:$G,6,0)=J212,VLOOKUP($F211,[2]工作表1!$A:$G,7,0),0)+IF(VLOOKUP($G211,[2]工作表1!$A:$G,6,0)=J212,VLOOKUP($G211,[2]工作表1!$A:$G,7,0),0)+K211+W212</f>
        <v>19</v>
      </c>
      <c r="L212" s="1">
        <f>IF(S212="hp",4,IF(S212="物攻",5,IF(S212="技防",5,4)))</f>
        <v>4</v>
      </c>
      <c r="M212" s="4">
        <f ca="1">IF(VLOOKUP($D211,[2]工作表1!$A:$G,6,0)=L212,VLOOKUP($D211,[2]工作表1!$A:$G,7,0),0)+IF(VLOOKUP($E211,[2]工作表1!$A:$G,6,0)=L212,VLOOKUP($E211,[2]工作表1!$A:$G,7,0),0)+IF(VLOOKUP($F211,[2]工作表1!$A:$G,6,0)=L212,VLOOKUP($F211,[2]工作表1!$A:$G,7,0),0)+IF(VLOOKUP($G211,[2]工作表1!$A:$G,6,0)=L212,VLOOKUP($G211,[2]工作表1!$A:$G,7,0),0)+M211+Y212</f>
        <v>81</v>
      </c>
      <c r="N212" s="1">
        <f>IF(S212="hp",5,IF(S212="物攻",6,IF(S212="技防",6,7)))</f>
        <v>5</v>
      </c>
      <c r="O212" s="4">
        <f ca="1">IF(VLOOKUP($D211,[2]工作表1!$A:$G,6,0)=N212,VLOOKUP($D211,[2]工作表1!$A:$G,7,0),0)+IF(VLOOKUP($E211,[2]工作表1!$A:$G,6,0)=N212,VLOOKUP($E211,[2]工作表1!$A:$G,7,0),0)+IF(VLOOKUP($F211,[2]工作表1!$A:$G,6,0)=N212,VLOOKUP($F211,[2]工作表1!$A:$G,7,0),0)+IF(VLOOKUP($G211,[2]工作表1!$A:$G,6,0)=N212,VLOOKUP($G211,[2]工作表1!$A:$G,7,0),0)+O211+AA212</f>
        <v>81</v>
      </c>
      <c r="P212" s="1">
        <v>23</v>
      </c>
      <c r="Q212" s="4">
        <f>IF(VLOOKUP($D211,[2]工作表1!$A:$G,6,0)=P212,VLOOKUP($D211,[2]工作表1!$A:$G,7,0),0)+IF(VLOOKUP($E211,[2]工作表1!$A:$G,6,0)=P212,VLOOKUP($E211,[2]工作表1!$A:$G,7,0),0)+IF(VLOOKUP($F211,[2]工作表1!$A:$G,6,0)=P212,VLOOKUP($F211,[2]工作表1!$A:$G,7,0),0)+IF(VLOOKUP($G211,[2]工作表1!$A:$G,6,0)=P212,VLOOKUP($G211,[2]工作表1!$A:$G,7,0),0)+Q211+AC212</f>
        <v>9</v>
      </c>
      <c r="R212">
        <f ca="1">IF(C212=0,0,ROUND(I212*VLOOKUP(H212,[1]期望属性!$E$23:$F$38,2,0)+M212*VLOOKUP(L212,[1]期望属性!$E$23:$F$38,2,0)+O212*VLOOKUP(N212,[1]期望属性!$E$23:$F$38,2,0)+K212*VLOOKUP(J212,[1]期望属性!$E$23:$F$38,2,0)+Q212*VLOOKUP(P212,[1]期望属性!$E$23:$F$38,2,0),0))</f>
        <v>278</v>
      </c>
      <c r="S212" t="str">
        <f>VLOOKUP((10000+INT(A212/1000)),[1]佣兵!$A$102:$F$150,5,0)</f>
        <v>hp</v>
      </c>
      <c r="T212">
        <f>H212</f>
        <v>1</v>
      </c>
      <c r="U212">
        <f ca="1">[1]佣兵!$N$92</f>
        <v>218</v>
      </c>
      <c r="V212">
        <f>J212</f>
        <v>3</v>
      </c>
      <c r="W212">
        <v>0</v>
      </c>
      <c r="X212">
        <f>L212</f>
        <v>4</v>
      </c>
      <c r="Y212">
        <f ca="1">[1]佣兵!$J$92</f>
        <v>12</v>
      </c>
      <c r="Z212">
        <f>N212</f>
        <v>5</v>
      </c>
      <c r="AA212">
        <f ca="1">[1]佣兵!$J$92</f>
        <v>12</v>
      </c>
      <c r="AB212">
        <f>P212</f>
        <v>23</v>
      </c>
      <c r="AC212">
        <v>0</v>
      </c>
    </row>
    <row r="213" spans="1:29" x14ac:dyDescent="0.15">
      <c r="A213" s="1">
        <f>B213*1000+C213</f>
        <v>50000</v>
      </c>
      <c r="B213" s="1">
        <v>50</v>
      </c>
      <c r="C213" s="1">
        <f>C207</f>
        <v>0</v>
      </c>
      <c r="D213" s="34">
        <v>1001</v>
      </c>
      <c r="E213" s="35">
        <v>1006</v>
      </c>
      <c r="F213" s="35">
        <v>1003</v>
      </c>
      <c r="G213" s="36">
        <v>1008</v>
      </c>
      <c r="H213" s="1">
        <v>1</v>
      </c>
      <c r="I213" s="4">
        <v>0</v>
      </c>
      <c r="J213" s="1">
        <v>3</v>
      </c>
      <c r="K213" s="4">
        <v>0</v>
      </c>
      <c r="L213" s="1">
        <f>IF(S213="hp",4,IF(S213="物攻",5,IF(S213="技防",5,4)))</f>
        <v>4</v>
      </c>
      <c r="M213" s="4">
        <v>0</v>
      </c>
      <c r="N213" s="1">
        <f>IF(S213="hp",5,IF(S213="物攻",6,IF(S213="技防",6,7)))</f>
        <v>7</v>
      </c>
      <c r="O213" s="4">
        <v>0</v>
      </c>
      <c r="P213" s="1">
        <v>23</v>
      </c>
      <c r="Q213" s="4">
        <v>0</v>
      </c>
      <c r="R213">
        <f>IF(C213=0,0,ROUND(I213*VLOOKUP(H213,[1]期望属性!$E$23:$F$38,2,0)+M213*VLOOKUP(L213,[1]期望属性!$E$23:$F$38,2,0)+O213*VLOOKUP(N213,[1]期望属性!$E$23:$F$38,2,0)+K213*VLOOKUP(J213,[1]期望属性!$E$23:$F$38,2,0)+Q213*VLOOKUP(P213,[1]期望属性!$E$23:$F$38,2,0),0))</f>
        <v>0</v>
      </c>
      <c r="S213" t="str">
        <f>VLOOKUP((10000+INT(A213/1000)),[1]佣兵!$A$102:$F$150,5,0)</f>
        <v>物防</v>
      </c>
      <c r="T213">
        <f t="shared" ref="T213:T236" si="15">H213</f>
        <v>1</v>
      </c>
      <c r="U213">
        <f>[1]佣兵!$N$87</f>
        <v>0</v>
      </c>
      <c r="V213">
        <f t="shared" ref="V213:V236" si="16">J213</f>
        <v>3</v>
      </c>
      <c r="W213">
        <v>0</v>
      </c>
      <c r="X213">
        <f t="shared" ref="X213:X236" si="17">L213</f>
        <v>4</v>
      </c>
      <c r="Y213">
        <f>[1]佣兵!$J$87</f>
        <v>0</v>
      </c>
      <c r="Z213">
        <f t="shared" ref="Z213:Z236" si="18">N213</f>
        <v>7</v>
      </c>
      <c r="AA213">
        <f>[1]佣兵!$L$87</f>
        <v>0</v>
      </c>
      <c r="AB213">
        <f t="shared" ref="AB213:AB236" si="19">P213</f>
        <v>23</v>
      </c>
      <c r="AC213">
        <v>0</v>
      </c>
    </row>
    <row r="214" spans="1:29" x14ac:dyDescent="0.15">
      <c r="A214" s="1">
        <f>B214*1000+C214</f>
        <v>50001</v>
      </c>
      <c r="B214" s="1">
        <v>50</v>
      </c>
      <c r="C214" s="1">
        <f>C208</f>
        <v>1</v>
      </c>
      <c r="D214" s="37">
        <v>2001</v>
      </c>
      <c r="E214" s="38">
        <v>2006</v>
      </c>
      <c r="F214" s="38">
        <v>2002</v>
      </c>
      <c r="G214" s="39">
        <v>2007</v>
      </c>
      <c r="H214" s="1">
        <v>1</v>
      </c>
      <c r="I214" s="4">
        <f ca="1">IF(VLOOKUP($D213,[2]工作表1!$A:$G,6,0)=H214,VLOOKUP($D213,[2]工作表1!$A:$G,7,0),0)+IF(VLOOKUP($E213,[2]工作表1!$A:$G,6,0)=H214,VLOOKUP($E213,[2]工作表1!$A:$G,7,0),0)+IF(VLOOKUP($F213,[2]工作表1!$A:$G,6,0)=H214,VLOOKUP($F213,[2]工作表1!$A:$G,7,0),0)+IF(VLOOKUP($G213,[2]工作表1!$A:$G,6,0)=H214,VLOOKUP($G213,[2]工作表1!$A:$G,7,0),0)+I213+U214</f>
        <v>217</v>
      </c>
      <c r="J214" s="1">
        <v>3</v>
      </c>
      <c r="K214" s="4">
        <f>IF(VLOOKUP($D213,[2]工作表1!$A:$G,6,0)=J214,VLOOKUP($D213,[2]工作表1!$A:$G,7,0),0)+IF(VLOOKUP($E213,[2]工作表1!$A:$G,6,0)=J214,VLOOKUP($E213,[2]工作表1!$A:$G,7,0),0)+IF(VLOOKUP($F213,[2]工作表1!$A:$G,6,0)=J214,VLOOKUP($F213,[2]工作表1!$A:$G,7,0),0)+IF(VLOOKUP($G213,[2]工作表1!$A:$G,6,0)=J214,VLOOKUP($G213,[2]工作表1!$A:$G,7,0),0)+K213+W214</f>
        <v>0</v>
      </c>
      <c r="L214" s="1">
        <f>IF(S214="hp",4,IF(S214="物攻",5,IF(S214="技防",5,4)))</f>
        <v>4</v>
      </c>
      <c r="M214" s="4">
        <f ca="1">IF(VLOOKUP($D213,[2]工作表1!$A:$G,6,0)=L214,VLOOKUP($D213,[2]工作表1!$A:$G,7,0),0)+IF(VLOOKUP($E213,[2]工作表1!$A:$G,6,0)=L214,VLOOKUP($E213,[2]工作表1!$A:$G,7,0),0)+IF(VLOOKUP($F213,[2]工作表1!$A:$G,6,0)=L214,VLOOKUP($F213,[2]工作表1!$A:$G,7,0),0)+IF(VLOOKUP($G213,[2]工作表1!$A:$G,6,0)=L214,VLOOKUP($G213,[2]工作表1!$A:$G,7,0),0)+M213+Y214</f>
        <v>8</v>
      </c>
      <c r="N214" s="1">
        <f>IF(S214="hp",5,IF(S214="物攻",6,IF(S214="技防",6,7)))</f>
        <v>7</v>
      </c>
      <c r="O214" s="4">
        <f ca="1">IF(VLOOKUP($D213,[2]工作表1!$A:$G,6,0)=N214,VLOOKUP($D213,[2]工作表1!$A:$G,7,0),0)+IF(VLOOKUP($E213,[2]工作表1!$A:$G,6,0)=N214,VLOOKUP($E213,[2]工作表1!$A:$G,7,0),0)+IF(VLOOKUP($F213,[2]工作表1!$A:$G,6,0)=N214,VLOOKUP($F213,[2]工作表1!$A:$G,7,0),0)+IF(VLOOKUP($G213,[2]工作表1!$A:$G,6,0)=N214,VLOOKUP($G213,[2]工作表1!$A:$G,7,0),0)+O213+AA214</f>
        <v>7</v>
      </c>
      <c r="P214" s="1">
        <v>23</v>
      </c>
      <c r="Q214" s="4">
        <f>IF(VLOOKUP($D213,[2]工作表1!$A:$G,6,0)=P214,VLOOKUP($D213,[2]工作表1!$A:$G,7,0),0)+IF(VLOOKUP($E213,[2]工作表1!$A:$G,6,0)=P214,VLOOKUP($E213,[2]工作表1!$A:$G,7,0),0)+IF(VLOOKUP($F213,[2]工作表1!$A:$G,6,0)=P214,VLOOKUP($F213,[2]工作表1!$A:$G,7,0),0)+IF(VLOOKUP($G213,[2]工作表1!$A:$G,6,0)=P214,VLOOKUP($G213,[2]工作表1!$A:$G,7,0),0)+Q213+AC214</f>
        <v>0</v>
      </c>
      <c r="R214">
        <f ca="1">IF(C214=0,0,ROUND(I214*VLOOKUP(H214,[1]期望属性!$E$23:$F$38,2,0)+M214*VLOOKUP(L214,[1]期望属性!$E$23:$F$38,2,0)+O214*VLOOKUP(N214,[1]期望属性!$E$23:$F$38,2,0)+K214*VLOOKUP(J214,[1]期望属性!$E$23:$F$38,2,0)+Q214*VLOOKUP(P214,[1]期望属性!$E$23:$F$38,2,0),0))</f>
        <v>25</v>
      </c>
      <c r="S214" t="str">
        <f>VLOOKUP((10000+INT(A214/1000)),[1]佣兵!$A$102:$F$150,5,0)</f>
        <v>物防</v>
      </c>
      <c r="T214">
        <f t="shared" si="15"/>
        <v>1</v>
      </c>
      <c r="U214">
        <f ca="1">[1]佣兵!$N$88</f>
        <v>99</v>
      </c>
      <c r="V214">
        <f t="shared" si="16"/>
        <v>3</v>
      </c>
      <c r="W214">
        <v>0</v>
      </c>
      <c r="X214">
        <f t="shared" si="17"/>
        <v>4</v>
      </c>
      <c r="Y214">
        <f ca="1">[1]佣兵!$J$88</f>
        <v>5</v>
      </c>
      <c r="Z214">
        <f t="shared" si="18"/>
        <v>7</v>
      </c>
      <c r="AA214">
        <f ca="1">[1]佣兵!$L$88</f>
        <v>3</v>
      </c>
      <c r="AB214">
        <f t="shared" si="19"/>
        <v>23</v>
      </c>
      <c r="AC214">
        <v>0</v>
      </c>
    </row>
    <row r="215" spans="1:29" x14ac:dyDescent="0.15">
      <c r="A215" s="1">
        <f>B215*1000+C215</f>
        <v>50002</v>
      </c>
      <c r="B215" s="1">
        <v>50</v>
      </c>
      <c r="C215" s="1">
        <f>C209</f>
        <v>2</v>
      </c>
      <c r="D215" s="37">
        <v>3001</v>
      </c>
      <c r="E215" s="38">
        <v>3002</v>
      </c>
      <c r="F215" s="38">
        <v>3003</v>
      </c>
      <c r="G215" s="39">
        <v>3008</v>
      </c>
      <c r="H215" s="1">
        <v>1</v>
      </c>
      <c r="I215" s="4">
        <f ca="1">IF(VLOOKUP($D214,[2]工作表1!$A:$G,6,0)=H215,VLOOKUP($D214,[2]工作表1!$A:$G,7,0),0)+IF(VLOOKUP($E214,[2]工作表1!$A:$G,6,0)=H215,VLOOKUP($E214,[2]工作表1!$A:$G,7,0),0)+IF(VLOOKUP($F214,[2]工作表1!$A:$G,6,0)=H215,VLOOKUP($F214,[2]工作表1!$A:$G,7,0),0)+IF(VLOOKUP($G214,[2]工作表1!$A:$G,6,0)=H215,VLOOKUP($G214,[2]工作表1!$A:$G,7,0),0)+I214+U215</f>
        <v>346</v>
      </c>
      <c r="J215" s="1">
        <v>3</v>
      </c>
      <c r="K215" s="4">
        <f>IF(VLOOKUP($D214,[2]工作表1!$A:$G,6,0)=J215,VLOOKUP($D214,[2]工作表1!$A:$G,7,0),0)+IF(VLOOKUP($E214,[2]工作表1!$A:$G,6,0)=J215,VLOOKUP($E214,[2]工作表1!$A:$G,7,0),0)+IF(VLOOKUP($F214,[2]工作表1!$A:$G,6,0)=J215,VLOOKUP($F214,[2]工作表1!$A:$G,7,0),0)+IF(VLOOKUP($G214,[2]工作表1!$A:$G,6,0)=J215,VLOOKUP($G214,[2]工作表1!$A:$G,7,0),0)+K214+W215</f>
        <v>9</v>
      </c>
      <c r="L215" s="1">
        <f>IF(S215="hp",4,IF(S215="物攻",5,IF(S215="技防",5,4)))</f>
        <v>4</v>
      </c>
      <c r="M215" s="4">
        <f ca="1">IF(VLOOKUP($D214,[2]工作表1!$A:$G,6,0)=L215,VLOOKUP($D214,[2]工作表1!$A:$G,7,0),0)+IF(VLOOKUP($E214,[2]工作表1!$A:$G,6,0)=L215,VLOOKUP($E214,[2]工作表1!$A:$G,7,0),0)+IF(VLOOKUP($F214,[2]工作表1!$A:$G,6,0)=L215,VLOOKUP($F214,[2]工作表1!$A:$G,7,0),0)+IF(VLOOKUP($G214,[2]工作表1!$A:$G,6,0)=L215,VLOOKUP($G214,[2]工作表1!$A:$G,7,0),0)+M214+Y215</f>
        <v>20</v>
      </c>
      <c r="N215" s="1">
        <f>IF(S215="hp",5,IF(S215="物攻",6,IF(S215="技防",6,7)))</f>
        <v>7</v>
      </c>
      <c r="O215" s="4">
        <f ca="1">IF(VLOOKUP($D214,[2]工作表1!$A:$G,6,0)=N215,VLOOKUP($D214,[2]工作表1!$A:$G,7,0),0)+IF(VLOOKUP($E214,[2]工作表1!$A:$G,6,0)=N215,VLOOKUP($E214,[2]工作表1!$A:$G,7,0),0)+IF(VLOOKUP($F214,[2]工作表1!$A:$G,6,0)=N215,VLOOKUP($F214,[2]工作表1!$A:$G,7,0),0)+IF(VLOOKUP($G214,[2]工作表1!$A:$G,6,0)=N215,VLOOKUP($G214,[2]工作表1!$A:$G,7,0),0)+O214+AA215</f>
        <v>17</v>
      </c>
      <c r="P215" s="1">
        <v>23</v>
      </c>
      <c r="Q215" s="4">
        <f>IF(VLOOKUP($D214,[2]工作表1!$A:$G,6,0)=P215,VLOOKUP($D214,[2]工作表1!$A:$G,7,0),0)+IF(VLOOKUP($E214,[2]工作表1!$A:$G,6,0)=P215,VLOOKUP($E214,[2]工作表1!$A:$G,7,0),0)+IF(VLOOKUP($F214,[2]工作表1!$A:$G,6,0)=P215,VLOOKUP($F214,[2]工作表1!$A:$G,7,0),0)+IF(VLOOKUP($G214,[2]工作表1!$A:$G,6,0)=P215,VLOOKUP($G214,[2]工作表1!$A:$G,7,0),0)+Q214+AC215</f>
        <v>4</v>
      </c>
      <c r="R215">
        <f ca="1">IF(C215=0,0,ROUND(I215*VLOOKUP(H215,[1]期望属性!$E$23:$F$38,2,0)+M215*VLOOKUP(L215,[1]期望属性!$E$23:$F$38,2,0)+O215*VLOOKUP(N215,[1]期望属性!$E$23:$F$38,2,0)+K215*VLOOKUP(J215,[1]期望属性!$E$23:$F$38,2,0)+Q215*VLOOKUP(P215,[1]期望属性!$E$23:$F$38,2,0),0))</f>
        <v>60</v>
      </c>
      <c r="S215" t="str">
        <f>VLOOKUP((10000+INT(A215/1000)),[1]佣兵!$A$102:$F$150,5,0)</f>
        <v>物防</v>
      </c>
      <c r="T215">
        <f t="shared" si="15"/>
        <v>1</v>
      </c>
      <c r="U215">
        <f ca="1">[1]佣兵!$N$89</f>
        <v>129</v>
      </c>
      <c r="V215">
        <f t="shared" si="16"/>
        <v>3</v>
      </c>
      <c r="W215">
        <v>0</v>
      </c>
      <c r="X215">
        <f t="shared" si="17"/>
        <v>4</v>
      </c>
      <c r="Y215">
        <f ca="1">[1]佣兵!$J$89</f>
        <v>7</v>
      </c>
      <c r="Z215">
        <f t="shared" si="18"/>
        <v>7</v>
      </c>
      <c r="AA215">
        <f ca="1">[1]佣兵!$L$89</f>
        <v>4</v>
      </c>
      <c r="AB215">
        <f t="shared" si="19"/>
        <v>23</v>
      </c>
      <c r="AC215">
        <v>0</v>
      </c>
    </row>
    <row r="216" spans="1:29" x14ac:dyDescent="0.15">
      <c r="A216" s="1">
        <f>B216*1000+C216</f>
        <v>50003</v>
      </c>
      <c r="B216" s="1">
        <v>50</v>
      </c>
      <c r="C216" s="1">
        <f>C210</f>
        <v>3</v>
      </c>
      <c r="D216" s="37">
        <v>4001</v>
      </c>
      <c r="E216" s="38">
        <v>4001</v>
      </c>
      <c r="F216" s="38">
        <v>4002</v>
      </c>
      <c r="G216" s="39">
        <v>4007</v>
      </c>
      <c r="H216" s="1">
        <v>1</v>
      </c>
      <c r="I216" s="4">
        <f ca="1">IF(VLOOKUP($D215,[2]工作表1!$A:$G,6,0)=H216,VLOOKUP($D215,[2]工作表1!$A:$G,7,0),0)+IF(VLOOKUP($E215,[2]工作表1!$A:$G,6,0)=H216,VLOOKUP($E215,[2]工作表1!$A:$G,7,0),0)+IF(VLOOKUP($F215,[2]工作表1!$A:$G,6,0)=H216,VLOOKUP($F215,[2]工作表1!$A:$G,7,0),0)+IF(VLOOKUP($G215,[2]工作表1!$A:$G,6,0)=H216,VLOOKUP($G215,[2]工作表1!$A:$G,7,0),0)+I215+U216</f>
        <v>732</v>
      </c>
      <c r="J216" s="1">
        <v>3</v>
      </c>
      <c r="K216" s="4">
        <f>IF(VLOOKUP($D215,[2]工作表1!$A:$G,6,0)=J216,VLOOKUP($D215,[2]工作表1!$A:$G,7,0),0)+IF(VLOOKUP($E215,[2]工作表1!$A:$G,6,0)=J216,VLOOKUP($E215,[2]工作表1!$A:$G,7,0),0)+IF(VLOOKUP($F215,[2]工作表1!$A:$G,6,0)=J216,VLOOKUP($F215,[2]工作表1!$A:$G,7,0),0)+IF(VLOOKUP($G215,[2]工作表1!$A:$G,6,0)=J216,VLOOKUP($G215,[2]工作表1!$A:$G,7,0),0)+K215+W216</f>
        <v>22</v>
      </c>
      <c r="L216" s="1">
        <f>IF(S216="hp",4,IF(S216="物攻",5,IF(S216="技防",5,4)))</f>
        <v>4</v>
      </c>
      <c r="M216" s="4">
        <f ca="1">IF(VLOOKUP($D215,[2]工作表1!$A:$G,6,0)=L216,VLOOKUP($D215,[2]工作表1!$A:$G,7,0),0)+IF(VLOOKUP($E215,[2]工作表1!$A:$G,6,0)=L216,VLOOKUP($E215,[2]工作表1!$A:$G,7,0),0)+IF(VLOOKUP($F215,[2]工作表1!$A:$G,6,0)=L216,VLOOKUP($F215,[2]工作表1!$A:$G,7,0),0)+IF(VLOOKUP($G215,[2]工作表1!$A:$G,6,0)=L216,VLOOKUP($G215,[2]工作表1!$A:$G,7,0),0)+M215+Y216</f>
        <v>35</v>
      </c>
      <c r="N216" s="1">
        <f>IF(S216="hp",5,IF(S216="物攻",6,IF(S216="技防",6,7)))</f>
        <v>7</v>
      </c>
      <c r="O216" s="4">
        <f ca="1">IF(VLOOKUP($D215,[2]工作表1!$A:$G,6,0)=N216,VLOOKUP($D215,[2]工作表1!$A:$G,7,0),0)+IF(VLOOKUP($E215,[2]工作表1!$A:$G,6,0)=N216,VLOOKUP($E215,[2]工作表1!$A:$G,7,0),0)+IF(VLOOKUP($F215,[2]工作表1!$A:$G,6,0)=N216,VLOOKUP($F215,[2]工作表1!$A:$G,7,0),0)+IF(VLOOKUP($G215,[2]工作表1!$A:$G,6,0)=N216,VLOOKUP($G215,[2]工作表1!$A:$G,7,0),0)+O215+AA216</f>
        <v>21</v>
      </c>
      <c r="P216" s="1">
        <v>23</v>
      </c>
      <c r="Q216" s="4">
        <f>IF(VLOOKUP($D215,[2]工作表1!$A:$G,6,0)=P216,VLOOKUP($D215,[2]工作表1!$A:$G,7,0),0)+IF(VLOOKUP($E215,[2]工作表1!$A:$G,6,0)=P216,VLOOKUP($E215,[2]工作表1!$A:$G,7,0),0)+IF(VLOOKUP($F215,[2]工作表1!$A:$G,6,0)=P216,VLOOKUP($F215,[2]工作表1!$A:$G,7,0),0)+IF(VLOOKUP($G215,[2]工作表1!$A:$G,6,0)=P216,VLOOKUP($G215,[2]工作表1!$A:$G,7,0),0)+Q215+AC216</f>
        <v>4</v>
      </c>
      <c r="R216">
        <f ca="1">IF(C216=0,0,ROUND(I216*VLOOKUP(H216,[1]期望属性!$E$23:$F$38,2,0)+M216*VLOOKUP(L216,[1]期望属性!$E$23:$F$38,2,0)+O216*VLOOKUP(N216,[1]期望属性!$E$23:$F$38,2,0)+K216*VLOOKUP(J216,[1]期望属性!$E$23:$F$38,2,0)+Q216*VLOOKUP(P216,[1]期望属性!$E$23:$F$38,2,0),0))</f>
        <v>106</v>
      </c>
      <c r="S216" t="str">
        <f>VLOOKUP((10000+INT(A216/1000)),[1]佣兵!$A$102:$F$150,5,0)</f>
        <v>物防</v>
      </c>
      <c r="T216">
        <f t="shared" si="15"/>
        <v>1</v>
      </c>
      <c r="U216">
        <f ca="1">[1]佣兵!$N$90</f>
        <v>149</v>
      </c>
      <c r="V216">
        <f t="shared" si="16"/>
        <v>3</v>
      </c>
      <c r="W216">
        <v>0</v>
      </c>
      <c r="X216">
        <f t="shared" si="17"/>
        <v>4</v>
      </c>
      <c r="Y216">
        <f ca="1">[1]佣兵!$J$90</f>
        <v>8</v>
      </c>
      <c r="Z216">
        <f t="shared" si="18"/>
        <v>7</v>
      </c>
      <c r="AA216">
        <f ca="1">[1]佣兵!$L$90</f>
        <v>4</v>
      </c>
      <c r="AB216">
        <f t="shared" si="19"/>
        <v>23</v>
      </c>
      <c r="AC216">
        <v>0</v>
      </c>
    </row>
    <row r="217" spans="1:29" x14ac:dyDescent="0.15">
      <c r="A217" s="1">
        <f>B217*1000+C217</f>
        <v>50004</v>
      </c>
      <c r="B217" s="1">
        <v>50</v>
      </c>
      <c r="C217" s="1">
        <f>C211</f>
        <v>4</v>
      </c>
      <c r="D217" s="37">
        <v>5006</v>
      </c>
      <c r="E217" s="38">
        <v>5006</v>
      </c>
      <c r="F217" s="38">
        <v>5003</v>
      </c>
      <c r="G217" s="39">
        <v>5008</v>
      </c>
      <c r="H217" s="1">
        <v>1</v>
      </c>
      <c r="I217" s="4">
        <f ca="1">IF(VLOOKUP($D216,[2]工作表1!$A:$G,6,0)=H217,VLOOKUP($D216,[2]工作表1!$A:$G,7,0),0)+IF(VLOOKUP($E216,[2]工作表1!$A:$G,6,0)=H217,VLOOKUP($E216,[2]工作表1!$A:$G,7,0),0)+IF(VLOOKUP($F216,[2]工作表1!$A:$G,6,0)=H217,VLOOKUP($F216,[2]工作表1!$A:$G,7,0),0)+IF(VLOOKUP($G216,[2]工作表1!$A:$G,6,0)=H217,VLOOKUP($G216,[2]工作表1!$A:$G,7,0),0)+I216+U217</f>
        <v>910</v>
      </c>
      <c r="J217" s="1">
        <v>3</v>
      </c>
      <c r="K217" s="4">
        <f>IF(VLOOKUP($D216,[2]工作表1!$A:$G,6,0)=J217,VLOOKUP($D216,[2]工作表1!$A:$G,7,0),0)+IF(VLOOKUP($E216,[2]工作表1!$A:$G,6,0)=J217,VLOOKUP($E216,[2]工作表1!$A:$G,7,0),0)+IF(VLOOKUP($F216,[2]工作表1!$A:$G,6,0)=J217,VLOOKUP($F216,[2]工作表1!$A:$G,7,0),0)+IF(VLOOKUP($G216,[2]工作表1!$A:$G,6,0)=J217,VLOOKUP($G216,[2]工作表1!$A:$G,7,0),0)+K216+W217</f>
        <v>41</v>
      </c>
      <c r="L217" s="1">
        <f>IF(S217="hp",4,IF(S217="物攻",5,IF(S217="技防",5,4)))</f>
        <v>4</v>
      </c>
      <c r="M217" s="4">
        <f ca="1">IF(VLOOKUP($D216,[2]工作表1!$A:$G,6,0)=L217,VLOOKUP($D216,[2]工作表1!$A:$G,7,0),0)+IF(VLOOKUP($E216,[2]工作表1!$A:$G,6,0)=L217,VLOOKUP($E216,[2]工作表1!$A:$G,7,0),0)+IF(VLOOKUP($F216,[2]工作表1!$A:$G,6,0)=L217,VLOOKUP($F216,[2]工作表1!$A:$G,7,0),0)+IF(VLOOKUP($G216,[2]工作表1!$A:$G,6,0)=L217,VLOOKUP($G216,[2]工作表1!$A:$G,7,0),0)+M216+Y217</f>
        <v>65</v>
      </c>
      <c r="N217" s="1">
        <f>IF(S217="hp",5,IF(S217="物攻",6,IF(S217="技防",6,7)))</f>
        <v>7</v>
      </c>
      <c r="O217" s="4">
        <f ca="1">IF(VLOOKUP($D216,[2]工作表1!$A:$G,6,0)=N217,VLOOKUP($D216,[2]工作表1!$A:$G,7,0),0)+IF(VLOOKUP($E216,[2]工作表1!$A:$G,6,0)=N217,VLOOKUP($E216,[2]工作表1!$A:$G,7,0),0)+IF(VLOOKUP($F216,[2]工作表1!$A:$G,6,0)=N217,VLOOKUP($F216,[2]工作表1!$A:$G,7,0),0)+IF(VLOOKUP($G216,[2]工作表1!$A:$G,6,0)=N217,VLOOKUP($G216,[2]工作表1!$A:$G,7,0),0)+O216+AA217</f>
        <v>26</v>
      </c>
      <c r="P217" s="1">
        <v>23</v>
      </c>
      <c r="Q217" s="4">
        <f>IF(VLOOKUP($D216,[2]工作表1!$A:$G,6,0)=P217,VLOOKUP($D216,[2]工作表1!$A:$G,7,0),0)+IF(VLOOKUP($E216,[2]工作表1!$A:$G,6,0)=P217,VLOOKUP($E216,[2]工作表1!$A:$G,7,0),0)+IF(VLOOKUP($F216,[2]工作表1!$A:$G,6,0)=P217,VLOOKUP($F216,[2]工作表1!$A:$G,7,0),0)+IF(VLOOKUP($G216,[2]工作表1!$A:$G,6,0)=P217,VLOOKUP($G216,[2]工作表1!$A:$G,7,0),0)+Q216+AC217</f>
        <v>13</v>
      </c>
      <c r="R217">
        <f ca="1">IF(C217=0,0,ROUND(I217*VLOOKUP(H217,[1]期望属性!$E$23:$F$38,2,0)+M217*VLOOKUP(L217,[1]期望属性!$E$23:$F$38,2,0)+O217*VLOOKUP(N217,[1]期望属性!$E$23:$F$38,2,0)+K217*VLOOKUP(J217,[1]期望属性!$E$23:$F$38,2,0)+Q217*VLOOKUP(P217,[1]期望属性!$E$23:$F$38,2,0),0))</f>
        <v>168</v>
      </c>
      <c r="S217" t="str">
        <f>VLOOKUP((10000+INT(A217/1000)),[1]佣兵!$A$102:$F$150,5,0)</f>
        <v>物防</v>
      </c>
      <c r="T217">
        <f t="shared" si="15"/>
        <v>1</v>
      </c>
      <c r="U217">
        <f ca="1">[1]佣兵!$N$91</f>
        <v>178</v>
      </c>
      <c r="V217">
        <f t="shared" si="16"/>
        <v>3</v>
      </c>
      <c r="W217">
        <v>0</v>
      </c>
      <c r="X217">
        <f t="shared" si="17"/>
        <v>4</v>
      </c>
      <c r="Y217">
        <f ca="1">[1]佣兵!$J$91</f>
        <v>10</v>
      </c>
      <c r="Z217">
        <f t="shared" si="18"/>
        <v>7</v>
      </c>
      <c r="AA217">
        <f ca="1">[1]佣兵!$L$91</f>
        <v>5</v>
      </c>
      <c r="AB217">
        <f t="shared" si="19"/>
        <v>23</v>
      </c>
      <c r="AC217">
        <v>0</v>
      </c>
    </row>
    <row r="218" spans="1:29" x14ac:dyDescent="0.15">
      <c r="A218" s="1">
        <f>B218*1000+C218</f>
        <v>50005</v>
      </c>
      <c r="B218" s="1">
        <v>50</v>
      </c>
      <c r="C218" s="1">
        <f>C212</f>
        <v>5</v>
      </c>
      <c r="D218" s="40">
        <v>6001</v>
      </c>
      <c r="E218" s="40">
        <v>6002</v>
      </c>
      <c r="F218" s="40">
        <v>6003</v>
      </c>
      <c r="G218" s="40">
        <v>6008</v>
      </c>
      <c r="H218" s="1">
        <v>1</v>
      </c>
      <c r="I218" s="4">
        <f ca="1">IF(VLOOKUP($D217,[2]工作表1!$A:$G,6,0)=H218,VLOOKUP($D217,[2]工作表1!$A:$G,7,0),0)+IF(VLOOKUP($E217,[2]工作表1!$A:$G,6,0)=H218,VLOOKUP($E217,[2]工作表1!$A:$G,7,0),0)+IF(VLOOKUP($F217,[2]工作表1!$A:$G,6,0)=H218,VLOOKUP($F217,[2]工作表1!$A:$G,7,0),0)+IF(VLOOKUP($G217,[2]工作表1!$A:$G,6,0)=H218,VLOOKUP($G217,[2]工作表1!$A:$G,7,0),0)+I217+U218</f>
        <v>1626</v>
      </c>
      <c r="J218" s="1">
        <v>3</v>
      </c>
      <c r="K218" s="4">
        <f>IF(VLOOKUP($D217,[2]工作表1!$A:$G,6,0)=J218,VLOOKUP($D217,[2]工作表1!$A:$G,7,0),0)+IF(VLOOKUP($E217,[2]工作表1!$A:$G,6,0)=J218,VLOOKUP($E217,[2]工作表1!$A:$G,7,0),0)+IF(VLOOKUP($F217,[2]工作表1!$A:$G,6,0)=J218,VLOOKUP($F217,[2]工作表1!$A:$G,7,0),0)+IF(VLOOKUP($G217,[2]工作表1!$A:$G,6,0)=J218,VLOOKUP($G217,[2]工作表1!$A:$G,7,0),0)+K217+W218</f>
        <v>41</v>
      </c>
      <c r="L218" s="1">
        <f>IF(S218="hp",4,IF(S218="物攻",5,IF(S218="技防",5,4)))</f>
        <v>4</v>
      </c>
      <c r="M218" s="4">
        <f ca="1">IF(VLOOKUP($D217,[2]工作表1!$A:$G,6,0)=L218,VLOOKUP($D217,[2]工作表1!$A:$G,7,0),0)+IF(VLOOKUP($E217,[2]工作表1!$A:$G,6,0)=L218,VLOOKUP($E217,[2]工作表1!$A:$G,7,0),0)+IF(VLOOKUP($F217,[2]工作表1!$A:$G,6,0)=L218,VLOOKUP($F217,[2]工作表1!$A:$G,7,0),0)+IF(VLOOKUP($G217,[2]工作表1!$A:$G,6,0)=L218,VLOOKUP($G217,[2]工作表1!$A:$G,7,0),0)+M217+Y218</f>
        <v>77</v>
      </c>
      <c r="N218" s="1">
        <f>IF(S218="hp",5,IF(S218="物攻",6,IF(S218="技防",6,7)))</f>
        <v>7</v>
      </c>
      <c r="O218" s="4">
        <f ca="1">IF(VLOOKUP($D217,[2]工作表1!$A:$G,6,0)=N218,VLOOKUP($D217,[2]工作表1!$A:$G,7,0),0)+IF(VLOOKUP($E217,[2]工作表1!$A:$G,6,0)=N218,VLOOKUP($E217,[2]工作表1!$A:$G,7,0),0)+IF(VLOOKUP($F217,[2]工作表1!$A:$G,6,0)=N218,VLOOKUP($F217,[2]工作表1!$A:$G,7,0),0)+IF(VLOOKUP($G217,[2]工作表1!$A:$G,6,0)=N218,VLOOKUP($G217,[2]工作表1!$A:$G,7,0),0)+O217+AA218</f>
        <v>68</v>
      </c>
      <c r="P218" s="1">
        <v>23</v>
      </c>
      <c r="Q218" s="4">
        <f>IF(VLOOKUP($D217,[2]工作表1!$A:$G,6,0)=P218,VLOOKUP($D217,[2]工作表1!$A:$G,7,0),0)+IF(VLOOKUP($E217,[2]工作表1!$A:$G,6,0)=P218,VLOOKUP($E217,[2]工作表1!$A:$G,7,0),0)+IF(VLOOKUP($F217,[2]工作表1!$A:$G,6,0)=P218,VLOOKUP($F217,[2]工作表1!$A:$G,7,0),0)+IF(VLOOKUP($G217,[2]工作表1!$A:$G,6,0)=P218,VLOOKUP($G217,[2]工作表1!$A:$G,7,0),0)+Q217+AC218</f>
        <v>13</v>
      </c>
      <c r="R218">
        <f ca="1">IF(C218=0,0,ROUND(I218*VLOOKUP(H218,[1]期望属性!$E$23:$F$38,2,0)+M218*VLOOKUP(L218,[1]期望属性!$E$23:$F$38,2,0)+O218*VLOOKUP(N218,[1]期望属性!$E$23:$F$38,2,0)+K218*VLOOKUP(J218,[1]期望属性!$E$23:$F$38,2,0)+Q218*VLOOKUP(P218,[1]期望属性!$E$23:$F$38,2,0),0))</f>
        <v>251</v>
      </c>
      <c r="S218" t="str">
        <f>VLOOKUP((10000+INT(A218/1000)),[1]佣兵!$A$102:$F$150,5,0)</f>
        <v>物防</v>
      </c>
      <c r="T218">
        <f t="shared" si="15"/>
        <v>1</v>
      </c>
      <c r="U218">
        <f ca="1">[1]佣兵!$N$92</f>
        <v>218</v>
      </c>
      <c r="V218">
        <f t="shared" si="16"/>
        <v>3</v>
      </c>
      <c r="W218">
        <v>0</v>
      </c>
      <c r="X218">
        <f t="shared" si="17"/>
        <v>4</v>
      </c>
      <c r="Y218">
        <f ca="1">[1]佣兵!$J$92</f>
        <v>12</v>
      </c>
      <c r="Z218">
        <f t="shared" si="18"/>
        <v>7</v>
      </c>
      <c r="AA218">
        <f ca="1">[1]佣兵!$L$92</f>
        <v>6</v>
      </c>
      <c r="AB218">
        <f t="shared" si="19"/>
        <v>23</v>
      </c>
      <c r="AC218">
        <v>0</v>
      </c>
    </row>
    <row r="219" spans="1:29" x14ac:dyDescent="0.15">
      <c r="A219" s="1">
        <f>B219*1000+C219</f>
        <v>53000</v>
      </c>
      <c r="B219" s="1">
        <v>53</v>
      </c>
      <c r="C219" s="1">
        <v>0</v>
      </c>
      <c r="D219" s="34">
        <v>1001</v>
      </c>
      <c r="E219" s="35">
        <v>1006</v>
      </c>
      <c r="F219" s="35">
        <v>1003</v>
      </c>
      <c r="G219" s="36">
        <v>1008</v>
      </c>
      <c r="H219" s="1">
        <v>1</v>
      </c>
      <c r="I219" s="4">
        <v>0</v>
      </c>
      <c r="J219" s="1">
        <v>3</v>
      </c>
      <c r="K219" s="4">
        <v>0</v>
      </c>
      <c r="L219" s="1">
        <f>IF(S219="hp",4,IF(S219="物攻",5,IF(S219="技防",5,4)))</f>
        <v>4</v>
      </c>
      <c r="M219" s="4">
        <v>0</v>
      </c>
      <c r="N219" s="1">
        <f>IF(S219="hp",5,IF(S219="物攻",6,IF(S219="技防",6,7)))</f>
        <v>7</v>
      </c>
      <c r="O219" s="4">
        <v>0</v>
      </c>
      <c r="P219" s="1">
        <v>23</v>
      </c>
      <c r="Q219" s="4">
        <v>0</v>
      </c>
      <c r="R219">
        <f>IF(C219=0,0,ROUND(I219*VLOOKUP(H219,[1]期望属性!$E$23:$F$38,2,0)+M219*VLOOKUP(L219,[1]期望属性!$E$23:$F$38,2,0)+O219*VLOOKUP(N219,[1]期望属性!$E$23:$F$38,2,0)+K219*VLOOKUP(J219,[1]期望属性!$E$23:$F$38,2,0)+Q219*VLOOKUP(P219,[1]期望属性!$E$23:$F$38,2,0),0))</f>
        <v>0</v>
      </c>
      <c r="S219" t="str">
        <f>VLOOKUP((10000+INT(A219/1000)),[1]佣兵!$A$102:$F$150,5,0)</f>
        <v>物防</v>
      </c>
      <c r="T219">
        <f t="shared" si="15"/>
        <v>1</v>
      </c>
      <c r="U219">
        <f>[1]佣兵!$N$87</f>
        <v>0</v>
      </c>
      <c r="V219">
        <f t="shared" si="16"/>
        <v>3</v>
      </c>
      <c r="W219">
        <v>0</v>
      </c>
      <c r="X219">
        <f t="shared" si="17"/>
        <v>4</v>
      </c>
      <c r="Y219">
        <f>[1]佣兵!$J$87</f>
        <v>0</v>
      </c>
      <c r="Z219">
        <f t="shared" si="18"/>
        <v>7</v>
      </c>
      <c r="AA219">
        <f>[1]佣兵!$L$87</f>
        <v>0</v>
      </c>
      <c r="AB219">
        <f t="shared" si="19"/>
        <v>23</v>
      </c>
      <c r="AC219">
        <v>0</v>
      </c>
    </row>
    <row r="220" spans="1:29" x14ac:dyDescent="0.15">
      <c r="A220" s="1">
        <f>B220*1000+C220</f>
        <v>53001</v>
      </c>
      <c r="B220" s="1">
        <v>53</v>
      </c>
      <c r="C220" s="1">
        <v>1</v>
      </c>
      <c r="D220" s="37">
        <v>2001</v>
      </c>
      <c r="E220" s="38">
        <v>2006</v>
      </c>
      <c r="F220" s="38">
        <v>2002</v>
      </c>
      <c r="G220" s="39">
        <v>2007</v>
      </c>
      <c r="H220" s="1">
        <v>1</v>
      </c>
      <c r="I220" s="4">
        <f ca="1">IF(VLOOKUP($D219,[2]工作表1!$A:$G,6,0)=H220,VLOOKUP($D219,[2]工作表1!$A:$G,7,0),0)+IF(VLOOKUP($E219,[2]工作表1!$A:$G,6,0)=H220,VLOOKUP($E219,[2]工作表1!$A:$G,7,0),0)+IF(VLOOKUP($F219,[2]工作表1!$A:$G,6,0)=H220,VLOOKUP($F219,[2]工作表1!$A:$G,7,0),0)+IF(VLOOKUP($G219,[2]工作表1!$A:$G,6,0)=H220,VLOOKUP($G219,[2]工作表1!$A:$G,7,0),0)+I219+U220</f>
        <v>217</v>
      </c>
      <c r="J220" s="1">
        <v>3</v>
      </c>
      <c r="K220" s="4">
        <f>IF(VLOOKUP($D219,[2]工作表1!$A:$G,6,0)=J220,VLOOKUP($D219,[2]工作表1!$A:$G,7,0),0)+IF(VLOOKUP($E219,[2]工作表1!$A:$G,6,0)=J220,VLOOKUP($E219,[2]工作表1!$A:$G,7,0),0)+IF(VLOOKUP($F219,[2]工作表1!$A:$G,6,0)=J220,VLOOKUP($F219,[2]工作表1!$A:$G,7,0),0)+IF(VLOOKUP($G219,[2]工作表1!$A:$G,6,0)=J220,VLOOKUP($G219,[2]工作表1!$A:$G,7,0),0)+K219+W220</f>
        <v>0</v>
      </c>
      <c r="L220" s="1">
        <f>IF(S220="hp",4,IF(S220="物攻",5,IF(S220="技防",5,4)))</f>
        <v>4</v>
      </c>
      <c r="M220" s="4">
        <f ca="1">IF(VLOOKUP($D219,[2]工作表1!$A:$G,6,0)=L220,VLOOKUP($D219,[2]工作表1!$A:$G,7,0),0)+IF(VLOOKUP($E219,[2]工作表1!$A:$G,6,0)=L220,VLOOKUP($E219,[2]工作表1!$A:$G,7,0),0)+IF(VLOOKUP($F219,[2]工作表1!$A:$G,6,0)=L220,VLOOKUP($F219,[2]工作表1!$A:$G,7,0),0)+IF(VLOOKUP($G219,[2]工作表1!$A:$G,6,0)=L220,VLOOKUP($G219,[2]工作表1!$A:$G,7,0),0)+M219+Y220</f>
        <v>8</v>
      </c>
      <c r="N220" s="1">
        <f>IF(S220="hp",5,IF(S220="物攻",6,IF(S220="技防",6,7)))</f>
        <v>7</v>
      </c>
      <c r="O220" s="4">
        <f ca="1">IF(VLOOKUP($D219,[2]工作表1!$A:$G,6,0)=N220,VLOOKUP($D219,[2]工作表1!$A:$G,7,0),0)+IF(VLOOKUP($E219,[2]工作表1!$A:$G,6,0)=N220,VLOOKUP($E219,[2]工作表1!$A:$G,7,0),0)+IF(VLOOKUP($F219,[2]工作表1!$A:$G,6,0)=N220,VLOOKUP($F219,[2]工作表1!$A:$G,7,0),0)+IF(VLOOKUP($G219,[2]工作表1!$A:$G,6,0)=N220,VLOOKUP($G219,[2]工作表1!$A:$G,7,0),0)+O219+AA220</f>
        <v>7</v>
      </c>
      <c r="P220" s="1">
        <v>23</v>
      </c>
      <c r="Q220" s="4">
        <f>IF(VLOOKUP($D219,[2]工作表1!$A:$G,6,0)=P220,VLOOKUP($D219,[2]工作表1!$A:$G,7,0),0)+IF(VLOOKUP($E219,[2]工作表1!$A:$G,6,0)=P220,VLOOKUP($E219,[2]工作表1!$A:$G,7,0),0)+IF(VLOOKUP($F219,[2]工作表1!$A:$G,6,0)=P220,VLOOKUP($F219,[2]工作表1!$A:$G,7,0),0)+IF(VLOOKUP($G219,[2]工作表1!$A:$G,6,0)=P220,VLOOKUP($G219,[2]工作表1!$A:$G,7,0),0)+Q219+AC220</f>
        <v>0</v>
      </c>
      <c r="R220">
        <f ca="1">IF(C220=0,0,ROUND(I220*VLOOKUP(H220,[1]期望属性!$E$23:$F$38,2,0)+M220*VLOOKUP(L220,[1]期望属性!$E$23:$F$38,2,0)+O220*VLOOKUP(N220,[1]期望属性!$E$23:$F$38,2,0)+K220*VLOOKUP(J220,[1]期望属性!$E$23:$F$38,2,0)+Q220*VLOOKUP(P220,[1]期望属性!$E$23:$F$38,2,0),0))</f>
        <v>25</v>
      </c>
      <c r="S220" t="str">
        <f>VLOOKUP((10000+INT(A220/1000)),[1]佣兵!$A$102:$F$150,5,0)</f>
        <v>物防</v>
      </c>
      <c r="T220">
        <f t="shared" si="15"/>
        <v>1</v>
      </c>
      <c r="U220">
        <f ca="1">[1]佣兵!$N$88</f>
        <v>99</v>
      </c>
      <c r="V220">
        <f t="shared" si="16"/>
        <v>3</v>
      </c>
      <c r="W220">
        <v>0</v>
      </c>
      <c r="X220">
        <f t="shared" si="17"/>
        <v>4</v>
      </c>
      <c r="Y220">
        <f ca="1">[1]佣兵!$J$88</f>
        <v>5</v>
      </c>
      <c r="Z220">
        <f t="shared" si="18"/>
        <v>7</v>
      </c>
      <c r="AA220">
        <f ca="1">[1]佣兵!$L$88</f>
        <v>3</v>
      </c>
      <c r="AB220">
        <f t="shared" si="19"/>
        <v>23</v>
      </c>
      <c r="AC220">
        <v>0</v>
      </c>
    </row>
    <row r="221" spans="1:29" x14ac:dyDescent="0.15">
      <c r="A221" s="1">
        <f>B221*1000+C221</f>
        <v>53002</v>
      </c>
      <c r="B221" s="1">
        <v>53</v>
      </c>
      <c r="C221" s="1">
        <v>2</v>
      </c>
      <c r="D221" s="37">
        <v>3001</v>
      </c>
      <c r="E221" s="38">
        <v>3002</v>
      </c>
      <c r="F221" s="38">
        <v>3003</v>
      </c>
      <c r="G221" s="39">
        <v>3008</v>
      </c>
      <c r="H221" s="1">
        <v>1</v>
      </c>
      <c r="I221" s="4">
        <f ca="1">IF(VLOOKUP($D220,[2]工作表1!$A:$G,6,0)=H221,VLOOKUP($D220,[2]工作表1!$A:$G,7,0),0)+IF(VLOOKUP($E220,[2]工作表1!$A:$G,6,0)=H221,VLOOKUP($E220,[2]工作表1!$A:$G,7,0),0)+IF(VLOOKUP($F220,[2]工作表1!$A:$G,6,0)=H221,VLOOKUP($F220,[2]工作表1!$A:$G,7,0),0)+IF(VLOOKUP($G220,[2]工作表1!$A:$G,6,0)=H221,VLOOKUP($G220,[2]工作表1!$A:$G,7,0),0)+I220+U221</f>
        <v>346</v>
      </c>
      <c r="J221" s="1">
        <v>3</v>
      </c>
      <c r="K221" s="4">
        <f>IF(VLOOKUP($D220,[2]工作表1!$A:$G,6,0)=J221,VLOOKUP($D220,[2]工作表1!$A:$G,7,0),0)+IF(VLOOKUP($E220,[2]工作表1!$A:$G,6,0)=J221,VLOOKUP($E220,[2]工作表1!$A:$G,7,0),0)+IF(VLOOKUP($F220,[2]工作表1!$A:$G,6,0)=J221,VLOOKUP($F220,[2]工作表1!$A:$G,7,0),0)+IF(VLOOKUP($G220,[2]工作表1!$A:$G,6,0)=J221,VLOOKUP($G220,[2]工作表1!$A:$G,7,0),0)+K220+W221</f>
        <v>9</v>
      </c>
      <c r="L221" s="1">
        <f>IF(S221="hp",4,IF(S221="物攻",5,IF(S221="技防",5,4)))</f>
        <v>4</v>
      </c>
      <c r="M221" s="4">
        <f ca="1">IF(VLOOKUP($D220,[2]工作表1!$A:$G,6,0)=L221,VLOOKUP($D220,[2]工作表1!$A:$G,7,0),0)+IF(VLOOKUP($E220,[2]工作表1!$A:$G,6,0)=L221,VLOOKUP($E220,[2]工作表1!$A:$G,7,0),0)+IF(VLOOKUP($F220,[2]工作表1!$A:$G,6,0)=L221,VLOOKUP($F220,[2]工作表1!$A:$G,7,0),0)+IF(VLOOKUP($G220,[2]工作表1!$A:$G,6,0)=L221,VLOOKUP($G220,[2]工作表1!$A:$G,7,0),0)+M220+Y221</f>
        <v>20</v>
      </c>
      <c r="N221" s="1">
        <f>IF(S221="hp",5,IF(S221="物攻",6,IF(S221="技防",6,7)))</f>
        <v>7</v>
      </c>
      <c r="O221" s="4">
        <f ca="1">IF(VLOOKUP($D220,[2]工作表1!$A:$G,6,0)=N221,VLOOKUP($D220,[2]工作表1!$A:$G,7,0),0)+IF(VLOOKUP($E220,[2]工作表1!$A:$G,6,0)=N221,VLOOKUP($E220,[2]工作表1!$A:$G,7,0),0)+IF(VLOOKUP($F220,[2]工作表1!$A:$G,6,0)=N221,VLOOKUP($F220,[2]工作表1!$A:$G,7,0),0)+IF(VLOOKUP($G220,[2]工作表1!$A:$G,6,0)=N221,VLOOKUP($G220,[2]工作表1!$A:$G,7,0),0)+O220+AA221</f>
        <v>17</v>
      </c>
      <c r="P221" s="1">
        <v>23</v>
      </c>
      <c r="Q221" s="4">
        <f>IF(VLOOKUP($D220,[2]工作表1!$A:$G,6,0)=P221,VLOOKUP($D220,[2]工作表1!$A:$G,7,0),0)+IF(VLOOKUP($E220,[2]工作表1!$A:$G,6,0)=P221,VLOOKUP($E220,[2]工作表1!$A:$G,7,0),0)+IF(VLOOKUP($F220,[2]工作表1!$A:$G,6,0)=P221,VLOOKUP($F220,[2]工作表1!$A:$G,7,0),0)+IF(VLOOKUP($G220,[2]工作表1!$A:$G,6,0)=P221,VLOOKUP($G220,[2]工作表1!$A:$G,7,0),0)+Q220+AC221</f>
        <v>4</v>
      </c>
      <c r="R221">
        <f ca="1">IF(C221=0,0,ROUND(I221*VLOOKUP(H221,[1]期望属性!$E$23:$F$38,2,0)+M221*VLOOKUP(L221,[1]期望属性!$E$23:$F$38,2,0)+O221*VLOOKUP(N221,[1]期望属性!$E$23:$F$38,2,0)+K221*VLOOKUP(J221,[1]期望属性!$E$23:$F$38,2,0)+Q221*VLOOKUP(P221,[1]期望属性!$E$23:$F$38,2,0),0))</f>
        <v>60</v>
      </c>
      <c r="S221" t="str">
        <f>VLOOKUP((10000+INT(A221/1000)),[1]佣兵!$A$102:$F$150,5,0)</f>
        <v>物防</v>
      </c>
      <c r="T221">
        <f t="shared" si="15"/>
        <v>1</v>
      </c>
      <c r="U221">
        <f ca="1">[1]佣兵!$N$89</f>
        <v>129</v>
      </c>
      <c r="V221">
        <f t="shared" si="16"/>
        <v>3</v>
      </c>
      <c r="W221">
        <v>0</v>
      </c>
      <c r="X221">
        <f t="shared" si="17"/>
        <v>4</v>
      </c>
      <c r="Y221">
        <f ca="1">[1]佣兵!$J$89</f>
        <v>7</v>
      </c>
      <c r="Z221">
        <f t="shared" si="18"/>
        <v>7</v>
      </c>
      <c r="AA221">
        <f ca="1">[1]佣兵!$L$89</f>
        <v>4</v>
      </c>
      <c r="AB221">
        <f t="shared" si="19"/>
        <v>23</v>
      </c>
      <c r="AC221">
        <v>0</v>
      </c>
    </row>
    <row r="222" spans="1:29" x14ac:dyDescent="0.15">
      <c r="A222" s="1">
        <f>B222*1000+C222</f>
        <v>53003</v>
      </c>
      <c r="B222" s="1">
        <v>53</v>
      </c>
      <c r="C222" s="1">
        <v>3</v>
      </c>
      <c r="D222" s="37">
        <v>4001</v>
      </c>
      <c r="E222" s="38">
        <v>4001</v>
      </c>
      <c r="F222" s="38">
        <v>4002</v>
      </c>
      <c r="G222" s="39">
        <v>4007</v>
      </c>
      <c r="H222" s="1">
        <v>1</v>
      </c>
      <c r="I222" s="4">
        <f ca="1">IF(VLOOKUP($D221,[2]工作表1!$A:$G,6,0)=H222,VLOOKUP($D221,[2]工作表1!$A:$G,7,0),0)+IF(VLOOKUP($E221,[2]工作表1!$A:$G,6,0)=H222,VLOOKUP($E221,[2]工作表1!$A:$G,7,0),0)+IF(VLOOKUP($F221,[2]工作表1!$A:$G,6,0)=H222,VLOOKUP($F221,[2]工作表1!$A:$G,7,0),0)+IF(VLOOKUP($G221,[2]工作表1!$A:$G,6,0)=H222,VLOOKUP($G221,[2]工作表1!$A:$G,7,0),0)+I221+U222</f>
        <v>732</v>
      </c>
      <c r="J222" s="1">
        <v>3</v>
      </c>
      <c r="K222" s="4">
        <f>IF(VLOOKUP($D221,[2]工作表1!$A:$G,6,0)=J222,VLOOKUP($D221,[2]工作表1!$A:$G,7,0),0)+IF(VLOOKUP($E221,[2]工作表1!$A:$G,6,0)=J222,VLOOKUP($E221,[2]工作表1!$A:$G,7,0),0)+IF(VLOOKUP($F221,[2]工作表1!$A:$G,6,0)=J222,VLOOKUP($F221,[2]工作表1!$A:$G,7,0),0)+IF(VLOOKUP($G221,[2]工作表1!$A:$G,6,0)=J222,VLOOKUP($G221,[2]工作表1!$A:$G,7,0),0)+K221+W222</f>
        <v>22</v>
      </c>
      <c r="L222" s="1">
        <f>IF(S222="hp",4,IF(S222="物攻",5,IF(S222="技防",5,4)))</f>
        <v>4</v>
      </c>
      <c r="M222" s="4">
        <f ca="1">IF(VLOOKUP($D221,[2]工作表1!$A:$G,6,0)=L222,VLOOKUP($D221,[2]工作表1!$A:$G,7,0),0)+IF(VLOOKUP($E221,[2]工作表1!$A:$G,6,0)=L222,VLOOKUP($E221,[2]工作表1!$A:$G,7,0),0)+IF(VLOOKUP($F221,[2]工作表1!$A:$G,6,0)=L222,VLOOKUP($F221,[2]工作表1!$A:$G,7,0),0)+IF(VLOOKUP($G221,[2]工作表1!$A:$G,6,0)=L222,VLOOKUP($G221,[2]工作表1!$A:$G,7,0),0)+M221+Y222</f>
        <v>35</v>
      </c>
      <c r="N222" s="1">
        <f>IF(S222="hp",5,IF(S222="物攻",6,IF(S222="技防",6,7)))</f>
        <v>7</v>
      </c>
      <c r="O222" s="4">
        <f ca="1">IF(VLOOKUP($D221,[2]工作表1!$A:$G,6,0)=N222,VLOOKUP($D221,[2]工作表1!$A:$G,7,0),0)+IF(VLOOKUP($E221,[2]工作表1!$A:$G,6,0)=N222,VLOOKUP($E221,[2]工作表1!$A:$G,7,0),0)+IF(VLOOKUP($F221,[2]工作表1!$A:$G,6,0)=N222,VLOOKUP($F221,[2]工作表1!$A:$G,7,0),0)+IF(VLOOKUP($G221,[2]工作表1!$A:$G,6,0)=N222,VLOOKUP($G221,[2]工作表1!$A:$G,7,0),0)+O221+AA222</f>
        <v>21</v>
      </c>
      <c r="P222" s="1">
        <v>23</v>
      </c>
      <c r="Q222" s="4">
        <f>IF(VLOOKUP($D221,[2]工作表1!$A:$G,6,0)=P222,VLOOKUP($D221,[2]工作表1!$A:$G,7,0),0)+IF(VLOOKUP($E221,[2]工作表1!$A:$G,6,0)=P222,VLOOKUP($E221,[2]工作表1!$A:$G,7,0),0)+IF(VLOOKUP($F221,[2]工作表1!$A:$G,6,0)=P222,VLOOKUP($F221,[2]工作表1!$A:$G,7,0),0)+IF(VLOOKUP($G221,[2]工作表1!$A:$G,6,0)=P222,VLOOKUP($G221,[2]工作表1!$A:$G,7,0),0)+Q221+AC222</f>
        <v>4</v>
      </c>
      <c r="R222">
        <f ca="1">IF(C222=0,0,ROUND(I222*VLOOKUP(H222,[1]期望属性!$E$23:$F$38,2,0)+M222*VLOOKUP(L222,[1]期望属性!$E$23:$F$38,2,0)+O222*VLOOKUP(N222,[1]期望属性!$E$23:$F$38,2,0)+K222*VLOOKUP(J222,[1]期望属性!$E$23:$F$38,2,0)+Q222*VLOOKUP(P222,[1]期望属性!$E$23:$F$38,2,0),0))</f>
        <v>106</v>
      </c>
      <c r="S222" t="str">
        <f>VLOOKUP((10000+INT(A222/1000)),[1]佣兵!$A$102:$F$150,5,0)</f>
        <v>物防</v>
      </c>
      <c r="T222">
        <f t="shared" si="15"/>
        <v>1</v>
      </c>
      <c r="U222">
        <f ca="1">[1]佣兵!$N$90</f>
        <v>149</v>
      </c>
      <c r="V222">
        <f t="shared" si="16"/>
        <v>3</v>
      </c>
      <c r="W222">
        <v>0</v>
      </c>
      <c r="X222">
        <f t="shared" si="17"/>
        <v>4</v>
      </c>
      <c r="Y222">
        <f ca="1">[1]佣兵!$J$90</f>
        <v>8</v>
      </c>
      <c r="Z222">
        <f t="shared" si="18"/>
        <v>7</v>
      </c>
      <c r="AA222">
        <f ca="1">[1]佣兵!$L$90</f>
        <v>4</v>
      </c>
      <c r="AB222">
        <f t="shared" si="19"/>
        <v>23</v>
      </c>
      <c r="AC222">
        <v>0</v>
      </c>
    </row>
    <row r="223" spans="1:29" x14ac:dyDescent="0.15">
      <c r="A223" s="1">
        <f>B223*1000+C223</f>
        <v>53004</v>
      </c>
      <c r="B223" s="1">
        <v>53</v>
      </c>
      <c r="C223" s="1">
        <v>4</v>
      </c>
      <c r="D223" s="37">
        <v>5006</v>
      </c>
      <c r="E223" s="38">
        <v>5006</v>
      </c>
      <c r="F223" s="38">
        <v>5003</v>
      </c>
      <c r="G223" s="39">
        <v>5008</v>
      </c>
      <c r="H223" s="1">
        <v>1</v>
      </c>
      <c r="I223" s="4">
        <f ca="1">IF(VLOOKUP($D222,[2]工作表1!$A:$G,6,0)=H223,VLOOKUP($D222,[2]工作表1!$A:$G,7,0),0)+IF(VLOOKUP($E222,[2]工作表1!$A:$G,6,0)=H223,VLOOKUP($E222,[2]工作表1!$A:$G,7,0),0)+IF(VLOOKUP($F222,[2]工作表1!$A:$G,6,0)=H223,VLOOKUP($F222,[2]工作表1!$A:$G,7,0),0)+IF(VLOOKUP($G222,[2]工作表1!$A:$G,6,0)=H223,VLOOKUP($G222,[2]工作表1!$A:$G,7,0),0)+I222+U223</f>
        <v>910</v>
      </c>
      <c r="J223" s="1">
        <v>3</v>
      </c>
      <c r="K223" s="4">
        <f>IF(VLOOKUP($D222,[2]工作表1!$A:$G,6,0)=J223,VLOOKUP($D222,[2]工作表1!$A:$G,7,0),0)+IF(VLOOKUP($E222,[2]工作表1!$A:$G,6,0)=J223,VLOOKUP($E222,[2]工作表1!$A:$G,7,0),0)+IF(VLOOKUP($F222,[2]工作表1!$A:$G,6,0)=J223,VLOOKUP($F222,[2]工作表1!$A:$G,7,0),0)+IF(VLOOKUP($G222,[2]工作表1!$A:$G,6,0)=J223,VLOOKUP($G222,[2]工作表1!$A:$G,7,0),0)+K222+W223</f>
        <v>41</v>
      </c>
      <c r="L223" s="1">
        <f>IF(S223="hp",4,IF(S223="物攻",5,IF(S223="技防",5,4)))</f>
        <v>4</v>
      </c>
      <c r="M223" s="4">
        <f ca="1">IF(VLOOKUP($D222,[2]工作表1!$A:$G,6,0)=L223,VLOOKUP($D222,[2]工作表1!$A:$G,7,0),0)+IF(VLOOKUP($E222,[2]工作表1!$A:$G,6,0)=L223,VLOOKUP($E222,[2]工作表1!$A:$G,7,0),0)+IF(VLOOKUP($F222,[2]工作表1!$A:$G,6,0)=L223,VLOOKUP($F222,[2]工作表1!$A:$G,7,0),0)+IF(VLOOKUP($G222,[2]工作表1!$A:$G,6,0)=L223,VLOOKUP($G222,[2]工作表1!$A:$G,7,0),0)+M222+Y223</f>
        <v>65</v>
      </c>
      <c r="N223" s="1">
        <f>IF(S223="hp",5,IF(S223="物攻",6,IF(S223="技防",6,7)))</f>
        <v>7</v>
      </c>
      <c r="O223" s="4">
        <f ca="1">IF(VLOOKUP($D222,[2]工作表1!$A:$G,6,0)=N223,VLOOKUP($D222,[2]工作表1!$A:$G,7,0),0)+IF(VLOOKUP($E222,[2]工作表1!$A:$G,6,0)=N223,VLOOKUP($E222,[2]工作表1!$A:$G,7,0),0)+IF(VLOOKUP($F222,[2]工作表1!$A:$G,6,0)=N223,VLOOKUP($F222,[2]工作表1!$A:$G,7,0),0)+IF(VLOOKUP($G222,[2]工作表1!$A:$G,6,0)=N223,VLOOKUP($G222,[2]工作表1!$A:$G,7,0),0)+O222+AA223</f>
        <v>26</v>
      </c>
      <c r="P223" s="1">
        <v>23</v>
      </c>
      <c r="Q223" s="4">
        <f>IF(VLOOKUP($D222,[2]工作表1!$A:$G,6,0)=P223,VLOOKUP($D222,[2]工作表1!$A:$G,7,0),0)+IF(VLOOKUP($E222,[2]工作表1!$A:$G,6,0)=P223,VLOOKUP($E222,[2]工作表1!$A:$G,7,0),0)+IF(VLOOKUP($F222,[2]工作表1!$A:$G,6,0)=P223,VLOOKUP($F222,[2]工作表1!$A:$G,7,0),0)+IF(VLOOKUP($G222,[2]工作表1!$A:$G,6,0)=P223,VLOOKUP($G222,[2]工作表1!$A:$G,7,0),0)+Q222+AC223</f>
        <v>13</v>
      </c>
      <c r="R223">
        <f ca="1">IF(C223=0,0,ROUND(I223*VLOOKUP(H223,[1]期望属性!$E$23:$F$38,2,0)+M223*VLOOKUP(L223,[1]期望属性!$E$23:$F$38,2,0)+O223*VLOOKUP(N223,[1]期望属性!$E$23:$F$38,2,0)+K223*VLOOKUP(J223,[1]期望属性!$E$23:$F$38,2,0)+Q223*VLOOKUP(P223,[1]期望属性!$E$23:$F$38,2,0),0))</f>
        <v>168</v>
      </c>
      <c r="S223" t="str">
        <f>VLOOKUP((10000+INT(A223/1000)),[1]佣兵!$A$102:$F$150,5,0)</f>
        <v>物防</v>
      </c>
      <c r="T223">
        <f t="shared" si="15"/>
        <v>1</v>
      </c>
      <c r="U223">
        <f ca="1">[1]佣兵!$N$91</f>
        <v>178</v>
      </c>
      <c r="V223">
        <f t="shared" si="16"/>
        <v>3</v>
      </c>
      <c r="W223">
        <v>0</v>
      </c>
      <c r="X223">
        <f t="shared" si="17"/>
        <v>4</v>
      </c>
      <c r="Y223">
        <f ca="1">[1]佣兵!$J$91</f>
        <v>10</v>
      </c>
      <c r="Z223">
        <f t="shared" si="18"/>
        <v>7</v>
      </c>
      <c r="AA223">
        <f ca="1">[1]佣兵!$L$91</f>
        <v>5</v>
      </c>
      <c r="AB223">
        <f t="shared" si="19"/>
        <v>23</v>
      </c>
      <c r="AC223">
        <v>0</v>
      </c>
    </row>
    <row r="224" spans="1:29" x14ac:dyDescent="0.15">
      <c r="A224" s="1">
        <f>B224*1000+C224</f>
        <v>53005</v>
      </c>
      <c r="B224" s="1">
        <v>53</v>
      </c>
      <c r="C224" s="1">
        <v>5</v>
      </c>
      <c r="D224" s="40">
        <v>6001</v>
      </c>
      <c r="E224" s="40">
        <v>6002</v>
      </c>
      <c r="F224" s="40">
        <v>6003</v>
      </c>
      <c r="G224" s="40">
        <v>6008</v>
      </c>
      <c r="H224" s="1">
        <v>1</v>
      </c>
      <c r="I224" s="4">
        <f ca="1">IF(VLOOKUP($D223,[2]工作表1!$A:$G,6,0)=H224,VLOOKUP($D223,[2]工作表1!$A:$G,7,0),0)+IF(VLOOKUP($E223,[2]工作表1!$A:$G,6,0)=H224,VLOOKUP($E223,[2]工作表1!$A:$G,7,0),0)+IF(VLOOKUP($F223,[2]工作表1!$A:$G,6,0)=H224,VLOOKUP($F223,[2]工作表1!$A:$G,7,0),0)+IF(VLOOKUP($G223,[2]工作表1!$A:$G,6,0)=H224,VLOOKUP($G223,[2]工作表1!$A:$G,7,0),0)+I223+U224</f>
        <v>1626</v>
      </c>
      <c r="J224" s="1">
        <v>3</v>
      </c>
      <c r="K224" s="4">
        <f>IF(VLOOKUP($D223,[2]工作表1!$A:$G,6,0)=J224,VLOOKUP($D223,[2]工作表1!$A:$G,7,0),0)+IF(VLOOKUP($E223,[2]工作表1!$A:$G,6,0)=J224,VLOOKUP($E223,[2]工作表1!$A:$G,7,0),0)+IF(VLOOKUP($F223,[2]工作表1!$A:$G,6,0)=J224,VLOOKUP($F223,[2]工作表1!$A:$G,7,0),0)+IF(VLOOKUP($G223,[2]工作表1!$A:$G,6,0)=J224,VLOOKUP($G223,[2]工作表1!$A:$G,7,0),0)+K223+W224</f>
        <v>41</v>
      </c>
      <c r="L224" s="1">
        <f>IF(S224="hp",4,IF(S224="物攻",5,IF(S224="技防",5,4)))</f>
        <v>4</v>
      </c>
      <c r="M224" s="4">
        <f ca="1">IF(VLOOKUP($D223,[2]工作表1!$A:$G,6,0)=L224,VLOOKUP($D223,[2]工作表1!$A:$G,7,0),0)+IF(VLOOKUP($E223,[2]工作表1!$A:$G,6,0)=L224,VLOOKUP($E223,[2]工作表1!$A:$G,7,0),0)+IF(VLOOKUP($F223,[2]工作表1!$A:$G,6,0)=L224,VLOOKUP($F223,[2]工作表1!$A:$G,7,0),0)+IF(VLOOKUP($G223,[2]工作表1!$A:$G,6,0)=L224,VLOOKUP($G223,[2]工作表1!$A:$G,7,0),0)+M223+Y224</f>
        <v>77</v>
      </c>
      <c r="N224" s="1">
        <f>IF(S224="hp",5,IF(S224="物攻",6,IF(S224="技防",6,7)))</f>
        <v>7</v>
      </c>
      <c r="O224" s="4">
        <f ca="1">IF(VLOOKUP($D223,[2]工作表1!$A:$G,6,0)=N224,VLOOKUP($D223,[2]工作表1!$A:$G,7,0),0)+IF(VLOOKUP($E223,[2]工作表1!$A:$G,6,0)=N224,VLOOKUP($E223,[2]工作表1!$A:$G,7,0),0)+IF(VLOOKUP($F223,[2]工作表1!$A:$G,6,0)=N224,VLOOKUP($F223,[2]工作表1!$A:$G,7,0),0)+IF(VLOOKUP($G223,[2]工作表1!$A:$G,6,0)=N224,VLOOKUP($G223,[2]工作表1!$A:$G,7,0),0)+O223+AA224</f>
        <v>68</v>
      </c>
      <c r="P224" s="1">
        <v>23</v>
      </c>
      <c r="Q224" s="4">
        <f>IF(VLOOKUP($D223,[2]工作表1!$A:$G,6,0)=P224,VLOOKUP($D223,[2]工作表1!$A:$G,7,0),0)+IF(VLOOKUP($E223,[2]工作表1!$A:$G,6,0)=P224,VLOOKUP($E223,[2]工作表1!$A:$G,7,0),0)+IF(VLOOKUP($F223,[2]工作表1!$A:$G,6,0)=P224,VLOOKUP($F223,[2]工作表1!$A:$G,7,0),0)+IF(VLOOKUP($G223,[2]工作表1!$A:$G,6,0)=P224,VLOOKUP($G223,[2]工作表1!$A:$G,7,0),0)+Q223+AC224</f>
        <v>13</v>
      </c>
      <c r="R224">
        <f ca="1">IF(C224=0,0,ROUND(I224*VLOOKUP(H224,[1]期望属性!$E$23:$F$38,2,0)+M224*VLOOKUP(L224,[1]期望属性!$E$23:$F$38,2,0)+O224*VLOOKUP(N224,[1]期望属性!$E$23:$F$38,2,0)+K224*VLOOKUP(J224,[1]期望属性!$E$23:$F$38,2,0)+Q224*VLOOKUP(P224,[1]期望属性!$E$23:$F$38,2,0),0))</f>
        <v>251</v>
      </c>
      <c r="S224" t="str">
        <f>VLOOKUP((10000+INT(A224/1000)),[1]佣兵!$A$102:$F$150,5,0)</f>
        <v>物防</v>
      </c>
      <c r="T224">
        <f t="shared" si="15"/>
        <v>1</v>
      </c>
      <c r="U224">
        <f ca="1">[1]佣兵!$N$92</f>
        <v>218</v>
      </c>
      <c r="V224">
        <f t="shared" si="16"/>
        <v>3</v>
      </c>
      <c r="W224">
        <v>0</v>
      </c>
      <c r="X224">
        <f t="shared" si="17"/>
        <v>4</v>
      </c>
      <c r="Y224">
        <f ca="1">[1]佣兵!$J$92</f>
        <v>12</v>
      </c>
      <c r="Z224">
        <f t="shared" si="18"/>
        <v>7</v>
      </c>
      <c r="AA224">
        <f ca="1">[1]佣兵!$L$92</f>
        <v>6</v>
      </c>
      <c r="AB224">
        <f t="shared" si="19"/>
        <v>23</v>
      </c>
      <c r="AC224">
        <v>0</v>
      </c>
    </row>
    <row r="225" spans="1:29" x14ac:dyDescent="0.15">
      <c r="A225" s="1">
        <f>B225*1000+C225</f>
        <v>56000</v>
      </c>
      <c r="B225" s="1">
        <v>56</v>
      </c>
      <c r="C225" s="1">
        <v>0</v>
      </c>
      <c r="D225" s="7">
        <v>1005</v>
      </c>
      <c r="E225" s="8">
        <v>1004</v>
      </c>
      <c r="F225" s="8">
        <v>1003</v>
      </c>
      <c r="G225" s="9">
        <v>1007</v>
      </c>
      <c r="H225" s="1">
        <v>1</v>
      </c>
      <c r="I225" s="4">
        <v>0</v>
      </c>
      <c r="J225" s="1">
        <v>3</v>
      </c>
      <c r="K225" s="4">
        <v>0</v>
      </c>
      <c r="L225" s="1">
        <f>IF(S225="hp",4,IF(S225="物攻",5,IF(S225="技防",5,4)))</f>
        <v>5</v>
      </c>
      <c r="M225" s="4">
        <v>0</v>
      </c>
      <c r="N225" s="1">
        <f>IF(S225="hp",5,IF(S225="物攻",6,IF(S225="技防",6,7)))</f>
        <v>6</v>
      </c>
      <c r="O225" s="4">
        <v>0</v>
      </c>
      <c r="P225" s="1">
        <v>23</v>
      </c>
      <c r="Q225" s="4">
        <v>0</v>
      </c>
      <c r="R225">
        <f>IF(C225=0,0,ROUND(I225*VLOOKUP(H225,[1]期望属性!$E$23:$F$38,2,0)+M225*VLOOKUP(L225,[1]期望属性!$E$23:$F$38,2,0)+O225*VLOOKUP(N225,[1]期望属性!$E$23:$F$38,2,0)+K225*VLOOKUP(J225,[1]期望属性!$E$23:$F$38,2,0)+Q225*VLOOKUP(P225,[1]期望属性!$E$23:$F$38,2,0),0))</f>
        <v>0</v>
      </c>
      <c r="S225" t="str">
        <f>VLOOKUP((10000+INT(A225/1000)),[1]佣兵!$A$102:$F$150,5,0)</f>
        <v>物攻</v>
      </c>
      <c r="T225">
        <f t="shared" si="15"/>
        <v>1</v>
      </c>
      <c r="U225">
        <f>[1]佣兵!$N$87</f>
        <v>0</v>
      </c>
      <c r="V225">
        <f t="shared" si="16"/>
        <v>3</v>
      </c>
      <c r="W225">
        <v>0</v>
      </c>
      <c r="X225">
        <f t="shared" si="17"/>
        <v>5</v>
      </c>
      <c r="Y225">
        <f>[1]佣兵!$J$87</f>
        <v>0</v>
      </c>
      <c r="Z225">
        <f t="shared" si="18"/>
        <v>6</v>
      </c>
      <c r="AA225">
        <f>[1]佣兵!$L$87</f>
        <v>0</v>
      </c>
      <c r="AB225">
        <f t="shared" si="19"/>
        <v>23</v>
      </c>
      <c r="AC225">
        <v>0</v>
      </c>
    </row>
    <row r="226" spans="1:29" x14ac:dyDescent="0.15">
      <c r="A226" s="1">
        <f>B226*1000+C226</f>
        <v>56001</v>
      </c>
      <c r="B226" s="1">
        <v>56</v>
      </c>
      <c r="C226" s="1">
        <v>1</v>
      </c>
      <c r="D226" s="10">
        <v>2005</v>
      </c>
      <c r="E226" s="6">
        <v>2004</v>
      </c>
      <c r="F226" s="6">
        <v>2003</v>
      </c>
      <c r="G226" s="11">
        <v>2008</v>
      </c>
      <c r="H226" s="1">
        <v>1</v>
      </c>
      <c r="I226" s="4">
        <f ca="1">IF(VLOOKUP($D225,[2]工作表1!$A:$G,6,0)=H226,VLOOKUP($D225,[2]工作表1!$A:$G,7,0),0)+IF(VLOOKUP($E225,[2]工作表1!$A:$G,6,0)=H226,VLOOKUP($E225,[2]工作表1!$A:$G,7,0),0)+IF(VLOOKUP($F225,[2]工作表1!$A:$G,6,0)=H226,VLOOKUP($F225,[2]工作表1!$A:$G,7,0),0)+IF(VLOOKUP($G225,[2]工作表1!$A:$G,6,0)=H226,VLOOKUP($G225,[2]工作表1!$A:$G,7,0),0)+I225+U226</f>
        <v>146</v>
      </c>
      <c r="J226" s="1">
        <v>3</v>
      </c>
      <c r="K226" s="4">
        <f>IF(VLOOKUP($D225,[2]工作表1!$A:$G,6,0)=J226,VLOOKUP($D225,[2]工作表1!$A:$G,7,0),0)+IF(VLOOKUP($E225,[2]工作表1!$A:$G,6,0)=J226,VLOOKUP($E225,[2]工作表1!$A:$G,7,0),0)+IF(VLOOKUP($F225,[2]工作表1!$A:$G,6,0)=J226,VLOOKUP($F225,[2]工作表1!$A:$G,7,0),0)+IF(VLOOKUP($G225,[2]工作表1!$A:$G,6,0)=J226,VLOOKUP($G225,[2]工作表1!$A:$G,7,0),0)+K225+W226</f>
        <v>0</v>
      </c>
      <c r="L226" s="1">
        <f>IF(S226="hp",4,IF(S226="物攻",5,IF(S226="技防",5,4)))</f>
        <v>5</v>
      </c>
      <c r="M226" s="4">
        <f ca="1">IF(VLOOKUP($D225,[2]工作表1!$A:$G,6,0)=L226,VLOOKUP($D225,[2]工作表1!$A:$G,7,0),0)+IF(VLOOKUP($E225,[2]工作表1!$A:$G,6,0)=L226,VLOOKUP($E225,[2]工作表1!$A:$G,7,0),0)+IF(VLOOKUP($F225,[2]工作表1!$A:$G,6,0)=L226,VLOOKUP($F225,[2]工作表1!$A:$G,7,0),0)+IF(VLOOKUP($G225,[2]工作表1!$A:$G,6,0)=L226,VLOOKUP($G225,[2]工作表1!$A:$G,7,0),0)+M225+Y226</f>
        <v>8</v>
      </c>
      <c r="N226" s="1">
        <f>IF(S226="hp",5,IF(S226="物攻",6,IF(S226="技防",6,7)))</f>
        <v>6</v>
      </c>
      <c r="O226" s="4">
        <f ca="1">IF(VLOOKUP($D225,[2]工作表1!$A:$G,6,0)=N226,VLOOKUP($D225,[2]工作表1!$A:$G,7,0),0)+IF(VLOOKUP($E225,[2]工作表1!$A:$G,6,0)=N226,VLOOKUP($E225,[2]工作表1!$A:$G,7,0),0)+IF(VLOOKUP($F225,[2]工作表1!$A:$G,6,0)=N226,VLOOKUP($F225,[2]工作表1!$A:$G,7,0),0)+IF(VLOOKUP($G225,[2]工作表1!$A:$G,6,0)=N226,VLOOKUP($G225,[2]工作表1!$A:$G,7,0),0)+O225+AA226</f>
        <v>7</v>
      </c>
      <c r="P226" s="1">
        <v>23</v>
      </c>
      <c r="Q226" s="4">
        <f>IF(VLOOKUP($D225,[2]工作表1!$A:$G,6,0)=P226,VLOOKUP($D225,[2]工作表1!$A:$G,7,0),0)+IF(VLOOKUP($E225,[2]工作表1!$A:$G,6,0)=P226,VLOOKUP($E225,[2]工作表1!$A:$G,7,0),0)+IF(VLOOKUP($F225,[2]工作表1!$A:$G,6,0)=P226,VLOOKUP($F225,[2]工作表1!$A:$G,7,0),0)+IF(VLOOKUP($G225,[2]工作表1!$A:$G,6,0)=P226,VLOOKUP($G225,[2]工作表1!$A:$G,7,0),0)+Q225+AC226</f>
        <v>3</v>
      </c>
      <c r="R226">
        <f ca="1">IF(C226=0,0,ROUND(I226*VLOOKUP(H226,[1]期望属性!$E$23:$F$38,2,0)+M226*VLOOKUP(L226,[1]期望属性!$E$23:$F$38,2,0)+O226*VLOOKUP(N226,[1]期望属性!$E$23:$F$38,2,0)+K226*VLOOKUP(J226,[1]期望属性!$E$23:$F$38,2,0)+Q226*VLOOKUP(P226,[1]期望属性!$E$23:$F$38,2,0),0))</f>
        <v>24</v>
      </c>
      <c r="S226" t="str">
        <f>VLOOKUP((10000+INT(A226/1000)),[1]佣兵!$A$102:$F$150,5,0)</f>
        <v>物攻</v>
      </c>
      <c r="T226">
        <f t="shared" si="15"/>
        <v>1</v>
      </c>
      <c r="U226">
        <f ca="1">[1]佣兵!$N$88</f>
        <v>99</v>
      </c>
      <c r="V226">
        <f t="shared" si="16"/>
        <v>3</v>
      </c>
      <c r="W226">
        <v>0</v>
      </c>
      <c r="X226">
        <f t="shared" si="17"/>
        <v>5</v>
      </c>
      <c r="Y226">
        <f ca="1">[1]佣兵!$J$88</f>
        <v>5</v>
      </c>
      <c r="Z226">
        <f t="shared" si="18"/>
        <v>6</v>
      </c>
      <c r="AA226">
        <f ca="1">[1]佣兵!$L$88</f>
        <v>3</v>
      </c>
      <c r="AB226">
        <f t="shared" si="19"/>
        <v>23</v>
      </c>
      <c r="AC226">
        <v>0</v>
      </c>
    </row>
    <row r="227" spans="1:29" x14ac:dyDescent="0.15">
      <c r="A227" s="1">
        <f>B227*1000+C227</f>
        <v>56002</v>
      </c>
      <c r="B227" s="1">
        <v>56</v>
      </c>
      <c r="C227" s="1">
        <v>2</v>
      </c>
      <c r="D227" s="10">
        <v>3008</v>
      </c>
      <c r="E227" s="6">
        <v>3004</v>
      </c>
      <c r="F227" s="6">
        <v>3003</v>
      </c>
      <c r="G227" s="11">
        <v>3007</v>
      </c>
      <c r="H227" s="1">
        <v>1</v>
      </c>
      <c r="I227" s="4">
        <f ca="1">IF(VLOOKUP($D226,[2]工作表1!$A:$G,6,0)=H227,VLOOKUP($D226,[2]工作表1!$A:$G,7,0),0)+IF(VLOOKUP($E226,[2]工作表1!$A:$G,6,0)=H227,VLOOKUP($E226,[2]工作表1!$A:$G,7,0),0)+IF(VLOOKUP($F226,[2]工作表1!$A:$G,6,0)=H227,VLOOKUP($F226,[2]工作表1!$A:$G,7,0),0)+IF(VLOOKUP($G226,[2]工作表1!$A:$G,6,0)=H227,VLOOKUP($G226,[2]工作表1!$A:$G,7,0),0)+I226+U227</f>
        <v>453</v>
      </c>
      <c r="J227" s="1">
        <v>3</v>
      </c>
      <c r="K227" s="4">
        <f>IF(VLOOKUP($D226,[2]工作表1!$A:$G,6,0)=J227,VLOOKUP($D226,[2]工作表1!$A:$G,7,0),0)+IF(VLOOKUP($E226,[2]工作表1!$A:$G,6,0)=J227,VLOOKUP($E226,[2]工作表1!$A:$G,7,0),0)+IF(VLOOKUP($F226,[2]工作表1!$A:$G,6,0)=J227,VLOOKUP($F226,[2]工作表1!$A:$G,7,0),0)+IF(VLOOKUP($G226,[2]工作表1!$A:$G,6,0)=J227,VLOOKUP($G226,[2]工作表1!$A:$G,7,0),0)+K226+W227</f>
        <v>0</v>
      </c>
      <c r="L227" s="1">
        <f>IF(S227="hp",4,IF(S227="物攻",5,IF(S227="技防",5,4)))</f>
        <v>5</v>
      </c>
      <c r="M227" s="4">
        <f ca="1">IF(VLOOKUP($D226,[2]工作表1!$A:$G,6,0)=L227,VLOOKUP($D226,[2]工作表1!$A:$G,7,0),0)+IF(VLOOKUP($E226,[2]工作表1!$A:$G,6,0)=L227,VLOOKUP($E226,[2]工作表1!$A:$G,7,0),0)+IF(VLOOKUP($F226,[2]工作表1!$A:$G,6,0)=L227,VLOOKUP($F226,[2]工作表1!$A:$G,7,0),0)+IF(VLOOKUP($G226,[2]工作表1!$A:$G,6,0)=L227,VLOOKUP($G226,[2]工作表1!$A:$G,7,0),0)+M226+Y227</f>
        <v>20</v>
      </c>
      <c r="N227" s="1">
        <f>IF(S227="hp",5,IF(S227="物攻",6,IF(S227="技防",6,7)))</f>
        <v>6</v>
      </c>
      <c r="O227" s="4">
        <f ca="1">IF(VLOOKUP($D226,[2]工作表1!$A:$G,6,0)=N227,VLOOKUP($D226,[2]工作表1!$A:$G,7,0),0)+IF(VLOOKUP($E226,[2]工作表1!$A:$G,6,0)=N227,VLOOKUP($E226,[2]工作表1!$A:$G,7,0),0)+IF(VLOOKUP($F226,[2]工作表1!$A:$G,6,0)=N227,VLOOKUP($F226,[2]工作表1!$A:$G,7,0),0)+IF(VLOOKUP($G226,[2]工作表1!$A:$G,6,0)=N227,VLOOKUP($G226,[2]工作表1!$A:$G,7,0),0)+O226+AA227</f>
        <v>17</v>
      </c>
      <c r="P227" s="1">
        <v>23</v>
      </c>
      <c r="Q227" s="4">
        <f>IF(VLOOKUP($D226,[2]工作表1!$A:$G,6,0)=P227,VLOOKUP($D226,[2]工作表1!$A:$G,7,0),0)+IF(VLOOKUP($E226,[2]工作表1!$A:$G,6,0)=P227,VLOOKUP($E226,[2]工作表1!$A:$G,7,0),0)+IF(VLOOKUP($F226,[2]工作表1!$A:$G,6,0)=P227,VLOOKUP($F226,[2]工作表1!$A:$G,7,0),0)+IF(VLOOKUP($G226,[2]工作表1!$A:$G,6,0)=P227,VLOOKUP($G226,[2]工作表1!$A:$G,7,0),0)+Q226+AC227</f>
        <v>3</v>
      </c>
      <c r="R227">
        <f ca="1">IF(C227=0,0,ROUND(I227*VLOOKUP(H227,[1]期望属性!$E$23:$F$38,2,0)+M227*VLOOKUP(L227,[1]期望属性!$E$23:$F$38,2,0)+O227*VLOOKUP(N227,[1]期望属性!$E$23:$F$38,2,0)+K227*VLOOKUP(J227,[1]期望属性!$E$23:$F$38,2,0)+Q227*VLOOKUP(P227,[1]期望属性!$E$23:$F$38,2,0),0))</f>
        <v>61</v>
      </c>
      <c r="S227" t="str">
        <f>VLOOKUP((10000+INT(A227/1000)),[1]佣兵!$A$102:$F$150,5,0)</f>
        <v>物攻</v>
      </c>
      <c r="T227">
        <f t="shared" si="15"/>
        <v>1</v>
      </c>
      <c r="U227">
        <f ca="1">[1]佣兵!$N$89</f>
        <v>129</v>
      </c>
      <c r="V227">
        <f t="shared" si="16"/>
        <v>3</v>
      </c>
      <c r="W227">
        <v>0</v>
      </c>
      <c r="X227">
        <f t="shared" si="17"/>
        <v>5</v>
      </c>
      <c r="Y227">
        <f ca="1">[1]佣兵!$J$89</f>
        <v>7</v>
      </c>
      <c r="Z227">
        <f t="shared" si="18"/>
        <v>6</v>
      </c>
      <c r="AA227">
        <f ca="1">[1]佣兵!$L$89</f>
        <v>4</v>
      </c>
      <c r="AB227">
        <f t="shared" si="19"/>
        <v>23</v>
      </c>
      <c r="AC227">
        <v>0</v>
      </c>
    </row>
    <row r="228" spans="1:29" x14ac:dyDescent="0.15">
      <c r="A228" s="1">
        <f>B228*1000+C228</f>
        <v>56003</v>
      </c>
      <c r="B228" s="1">
        <v>56</v>
      </c>
      <c r="C228" s="1">
        <v>3</v>
      </c>
      <c r="D228" s="10">
        <v>4005</v>
      </c>
      <c r="E228" s="6">
        <v>4004</v>
      </c>
      <c r="F228" s="6">
        <v>4003</v>
      </c>
      <c r="G228" s="11">
        <v>4008</v>
      </c>
      <c r="H228" s="1">
        <v>1</v>
      </c>
      <c r="I228" s="4">
        <f ca="1">IF(VLOOKUP($D227,[2]工作表1!$A:$G,6,0)=H228,VLOOKUP($D227,[2]工作表1!$A:$G,7,0),0)+IF(VLOOKUP($E227,[2]工作表1!$A:$G,6,0)=H228,VLOOKUP($E227,[2]工作表1!$A:$G,7,0),0)+IF(VLOOKUP($F227,[2]工作表1!$A:$G,6,0)=H228,VLOOKUP($F227,[2]工作表1!$A:$G,7,0),0)+IF(VLOOKUP($G227,[2]工作表1!$A:$G,6,0)=H228,VLOOKUP($G227,[2]工作表1!$A:$G,7,0),0)+I227+U228</f>
        <v>839</v>
      </c>
      <c r="J228" s="1">
        <v>3</v>
      </c>
      <c r="K228" s="4">
        <f>IF(VLOOKUP($D227,[2]工作表1!$A:$G,6,0)=J228,VLOOKUP($D227,[2]工作表1!$A:$G,7,0),0)+IF(VLOOKUP($E227,[2]工作表1!$A:$G,6,0)=J228,VLOOKUP($E227,[2]工作表1!$A:$G,7,0),0)+IF(VLOOKUP($F227,[2]工作表1!$A:$G,6,0)=J228,VLOOKUP($F227,[2]工作表1!$A:$G,7,0),0)+IF(VLOOKUP($G227,[2]工作表1!$A:$G,6,0)=J228,VLOOKUP($G227,[2]工作表1!$A:$G,7,0),0)+K227+W228</f>
        <v>0</v>
      </c>
      <c r="L228" s="1">
        <f>IF(S228="hp",4,IF(S228="物攻",5,IF(S228="技防",5,4)))</f>
        <v>5</v>
      </c>
      <c r="M228" s="4">
        <f ca="1">IF(VLOOKUP($D227,[2]工作表1!$A:$G,6,0)=L228,VLOOKUP($D227,[2]工作表1!$A:$G,7,0),0)+IF(VLOOKUP($E227,[2]工作表1!$A:$G,6,0)=L228,VLOOKUP($E227,[2]工作表1!$A:$G,7,0),0)+IF(VLOOKUP($F227,[2]工作表1!$A:$G,6,0)=L228,VLOOKUP($F227,[2]工作表1!$A:$G,7,0),0)+IF(VLOOKUP($G227,[2]工作表1!$A:$G,6,0)=L228,VLOOKUP($G227,[2]工作表1!$A:$G,7,0),0)+M227+Y228</f>
        <v>28</v>
      </c>
      <c r="N228" s="1">
        <f>IF(S228="hp",5,IF(S228="物攻",6,IF(S228="技防",6,7)))</f>
        <v>6</v>
      </c>
      <c r="O228" s="4">
        <f ca="1">IF(VLOOKUP($D227,[2]工作表1!$A:$G,6,0)=N228,VLOOKUP($D227,[2]工作表1!$A:$G,7,0),0)+IF(VLOOKUP($E227,[2]工作表1!$A:$G,6,0)=N228,VLOOKUP($E227,[2]工作表1!$A:$G,7,0),0)+IF(VLOOKUP($F227,[2]工作表1!$A:$G,6,0)=N228,VLOOKUP($F227,[2]工作表1!$A:$G,7,0),0)+IF(VLOOKUP($G227,[2]工作表1!$A:$G,6,0)=N228,VLOOKUP($G227,[2]工作表1!$A:$G,7,0),0)+O227+AA228</f>
        <v>30</v>
      </c>
      <c r="P228" s="1">
        <v>23</v>
      </c>
      <c r="Q228" s="4">
        <f>IF(VLOOKUP($D227,[2]工作表1!$A:$G,6,0)=P228,VLOOKUP($D227,[2]工作表1!$A:$G,7,0),0)+IF(VLOOKUP($E227,[2]工作表1!$A:$G,6,0)=P228,VLOOKUP($E227,[2]工作表1!$A:$G,7,0),0)+IF(VLOOKUP($F227,[2]工作表1!$A:$G,6,0)=P228,VLOOKUP($F227,[2]工作表1!$A:$G,7,0),0)+IF(VLOOKUP($G227,[2]工作表1!$A:$G,6,0)=P228,VLOOKUP($G227,[2]工作表1!$A:$G,7,0),0)+Q227+AC228</f>
        <v>9</v>
      </c>
      <c r="R228">
        <f ca="1">IF(C228=0,0,ROUND(I228*VLOOKUP(H228,[1]期望属性!$E$23:$F$38,2,0)+M228*VLOOKUP(L228,[1]期望属性!$E$23:$F$38,2,0)+O228*VLOOKUP(N228,[1]期望属性!$E$23:$F$38,2,0)+K228*VLOOKUP(J228,[1]期望属性!$E$23:$F$38,2,0)+Q228*VLOOKUP(P228,[1]期望属性!$E$23:$F$38,2,0),0))</f>
        <v>105</v>
      </c>
      <c r="S228" t="str">
        <f>VLOOKUP((10000+INT(A228/1000)),[1]佣兵!$A$102:$F$150,5,0)</f>
        <v>物攻</v>
      </c>
      <c r="T228">
        <f t="shared" si="15"/>
        <v>1</v>
      </c>
      <c r="U228">
        <f ca="1">[1]佣兵!$N$90</f>
        <v>149</v>
      </c>
      <c r="V228">
        <f t="shared" si="16"/>
        <v>3</v>
      </c>
      <c r="W228">
        <v>0</v>
      </c>
      <c r="X228">
        <f t="shared" si="17"/>
        <v>5</v>
      </c>
      <c r="Y228">
        <f ca="1">[1]佣兵!$J$90</f>
        <v>8</v>
      </c>
      <c r="Z228">
        <f t="shared" si="18"/>
        <v>6</v>
      </c>
      <c r="AA228">
        <f ca="1">[1]佣兵!$L$90</f>
        <v>4</v>
      </c>
      <c r="AB228">
        <f t="shared" si="19"/>
        <v>23</v>
      </c>
      <c r="AC228">
        <v>0</v>
      </c>
    </row>
    <row r="229" spans="1:29" x14ac:dyDescent="0.15">
      <c r="A229" s="1">
        <f>B229*1000+C229</f>
        <v>56004</v>
      </c>
      <c r="B229" s="1">
        <v>56</v>
      </c>
      <c r="C229" s="1">
        <v>4</v>
      </c>
      <c r="D229" s="12">
        <v>5005</v>
      </c>
      <c r="E229" s="5">
        <v>5005</v>
      </c>
      <c r="F229" s="5">
        <v>5003</v>
      </c>
      <c r="G229" s="13">
        <v>5007</v>
      </c>
      <c r="H229" s="1">
        <v>1</v>
      </c>
      <c r="I229" s="4">
        <f ca="1">IF(VLOOKUP($D228,[2]工作表1!$A:$G,6,0)=H229,VLOOKUP($D228,[2]工作表1!$A:$G,7,0),0)+IF(VLOOKUP($E228,[2]工作表1!$A:$G,6,0)=H229,VLOOKUP($E228,[2]工作表1!$A:$G,7,0),0)+IF(VLOOKUP($F228,[2]工作表1!$A:$G,6,0)=H229,VLOOKUP($F228,[2]工作表1!$A:$G,7,0),0)+IF(VLOOKUP($G228,[2]工作表1!$A:$G,6,0)=H229,VLOOKUP($G228,[2]工作表1!$A:$G,7,0),0)+I228+U229</f>
        <v>1372</v>
      </c>
      <c r="J229" s="1">
        <v>3</v>
      </c>
      <c r="K229" s="4">
        <f>IF(VLOOKUP($D228,[2]工作表1!$A:$G,6,0)=J229,VLOOKUP($D228,[2]工作表1!$A:$G,7,0),0)+IF(VLOOKUP($E228,[2]工作表1!$A:$G,6,0)=J229,VLOOKUP($E228,[2]工作表1!$A:$G,7,0),0)+IF(VLOOKUP($F228,[2]工作表1!$A:$G,6,0)=J229,VLOOKUP($F228,[2]工作表1!$A:$G,7,0),0)+IF(VLOOKUP($G228,[2]工作表1!$A:$G,6,0)=J229,VLOOKUP($G228,[2]工作表1!$A:$G,7,0),0)+K228+W229</f>
        <v>0</v>
      </c>
      <c r="L229" s="1">
        <f>IF(S229="hp",4,IF(S229="物攻",5,IF(S229="技防",5,4)))</f>
        <v>5</v>
      </c>
      <c r="M229" s="4">
        <f ca="1">IF(VLOOKUP($D228,[2]工作表1!$A:$G,6,0)=L229,VLOOKUP($D228,[2]工作表1!$A:$G,7,0),0)+IF(VLOOKUP($E228,[2]工作表1!$A:$G,6,0)=L229,VLOOKUP($E228,[2]工作表1!$A:$G,7,0),0)+IF(VLOOKUP($F228,[2]工作表1!$A:$G,6,0)=L229,VLOOKUP($F228,[2]工作表1!$A:$G,7,0),0)+IF(VLOOKUP($G228,[2]工作表1!$A:$G,6,0)=L229,VLOOKUP($G228,[2]工作表1!$A:$G,7,0),0)+M228+Y229</f>
        <v>48</v>
      </c>
      <c r="N229" s="1">
        <f>IF(S229="hp",5,IF(S229="物攻",6,IF(S229="技防",6,7)))</f>
        <v>6</v>
      </c>
      <c r="O229" s="4">
        <f ca="1">IF(VLOOKUP($D228,[2]工作表1!$A:$G,6,0)=N229,VLOOKUP($D228,[2]工作表1!$A:$G,7,0),0)+IF(VLOOKUP($E228,[2]工作表1!$A:$G,6,0)=N229,VLOOKUP($E228,[2]工作表1!$A:$G,7,0),0)+IF(VLOOKUP($F228,[2]工作表1!$A:$G,6,0)=N229,VLOOKUP($F228,[2]工作表1!$A:$G,7,0),0)+IF(VLOOKUP($G228,[2]工作表1!$A:$G,6,0)=N229,VLOOKUP($G228,[2]工作表1!$A:$G,7,0),0)+O228+AA229</f>
        <v>48</v>
      </c>
      <c r="P229" s="1">
        <v>23</v>
      </c>
      <c r="Q229" s="4">
        <f>IF(VLOOKUP($D228,[2]工作表1!$A:$G,6,0)=P229,VLOOKUP($D228,[2]工作表1!$A:$G,7,0),0)+IF(VLOOKUP($E228,[2]工作表1!$A:$G,6,0)=P229,VLOOKUP($E228,[2]工作表1!$A:$G,7,0),0)+IF(VLOOKUP($F228,[2]工作表1!$A:$G,6,0)=P229,VLOOKUP($F228,[2]工作表1!$A:$G,7,0),0)+IF(VLOOKUP($G228,[2]工作表1!$A:$G,6,0)=P229,VLOOKUP($G228,[2]工作表1!$A:$G,7,0),0)+Q228+AC229</f>
        <v>9</v>
      </c>
      <c r="R229">
        <f ca="1">IF(C229=0,0,ROUND(I229*VLOOKUP(H229,[1]期望属性!$E$23:$F$38,2,0)+M229*VLOOKUP(L229,[1]期望属性!$E$23:$F$38,2,0)+O229*VLOOKUP(N229,[1]期望属性!$E$23:$F$38,2,0)+K229*VLOOKUP(J229,[1]期望属性!$E$23:$F$38,2,0)+Q229*VLOOKUP(P229,[1]期望属性!$E$23:$F$38,2,0),0))</f>
        <v>168</v>
      </c>
      <c r="S229" t="str">
        <f>VLOOKUP((10000+INT(A229/1000)),[1]佣兵!$A$102:$F$150,5,0)</f>
        <v>物攻</v>
      </c>
      <c r="T229">
        <f t="shared" si="15"/>
        <v>1</v>
      </c>
      <c r="U229">
        <f ca="1">[1]佣兵!$N$91</f>
        <v>178</v>
      </c>
      <c r="V229">
        <f t="shared" si="16"/>
        <v>3</v>
      </c>
      <c r="W229">
        <v>0</v>
      </c>
      <c r="X229">
        <f t="shared" si="17"/>
        <v>5</v>
      </c>
      <c r="Y229">
        <f ca="1">[1]佣兵!$J$91</f>
        <v>10</v>
      </c>
      <c r="Z229">
        <f t="shared" si="18"/>
        <v>6</v>
      </c>
      <c r="AA229">
        <f ca="1">[1]佣兵!$L$91</f>
        <v>5</v>
      </c>
      <c r="AB229">
        <f t="shared" si="19"/>
        <v>23</v>
      </c>
      <c r="AC229">
        <v>0</v>
      </c>
    </row>
    <row r="230" spans="1:29" x14ac:dyDescent="0.15">
      <c r="A230" s="1">
        <f>B230*1000+C230</f>
        <v>56005</v>
      </c>
      <c r="B230" s="1">
        <v>56</v>
      </c>
      <c r="C230" s="1">
        <v>5</v>
      </c>
      <c r="D230" s="14">
        <v>6005</v>
      </c>
      <c r="E230" s="15">
        <v>6004</v>
      </c>
      <c r="F230" s="15">
        <v>6003</v>
      </c>
      <c r="G230" s="16">
        <v>6007</v>
      </c>
      <c r="H230" s="1">
        <v>1</v>
      </c>
      <c r="I230" s="4">
        <f ca="1">IF(VLOOKUP($D229,[2]工作表1!$A:$G,6,0)=H230,VLOOKUP($D229,[2]工作表1!$A:$G,7,0),0)+IF(VLOOKUP($E229,[2]工作表1!$A:$G,6,0)=H230,VLOOKUP($E229,[2]工作表1!$A:$G,7,0),0)+IF(VLOOKUP($F229,[2]工作表1!$A:$G,6,0)=H230,VLOOKUP($F229,[2]工作表1!$A:$G,7,0),0)+IF(VLOOKUP($G229,[2]工作表1!$A:$G,6,0)=H230,VLOOKUP($G229,[2]工作表1!$A:$G,7,0),0)+I229+U230</f>
        <v>1789</v>
      </c>
      <c r="J230" s="1">
        <v>3</v>
      </c>
      <c r="K230" s="4">
        <f>IF(VLOOKUP($D229,[2]工作表1!$A:$G,6,0)=J230,VLOOKUP($D229,[2]工作表1!$A:$G,7,0),0)+IF(VLOOKUP($E229,[2]工作表1!$A:$G,6,0)=J230,VLOOKUP($E229,[2]工作表1!$A:$G,7,0),0)+IF(VLOOKUP($F229,[2]工作表1!$A:$G,6,0)=J230,VLOOKUP($F229,[2]工作表1!$A:$G,7,0),0)+IF(VLOOKUP($G229,[2]工作表1!$A:$G,6,0)=J230,VLOOKUP($G229,[2]工作表1!$A:$G,7,0),0)+K229+W230</f>
        <v>0</v>
      </c>
      <c r="L230" s="1">
        <f>IF(S230="hp",4,IF(S230="物攻",5,IF(S230="技防",5,4)))</f>
        <v>5</v>
      </c>
      <c r="M230" s="4">
        <f ca="1">IF(VLOOKUP($D229,[2]工作表1!$A:$G,6,0)=L230,VLOOKUP($D229,[2]工作表1!$A:$G,7,0),0)+IF(VLOOKUP($E229,[2]工作表1!$A:$G,6,0)=L230,VLOOKUP($E229,[2]工作表1!$A:$G,7,0),0)+IF(VLOOKUP($F229,[2]工作表1!$A:$G,6,0)=L230,VLOOKUP($F229,[2]工作表1!$A:$G,7,0),0)+IF(VLOOKUP($G229,[2]工作表1!$A:$G,6,0)=L230,VLOOKUP($G229,[2]工作表1!$A:$G,7,0),0)+M229+Y230</f>
        <v>88</v>
      </c>
      <c r="N230" s="1">
        <f>IF(S230="hp",5,IF(S230="物攻",6,IF(S230="技防",6,7)))</f>
        <v>6</v>
      </c>
      <c r="O230" s="4">
        <f ca="1">IF(VLOOKUP($D229,[2]工作表1!$A:$G,6,0)=N230,VLOOKUP($D229,[2]工作表1!$A:$G,7,0),0)+IF(VLOOKUP($E229,[2]工作表1!$A:$G,6,0)=N230,VLOOKUP($E229,[2]工作表1!$A:$G,7,0),0)+IF(VLOOKUP($F229,[2]工作表1!$A:$G,6,0)=N230,VLOOKUP($F229,[2]工作表1!$A:$G,7,0),0)+IF(VLOOKUP($G229,[2]工作表1!$A:$G,6,0)=N230,VLOOKUP($G229,[2]工作表1!$A:$G,7,0),0)+O229+AA230</f>
        <v>54</v>
      </c>
      <c r="P230" s="1">
        <v>23</v>
      </c>
      <c r="Q230" s="4">
        <f>IF(VLOOKUP($D229,[2]工作表1!$A:$G,6,0)=P230,VLOOKUP($D229,[2]工作表1!$A:$G,7,0),0)+IF(VLOOKUP($E229,[2]工作表1!$A:$G,6,0)=P230,VLOOKUP($E229,[2]工作表1!$A:$G,7,0),0)+IF(VLOOKUP($F229,[2]工作表1!$A:$G,6,0)=P230,VLOOKUP($F229,[2]工作表1!$A:$G,7,0),0)+IF(VLOOKUP($G229,[2]工作表1!$A:$G,6,0)=P230,VLOOKUP($G229,[2]工作表1!$A:$G,7,0),0)+Q229+AC230</f>
        <v>21</v>
      </c>
      <c r="R230">
        <f ca="1">IF(C230=0,0,ROUND(I230*VLOOKUP(H230,[1]期望属性!$E$23:$F$38,2,0)+M230*VLOOKUP(L230,[1]期望属性!$E$23:$F$38,2,0)+O230*VLOOKUP(N230,[1]期望属性!$E$23:$F$38,2,0)+K230*VLOOKUP(J230,[1]期望属性!$E$23:$F$38,2,0)+Q230*VLOOKUP(P230,[1]期望属性!$E$23:$F$38,2,0),0))</f>
        <v>247</v>
      </c>
      <c r="S230" t="str">
        <f>VLOOKUP((10000+INT(A230/1000)),[1]佣兵!$A$102:$F$150,5,0)</f>
        <v>物攻</v>
      </c>
      <c r="T230">
        <f t="shared" si="15"/>
        <v>1</v>
      </c>
      <c r="U230">
        <f ca="1">[1]佣兵!$N$92</f>
        <v>218</v>
      </c>
      <c r="V230">
        <f t="shared" si="16"/>
        <v>3</v>
      </c>
      <c r="W230">
        <v>0</v>
      </c>
      <c r="X230">
        <f t="shared" si="17"/>
        <v>5</v>
      </c>
      <c r="Y230">
        <f ca="1">[1]佣兵!$J$92</f>
        <v>12</v>
      </c>
      <c r="Z230">
        <f t="shared" si="18"/>
        <v>6</v>
      </c>
      <c r="AA230">
        <f ca="1">[1]佣兵!$L$92</f>
        <v>6</v>
      </c>
      <c r="AB230">
        <f t="shared" si="19"/>
        <v>23</v>
      </c>
      <c r="AC230">
        <v>0</v>
      </c>
    </row>
    <row r="231" spans="1:29" x14ac:dyDescent="0.15">
      <c r="A231" s="1">
        <f>B231*1000+C231</f>
        <v>58000</v>
      </c>
      <c r="B231" s="1">
        <v>58</v>
      </c>
      <c r="C231" s="1">
        <v>0</v>
      </c>
      <c r="D231" s="7">
        <v>1005</v>
      </c>
      <c r="E231" s="8">
        <v>1004</v>
      </c>
      <c r="F231" s="8">
        <v>1003</v>
      </c>
      <c r="G231" s="9">
        <v>1007</v>
      </c>
      <c r="H231" s="1">
        <v>1</v>
      </c>
      <c r="I231" s="4">
        <v>0</v>
      </c>
      <c r="J231" s="1">
        <v>3</v>
      </c>
      <c r="K231" s="4">
        <v>0</v>
      </c>
      <c r="L231" s="1">
        <f>IF(S231="hp",4,IF(S231="物攻",5,IF(S231="技防",5,4)))</f>
        <v>5</v>
      </c>
      <c r="M231" s="4">
        <v>0</v>
      </c>
      <c r="N231" s="1">
        <f>IF(S231="hp",5,IF(S231="物攻",6,IF(S231="技防",6,7)))</f>
        <v>6</v>
      </c>
      <c r="O231" s="4">
        <v>0</v>
      </c>
      <c r="P231" s="1">
        <v>23</v>
      </c>
      <c r="Q231" s="4">
        <v>0</v>
      </c>
      <c r="R231">
        <f>IF(C231=0,0,ROUND(I231*VLOOKUP(H231,[1]期望属性!$E$23:$F$38,2,0)+M231*VLOOKUP(L231,[1]期望属性!$E$23:$F$38,2,0)+O231*VLOOKUP(N231,[1]期望属性!$E$23:$F$38,2,0)+K231*VLOOKUP(J231,[1]期望属性!$E$23:$F$38,2,0)+Q231*VLOOKUP(P231,[1]期望属性!$E$23:$F$38,2,0),0))</f>
        <v>0</v>
      </c>
      <c r="S231" t="str">
        <f>VLOOKUP((10000+INT(A231/1000)),[1]佣兵!$A$102:$F$150,5,0)</f>
        <v>物攻</v>
      </c>
      <c r="T231">
        <f t="shared" si="15"/>
        <v>1</v>
      </c>
      <c r="U231">
        <f>[1]佣兵!$N$87</f>
        <v>0</v>
      </c>
      <c r="V231">
        <f t="shared" si="16"/>
        <v>3</v>
      </c>
      <c r="W231">
        <v>0</v>
      </c>
      <c r="X231">
        <f t="shared" si="17"/>
        <v>5</v>
      </c>
      <c r="Y231">
        <f>[1]佣兵!$J$87</f>
        <v>0</v>
      </c>
      <c r="Z231">
        <f t="shared" si="18"/>
        <v>6</v>
      </c>
      <c r="AA231">
        <f>[1]佣兵!$L$87</f>
        <v>0</v>
      </c>
      <c r="AB231">
        <f t="shared" si="19"/>
        <v>23</v>
      </c>
      <c r="AC231">
        <v>0</v>
      </c>
    </row>
    <row r="232" spans="1:29" x14ac:dyDescent="0.15">
      <c r="A232" s="1">
        <f>B232*1000+C232</f>
        <v>58001</v>
      </c>
      <c r="B232" s="1">
        <v>58</v>
      </c>
      <c r="C232" s="1">
        <v>1</v>
      </c>
      <c r="D232" s="10">
        <v>2005</v>
      </c>
      <c r="E232" s="6">
        <v>2004</v>
      </c>
      <c r="F232" s="6">
        <v>2003</v>
      </c>
      <c r="G232" s="11">
        <v>2008</v>
      </c>
      <c r="H232" s="1">
        <v>1</v>
      </c>
      <c r="I232" s="4">
        <f ca="1">IF(VLOOKUP($D231,[2]工作表1!$A:$G,6,0)=H232,VLOOKUP($D231,[2]工作表1!$A:$G,7,0),0)+IF(VLOOKUP($E231,[2]工作表1!$A:$G,6,0)=H232,VLOOKUP($E231,[2]工作表1!$A:$G,7,0),0)+IF(VLOOKUP($F231,[2]工作表1!$A:$G,6,0)=H232,VLOOKUP($F231,[2]工作表1!$A:$G,7,0),0)+IF(VLOOKUP($G231,[2]工作表1!$A:$G,6,0)=H232,VLOOKUP($G231,[2]工作表1!$A:$G,7,0),0)+I231+U232</f>
        <v>146</v>
      </c>
      <c r="J232" s="1">
        <v>3</v>
      </c>
      <c r="K232" s="4">
        <f>IF(VLOOKUP($D231,[2]工作表1!$A:$G,6,0)=J232,VLOOKUP($D231,[2]工作表1!$A:$G,7,0),0)+IF(VLOOKUP($E231,[2]工作表1!$A:$G,6,0)=J232,VLOOKUP($E231,[2]工作表1!$A:$G,7,0),0)+IF(VLOOKUP($F231,[2]工作表1!$A:$G,6,0)=J232,VLOOKUP($F231,[2]工作表1!$A:$G,7,0),0)+IF(VLOOKUP($G231,[2]工作表1!$A:$G,6,0)=J232,VLOOKUP($G231,[2]工作表1!$A:$G,7,0),0)+K231+W232</f>
        <v>0</v>
      </c>
      <c r="L232" s="1">
        <f>IF(S232="hp",4,IF(S232="物攻",5,IF(S232="技防",5,4)))</f>
        <v>5</v>
      </c>
      <c r="M232" s="4">
        <f ca="1">IF(VLOOKUP($D231,[2]工作表1!$A:$G,6,0)=L232,VLOOKUP($D231,[2]工作表1!$A:$G,7,0),0)+IF(VLOOKUP($E231,[2]工作表1!$A:$G,6,0)=L232,VLOOKUP($E231,[2]工作表1!$A:$G,7,0),0)+IF(VLOOKUP($F231,[2]工作表1!$A:$G,6,0)=L232,VLOOKUP($F231,[2]工作表1!$A:$G,7,0),0)+IF(VLOOKUP($G231,[2]工作表1!$A:$G,6,0)=L232,VLOOKUP($G231,[2]工作表1!$A:$G,7,0),0)+M231+Y232</f>
        <v>8</v>
      </c>
      <c r="N232" s="1">
        <f>IF(S232="hp",5,IF(S232="物攻",6,IF(S232="技防",6,7)))</f>
        <v>6</v>
      </c>
      <c r="O232" s="4">
        <f ca="1">IF(VLOOKUP($D231,[2]工作表1!$A:$G,6,0)=N232,VLOOKUP($D231,[2]工作表1!$A:$G,7,0),0)+IF(VLOOKUP($E231,[2]工作表1!$A:$G,6,0)=N232,VLOOKUP($E231,[2]工作表1!$A:$G,7,0),0)+IF(VLOOKUP($F231,[2]工作表1!$A:$G,6,0)=N232,VLOOKUP($F231,[2]工作表1!$A:$G,7,0),0)+IF(VLOOKUP($G231,[2]工作表1!$A:$G,6,0)=N232,VLOOKUP($G231,[2]工作表1!$A:$G,7,0),0)+O231+AA232</f>
        <v>7</v>
      </c>
      <c r="P232" s="1">
        <v>23</v>
      </c>
      <c r="Q232" s="4">
        <f>IF(VLOOKUP($D231,[2]工作表1!$A:$G,6,0)=P232,VLOOKUP($D231,[2]工作表1!$A:$G,7,0),0)+IF(VLOOKUP($E231,[2]工作表1!$A:$G,6,0)=P232,VLOOKUP($E231,[2]工作表1!$A:$G,7,0),0)+IF(VLOOKUP($F231,[2]工作表1!$A:$G,6,0)=P232,VLOOKUP($F231,[2]工作表1!$A:$G,7,0),0)+IF(VLOOKUP($G231,[2]工作表1!$A:$G,6,0)=P232,VLOOKUP($G231,[2]工作表1!$A:$G,7,0),0)+Q231+AC232</f>
        <v>3</v>
      </c>
      <c r="R232">
        <f ca="1">IF(C232=0,0,ROUND(I232*VLOOKUP(H232,[1]期望属性!$E$23:$F$38,2,0)+M232*VLOOKUP(L232,[1]期望属性!$E$23:$F$38,2,0)+O232*VLOOKUP(N232,[1]期望属性!$E$23:$F$38,2,0)+K232*VLOOKUP(J232,[1]期望属性!$E$23:$F$38,2,0)+Q232*VLOOKUP(P232,[1]期望属性!$E$23:$F$38,2,0),0))</f>
        <v>24</v>
      </c>
      <c r="S232" t="str">
        <f>VLOOKUP((10000+INT(A232/1000)),[1]佣兵!$A$102:$F$150,5,0)</f>
        <v>物攻</v>
      </c>
      <c r="T232">
        <f t="shared" si="15"/>
        <v>1</v>
      </c>
      <c r="U232">
        <f ca="1">[1]佣兵!$N$88</f>
        <v>99</v>
      </c>
      <c r="V232">
        <f t="shared" si="16"/>
        <v>3</v>
      </c>
      <c r="W232">
        <v>0</v>
      </c>
      <c r="X232">
        <f t="shared" si="17"/>
        <v>5</v>
      </c>
      <c r="Y232">
        <f ca="1">[1]佣兵!$J$88</f>
        <v>5</v>
      </c>
      <c r="Z232">
        <f t="shared" si="18"/>
        <v>6</v>
      </c>
      <c r="AA232">
        <f ca="1">[1]佣兵!$L$88</f>
        <v>3</v>
      </c>
      <c r="AB232">
        <f t="shared" si="19"/>
        <v>23</v>
      </c>
      <c r="AC232">
        <v>0</v>
      </c>
    </row>
    <row r="233" spans="1:29" x14ac:dyDescent="0.15">
      <c r="A233" s="1">
        <f>B233*1000+C233</f>
        <v>58002</v>
      </c>
      <c r="B233" s="1">
        <v>58</v>
      </c>
      <c r="C233" s="1">
        <v>2</v>
      </c>
      <c r="D233" s="10">
        <v>3008</v>
      </c>
      <c r="E233" s="6">
        <v>3004</v>
      </c>
      <c r="F233" s="6">
        <v>3003</v>
      </c>
      <c r="G233" s="11">
        <v>3007</v>
      </c>
      <c r="H233" s="1">
        <v>1</v>
      </c>
      <c r="I233" s="4">
        <f ca="1">IF(VLOOKUP($D232,[2]工作表1!$A:$G,6,0)=H233,VLOOKUP($D232,[2]工作表1!$A:$G,7,0),0)+IF(VLOOKUP($E232,[2]工作表1!$A:$G,6,0)=H233,VLOOKUP($E232,[2]工作表1!$A:$G,7,0),0)+IF(VLOOKUP($F232,[2]工作表1!$A:$G,6,0)=H233,VLOOKUP($F232,[2]工作表1!$A:$G,7,0),0)+IF(VLOOKUP($G232,[2]工作表1!$A:$G,6,0)=H233,VLOOKUP($G232,[2]工作表1!$A:$G,7,0),0)+I232+U233</f>
        <v>453</v>
      </c>
      <c r="J233" s="1">
        <v>3</v>
      </c>
      <c r="K233" s="4">
        <f>IF(VLOOKUP($D232,[2]工作表1!$A:$G,6,0)=J233,VLOOKUP($D232,[2]工作表1!$A:$G,7,0),0)+IF(VLOOKUP($E232,[2]工作表1!$A:$G,6,0)=J233,VLOOKUP($E232,[2]工作表1!$A:$G,7,0),0)+IF(VLOOKUP($F232,[2]工作表1!$A:$G,6,0)=J233,VLOOKUP($F232,[2]工作表1!$A:$G,7,0),0)+IF(VLOOKUP($G232,[2]工作表1!$A:$G,6,0)=J233,VLOOKUP($G232,[2]工作表1!$A:$G,7,0),0)+K232+W233</f>
        <v>0</v>
      </c>
      <c r="L233" s="1">
        <f>IF(S233="hp",4,IF(S233="物攻",5,IF(S233="技防",5,4)))</f>
        <v>5</v>
      </c>
      <c r="M233" s="4">
        <f ca="1">IF(VLOOKUP($D232,[2]工作表1!$A:$G,6,0)=L233,VLOOKUP($D232,[2]工作表1!$A:$G,7,0),0)+IF(VLOOKUP($E232,[2]工作表1!$A:$G,6,0)=L233,VLOOKUP($E232,[2]工作表1!$A:$G,7,0),0)+IF(VLOOKUP($F232,[2]工作表1!$A:$G,6,0)=L233,VLOOKUP($F232,[2]工作表1!$A:$G,7,0),0)+IF(VLOOKUP($G232,[2]工作表1!$A:$G,6,0)=L233,VLOOKUP($G232,[2]工作表1!$A:$G,7,0),0)+M232+Y233</f>
        <v>20</v>
      </c>
      <c r="N233" s="1">
        <f>IF(S233="hp",5,IF(S233="物攻",6,IF(S233="技防",6,7)))</f>
        <v>6</v>
      </c>
      <c r="O233" s="4">
        <f ca="1">IF(VLOOKUP($D232,[2]工作表1!$A:$G,6,0)=N233,VLOOKUP($D232,[2]工作表1!$A:$G,7,0),0)+IF(VLOOKUP($E232,[2]工作表1!$A:$G,6,0)=N233,VLOOKUP($E232,[2]工作表1!$A:$G,7,0),0)+IF(VLOOKUP($F232,[2]工作表1!$A:$G,6,0)=N233,VLOOKUP($F232,[2]工作表1!$A:$G,7,0),0)+IF(VLOOKUP($G232,[2]工作表1!$A:$G,6,0)=N233,VLOOKUP($G232,[2]工作表1!$A:$G,7,0),0)+O232+AA233</f>
        <v>17</v>
      </c>
      <c r="P233" s="1">
        <v>23</v>
      </c>
      <c r="Q233" s="4">
        <f>IF(VLOOKUP($D232,[2]工作表1!$A:$G,6,0)=P233,VLOOKUP($D232,[2]工作表1!$A:$G,7,0),0)+IF(VLOOKUP($E232,[2]工作表1!$A:$G,6,0)=P233,VLOOKUP($E232,[2]工作表1!$A:$G,7,0),0)+IF(VLOOKUP($F232,[2]工作表1!$A:$G,6,0)=P233,VLOOKUP($F232,[2]工作表1!$A:$G,7,0),0)+IF(VLOOKUP($G232,[2]工作表1!$A:$G,6,0)=P233,VLOOKUP($G232,[2]工作表1!$A:$G,7,0),0)+Q232+AC233</f>
        <v>3</v>
      </c>
      <c r="R233">
        <f ca="1">IF(C233=0,0,ROUND(I233*VLOOKUP(H233,[1]期望属性!$E$23:$F$38,2,0)+M233*VLOOKUP(L233,[1]期望属性!$E$23:$F$38,2,0)+O233*VLOOKUP(N233,[1]期望属性!$E$23:$F$38,2,0)+K233*VLOOKUP(J233,[1]期望属性!$E$23:$F$38,2,0)+Q233*VLOOKUP(P233,[1]期望属性!$E$23:$F$38,2,0),0))</f>
        <v>61</v>
      </c>
      <c r="S233" t="str">
        <f>VLOOKUP((10000+INT(A233/1000)),[1]佣兵!$A$102:$F$150,5,0)</f>
        <v>物攻</v>
      </c>
      <c r="T233">
        <f t="shared" si="15"/>
        <v>1</v>
      </c>
      <c r="U233">
        <f ca="1">[1]佣兵!$N$89</f>
        <v>129</v>
      </c>
      <c r="V233">
        <f t="shared" si="16"/>
        <v>3</v>
      </c>
      <c r="W233">
        <v>0</v>
      </c>
      <c r="X233">
        <f t="shared" si="17"/>
        <v>5</v>
      </c>
      <c r="Y233">
        <f ca="1">[1]佣兵!$J$89</f>
        <v>7</v>
      </c>
      <c r="Z233">
        <f t="shared" si="18"/>
        <v>6</v>
      </c>
      <c r="AA233">
        <f ca="1">[1]佣兵!$L$89</f>
        <v>4</v>
      </c>
      <c r="AB233">
        <f t="shared" si="19"/>
        <v>23</v>
      </c>
      <c r="AC233">
        <v>0</v>
      </c>
    </row>
    <row r="234" spans="1:29" x14ac:dyDescent="0.15">
      <c r="A234" s="1">
        <f>B234*1000+C234</f>
        <v>58003</v>
      </c>
      <c r="B234" s="1">
        <v>58</v>
      </c>
      <c r="C234" s="1">
        <v>3</v>
      </c>
      <c r="D234" s="10">
        <v>4005</v>
      </c>
      <c r="E234" s="6">
        <v>4004</v>
      </c>
      <c r="F234" s="6">
        <v>4003</v>
      </c>
      <c r="G234" s="11">
        <v>4008</v>
      </c>
      <c r="H234" s="1">
        <v>1</v>
      </c>
      <c r="I234" s="4">
        <f ca="1">IF(VLOOKUP($D233,[2]工作表1!$A:$G,6,0)=H234,VLOOKUP($D233,[2]工作表1!$A:$G,7,0),0)+IF(VLOOKUP($E233,[2]工作表1!$A:$G,6,0)=H234,VLOOKUP($E233,[2]工作表1!$A:$G,7,0),0)+IF(VLOOKUP($F233,[2]工作表1!$A:$G,6,0)=H234,VLOOKUP($F233,[2]工作表1!$A:$G,7,0),0)+IF(VLOOKUP($G233,[2]工作表1!$A:$G,6,0)=H234,VLOOKUP($G233,[2]工作表1!$A:$G,7,0),0)+I233+U234</f>
        <v>839</v>
      </c>
      <c r="J234" s="1">
        <v>3</v>
      </c>
      <c r="K234" s="4">
        <f>IF(VLOOKUP($D233,[2]工作表1!$A:$G,6,0)=J234,VLOOKUP($D233,[2]工作表1!$A:$G,7,0),0)+IF(VLOOKUP($E233,[2]工作表1!$A:$G,6,0)=J234,VLOOKUP($E233,[2]工作表1!$A:$G,7,0),0)+IF(VLOOKUP($F233,[2]工作表1!$A:$G,6,0)=J234,VLOOKUP($F233,[2]工作表1!$A:$G,7,0),0)+IF(VLOOKUP($G233,[2]工作表1!$A:$G,6,0)=J234,VLOOKUP($G233,[2]工作表1!$A:$G,7,0),0)+K233+W234</f>
        <v>0</v>
      </c>
      <c r="L234" s="1">
        <f>IF(S234="hp",4,IF(S234="物攻",5,IF(S234="技防",5,4)))</f>
        <v>5</v>
      </c>
      <c r="M234" s="4">
        <f ca="1">IF(VLOOKUP($D233,[2]工作表1!$A:$G,6,0)=L234,VLOOKUP($D233,[2]工作表1!$A:$G,7,0),0)+IF(VLOOKUP($E233,[2]工作表1!$A:$G,6,0)=L234,VLOOKUP($E233,[2]工作表1!$A:$G,7,0),0)+IF(VLOOKUP($F233,[2]工作表1!$A:$G,6,0)=L234,VLOOKUP($F233,[2]工作表1!$A:$G,7,0),0)+IF(VLOOKUP($G233,[2]工作表1!$A:$G,6,0)=L234,VLOOKUP($G233,[2]工作表1!$A:$G,7,0),0)+M233+Y234</f>
        <v>28</v>
      </c>
      <c r="N234" s="1">
        <f>IF(S234="hp",5,IF(S234="物攻",6,IF(S234="技防",6,7)))</f>
        <v>6</v>
      </c>
      <c r="O234" s="4">
        <f ca="1">IF(VLOOKUP($D233,[2]工作表1!$A:$G,6,0)=N234,VLOOKUP($D233,[2]工作表1!$A:$G,7,0),0)+IF(VLOOKUP($E233,[2]工作表1!$A:$G,6,0)=N234,VLOOKUP($E233,[2]工作表1!$A:$G,7,0),0)+IF(VLOOKUP($F233,[2]工作表1!$A:$G,6,0)=N234,VLOOKUP($F233,[2]工作表1!$A:$G,7,0),0)+IF(VLOOKUP($G233,[2]工作表1!$A:$G,6,0)=N234,VLOOKUP($G233,[2]工作表1!$A:$G,7,0),0)+O233+AA234</f>
        <v>30</v>
      </c>
      <c r="P234" s="1">
        <v>23</v>
      </c>
      <c r="Q234" s="4">
        <f>IF(VLOOKUP($D233,[2]工作表1!$A:$G,6,0)=P234,VLOOKUP($D233,[2]工作表1!$A:$G,7,0),0)+IF(VLOOKUP($E233,[2]工作表1!$A:$G,6,0)=P234,VLOOKUP($E233,[2]工作表1!$A:$G,7,0),0)+IF(VLOOKUP($F233,[2]工作表1!$A:$G,6,0)=P234,VLOOKUP($F233,[2]工作表1!$A:$G,7,0),0)+IF(VLOOKUP($G233,[2]工作表1!$A:$G,6,0)=P234,VLOOKUP($G233,[2]工作表1!$A:$G,7,0),0)+Q233+AC234</f>
        <v>9</v>
      </c>
      <c r="R234">
        <f ca="1">IF(C234=0,0,ROUND(I234*VLOOKUP(H234,[1]期望属性!$E$23:$F$38,2,0)+M234*VLOOKUP(L234,[1]期望属性!$E$23:$F$38,2,0)+O234*VLOOKUP(N234,[1]期望属性!$E$23:$F$38,2,0)+K234*VLOOKUP(J234,[1]期望属性!$E$23:$F$38,2,0)+Q234*VLOOKUP(P234,[1]期望属性!$E$23:$F$38,2,0),0))</f>
        <v>105</v>
      </c>
      <c r="S234" t="str">
        <f>VLOOKUP((10000+INT(A234/1000)),[1]佣兵!$A$102:$F$150,5,0)</f>
        <v>物攻</v>
      </c>
      <c r="T234">
        <f t="shared" si="15"/>
        <v>1</v>
      </c>
      <c r="U234">
        <f ca="1">[1]佣兵!$N$90</f>
        <v>149</v>
      </c>
      <c r="V234">
        <f t="shared" si="16"/>
        <v>3</v>
      </c>
      <c r="W234">
        <v>0</v>
      </c>
      <c r="X234">
        <f t="shared" si="17"/>
        <v>5</v>
      </c>
      <c r="Y234">
        <f ca="1">[1]佣兵!$J$90</f>
        <v>8</v>
      </c>
      <c r="Z234">
        <f t="shared" si="18"/>
        <v>6</v>
      </c>
      <c r="AA234">
        <f ca="1">[1]佣兵!$L$90</f>
        <v>4</v>
      </c>
      <c r="AB234">
        <f t="shared" si="19"/>
        <v>23</v>
      </c>
      <c r="AC234">
        <v>0</v>
      </c>
    </row>
    <row r="235" spans="1:29" x14ac:dyDescent="0.15">
      <c r="A235" s="1">
        <f>B235*1000+C235</f>
        <v>58004</v>
      </c>
      <c r="B235" s="1">
        <v>58</v>
      </c>
      <c r="C235" s="1">
        <v>4</v>
      </c>
      <c r="D235" s="12">
        <v>5005</v>
      </c>
      <c r="E235" s="5">
        <v>5005</v>
      </c>
      <c r="F235" s="5">
        <v>5003</v>
      </c>
      <c r="G235" s="13">
        <v>5007</v>
      </c>
      <c r="H235" s="1">
        <v>1</v>
      </c>
      <c r="I235" s="4">
        <f ca="1">IF(VLOOKUP($D234,[2]工作表1!$A:$G,6,0)=H235,VLOOKUP($D234,[2]工作表1!$A:$G,7,0),0)+IF(VLOOKUP($E234,[2]工作表1!$A:$G,6,0)=H235,VLOOKUP($E234,[2]工作表1!$A:$G,7,0),0)+IF(VLOOKUP($F234,[2]工作表1!$A:$G,6,0)=H235,VLOOKUP($F234,[2]工作表1!$A:$G,7,0),0)+IF(VLOOKUP($G234,[2]工作表1!$A:$G,6,0)=H235,VLOOKUP($G234,[2]工作表1!$A:$G,7,0),0)+I234+U235</f>
        <v>1372</v>
      </c>
      <c r="J235" s="1">
        <v>3</v>
      </c>
      <c r="K235" s="4">
        <f>IF(VLOOKUP($D234,[2]工作表1!$A:$G,6,0)=J235,VLOOKUP($D234,[2]工作表1!$A:$G,7,0),0)+IF(VLOOKUP($E234,[2]工作表1!$A:$G,6,0)=J235,VLOOKUP($E234,[2]工作表1!$A:$G,7,0),0)+IF(VLOOKUP($F234,[2]工作表1!$A:$G,6,0)=J235,VLOOKUP($F234,[2]工作表1!$A:$G,7,0),0)+IF(VLOOKUP($G234,[2]工作表1!$A:$G,6,0)=J235,VLOOKUP($G234,[2]工作表1!$A:$G,7,0),0)+K234+W235</f>
        <v>0</v>
      </c>
      <c r="L235" s="1">
        <f>IF(S235="hp",4,IF(S235="物攻",5,IF(S235="技防",5,4)))</f>
        <v>5</v>
      </c>
      <c r="M235" s="4">
        <f ca="1">IF(VLOOKUP($D234,[2]工作表1!$A:$G,6,0)=L235,VLOOKUP($D234,[2]工作表1!$A:$G,7,0),0)+IF(VLOOKUP($E234,[2]工作表1!$A:$G,6,0)=L235,VLOOKUP($E234,[2]工作表1!$A:$G,7,0),0)+IF(VLOOKUP($F234,[2]工作表1!$A:$G,6,0)=L235,VLOOKUP($F234,[2]工作表1!$A:$G,7,0),0)+IF(VLOOKUP($G234,[2]工作表1!$A:$G,6,0)=L235,VLOOKUP($G234,[2]工作表1!$A:$G,7,0),0)+M234+Y235</f>
        <v>48</v>
      </c>
      <c r="N235" s="1">
        <f>IF(S235="hp",5,IF(S235="物攻",6,IF(S235="技防",6,7)))</f>
        <v>6</v>
      </c>
      <c r="O235" s="4">
        <f ca="1">IF(VLOOKUP($D234,[2]工作表1!$A:$G,6,0)=N235,VLOOKUP($D234,[2]工作表1!$A:$G,7,0),0)+IF(VLOOKUP($E234,[2]工作表1!$A:$G,6,0)=N235,VLOOKUP($E234,[2]工作表1!$A:$G,7,0),0)+IF(VLOOKUP($F234,[2]工作表1!$A:$G,6,0)=N235,VLOOKUP($F234,[2]工作表1!$A:$G,7,0),0)+IF(VLOOKUP($G234,[2]工作表1!$A:$G,6,0)=N235,VLOOKUP($G234,[2]工作表1!$A:$G,7,0),0)+O234+AA235</f>
        <v>48</v>
      </c>
      <c r="P235" s="1">
        <v>23</v>
      </c>
      <c r="Q235" s="4">
        <f>IF(VLOOKUP($D234,[2]工作表1!$A:$G,6,0)=P235,VLOOKUP($D234,[2]工作表1!$A:$G,7,0),0)+IF(VLOOKUP($E234,[2]工作表1!$A:$G,6,0)=P235,VLOOKUP($E234,[2]工作表1!$A:$G,7,0),0)+IF(VLOOKUP($F234,[2]工作表1!$A:$G,6,0)=P235,VLOOKUP($F234,[2]工作表1!$A:$G,7,0),0)+IF(VLOOKUP($G234,[2]工作表1!$A:$G,6,0)=P235,VLOOKUP($G234,[2]工作表1!$A:$G,7,0),0)+Q234+AC235</f>
        <v>9</v>
      </c>
      <c r="R235">
        <f ca="1">IF(C235=0,0,ROUND(I235*VLOOKUP(H235,[1]期望属性!$E$23:$F$38,2,0)+M235*VLOOKUP(L235,[1]期望属性!$E$23:$F$38,2,0)+O235*VLOOKUP(N235,[1]期望属性!$E$23:$F$38,2,0)+K235*VLOOKUP(J235,[1]期望属性!$E$23:$F$38,2,0)+Q235*VLOOKUP(P235,[1]期望属性!$E$23:$F$38,2,0),0))</f>
        <v>168</v>
      </c>
      <c r="S235" t="str">
        <f>VLOOKUP((10000+INT(A235/1000)),[1]佣兵!$A$102:$F$150,5,0)</f>
        <v>物攻</v>
      </c>
      <c r="T235">
        <f t="shared" si="15"/>
        <v>1</v>
      </c>
      <c r="U235">
        <f ca="1">[1]佣兵!$N$91</f>
        <v>178</v>
      </c>
      <c r="V235">
        <f t="shared" si="16"/>
        <v>3</v>
      </c>
      <c r="W235">
        <v>0</v>
      </c>
      <c r="X235">
        <f t="shared" si="17"/>
        <v>5</v>
      </c>
      <c r="Y235">
        <f ca="1">[1]佣兵!$J$91</f>
        <v>10</v>
      </c>
      <c r="Z235">
        <f t="shared" si="18"/>
        <v>6</v>
      </c>
      <c r="AA235">
        <f ca="1">[1]佣兵!$L$91</f>
        <v>5</v>
      </c>
      <c r="AB235">
        <f t="shared" si="19"/>
        <v>23</v>
      </c>
      <c r="AC235">
        <v>0</v>
      </c>
    </row>
    <row r="236" spans="1:29" ht="14.25" thickBot="1" x14ac:dyDescent="0.2">
      <c r="A236" s="1">
        <f>B236*1000+C236</f>
        <v>58005</v>
      </c>
      <c r="B236" s="1">
        <v>58</v>
      </c>
      <c r="C236" s="1">
        <v>5</v>
      </c>
      <c r="D236" s="14">
        <v>6005</v>
      </c>
      <c r="E236" s="15">
        <v>6004</v>
      </c>
      <c r="F236" s="15">
        <v>6003</v>
      </c>
      <c r="G236" s="16">
        <v>6007</v>
      </c>
      <c r="H236" s="1">
        <v>1</v>
      </c>
      <c r="I236" s="4">
        <f ca="1">IF(VLOOKUP($D235,[2]工作表1!$A:$G,6,0)=H236,VLOOKUP($D235,[2]工作表1!$A:$G,7,0),0)+IF(VLOOKUP($E235,[2]工作表1!$A:$G,6,0)=H236,VLOOKUP($E235,[2]工作表1!$A:$G,7,0),0)+IF(VLOOKUP($F235,[2]工作表1!$A:$G,6,0)=H236,VLOOKUP($F235,[2]工作表1!$A:$G,7,0),0)+IF(VLOOKUP($G235,[2]工作表1!$A:$G,6,0)=H236,VLOOKUP($G235,[2]工作表1!$A:$G,7,0),0)+I235+U236</f>
        <v>1789</v>
      </c>
      <c r="J236" s="1">
        <v>3</v>
      </c>
      <c r="K236" s="4">
        <f>IF(VLOOKUP($D235,[2]工作表1!$A:$G,6,0)=J236,VLOOKUP($D235,[2]工作表1!$A:$G,7,0),0)+IF(VLOOKUP($E235,[2]工作表1!$A:$G,6,0)=J236,VLOOKUP($E235,[2]工作表1!$A:$G,7,0),0)+IF(VLOOKUP($F235,[2]工作表1!$A:$G,6,0)=J236,VLOOKUP($F235,[2]工作表1!$A:$G,7,0),0)+IF(VLOOKUP($G235,[2]工作表1!$A:$G,6,0)=J236,VLOOKUP($G235,[2]工作表1!$A:$G,7,0),0)+K235+W236</f>
        <v>0</v>
      </c>
      <c r="L236" s="1">
        <f>IF(S236="hp",4,IF(S236="物攻",5,IF(S236="技防",5,4)))</f>
        <v>5</v>
      </c>
      <c r="M236" s="4">
        <f ca="1">IF(VLOOKUP($D235,[2]工作表1!$A:$G,6,0)=L236,VLOOKUP($D235,[2]工作表1!$A:$G,7,0),0)+IF(VLOOKUP($E235,[2]工作表1!$A:$G,6,0)=L236,VLOOKUP($E235,[2]工作表1!$A:$G,7,0),0)+IF(VLOOKUP($F235,[2]工作表1!$A:$G,6,0)=L236,VLOOKUP($F235,[2]工作表1!$A:$G,7,0),0)+IF(VLOOKUP($G235,[2]工作表1!$A:$G,6,0)=L236,VLOOKUP($G235,[2]工作表1!$A:$G,7,0),0)+M235+Y236</f>
        <v>88</v>
      </c>
      <c r="N236" s="1">
        <f>IF(S236="hp",5,IF(S236="物攻",6,IF(S236="技防",6,7)))</f>
        <v>6</v>
      </c>
      <c r="O236" s="4">
        <f ca="1">IF(VLOOKUP($D235,[2]工作表1!$A:$G,6,0)=N236,VLOOKUP($D235,[2]工作表1!$A:$G,7,0),0)+IF(VLOOKUP($E235,[2]工作表1!$A:$G,6,0)=N236,VLOOKUP($E235,[2]工作表1!$A:$G,7,0),0)+IF(VLOOKUP($F235,[2]工作表1!$A:$G,6,0)=N236,VLOOKUP($F235,[2]工作表1!$A:$G,7,0),0)+IF(VLOOKUP($G235,[2]工作表1!$A:$G,6,0)=N236,VLOOKUP($G235,[2]工作表1!$A:$G,7,0),0)+O235+AA236</f>
        <v>54</v>
      </c>
      <c r="P236" s="1">
        <v>23</v>
      </c>
      <c r="Q236" s="4">
        <f>IF(VLOOKUP($D235,[2]工作表1!$A:$G,6,0)=P236,VLOOKUP($D235,[2]工作表1!$A:$G,7,0),0)+IF(VLOOKUP($E235,[2]工作表1!$A:$G,6,0)=P236,VLOOKUP($E235,[2]工作表1!$A:$G,7,0),0)+IF(VLOOKUP($F235,[2]工作表1!$A:$G,6,0)=P236,VLOOKUP($F235,[2]工作表1!$A:$G,7,0),0)+IF(VLOOKUP($G235,[2]工作表1!$A:$G,6,0)=P236,VLOOKUP($G235,[2]工作表1!$A:$G,7,0),0)+Q235+AC236</f>
        <v>21</v>
      </c>
      <c r="R236">
        <f ca="1">IF(C236=0,0,ROUND(I236*VLOOKUP(H236,[1]期望属性!$E$23:$F$38,2,0)+M236*VLOOKUP(L236,[1]期望属性!$E$23:$F$38,2,0)+O236*VLOOKUP(N236,[1]期望属性!$E$23:$F$38,2,0)+K236*VLOOKUP(J236,[1]期望属性!$E$23:$F$38,2,0)+Q236*VLOOKUP(P236,[1]期望属性!$E$23:$F$38,2,0),0))</f>
        <v>247</v>
      </c>
      <c r="S236" t="str">
        <f>VLOOKUP((10000+INT(A236/1000)),[1]佣兵!$A$102:$F$150,5,0)</f>
        <v>物攻</v>
      </c>
      <c r="T236">
        <f t="shared" si="15"/>
        <v>1</v>
      </c>
      <c r="U236">
        <f ca="1">[1]佣兵!$N$92</f>
        <v>218</v>
      </c>
      <c r="V236">
        <f t="shared" si="16"/>
        <v>3</v>
      </c>
      <c r="W236">
        <v>0</v>
      </c>
      <c r="X236">
        <f t="shared" si="17"/>
        <v>5</v>
      </c>
      <c r="Y236">
        <f ca="1">[1]佣兵!$J$92</f>
        <v>12</v>
      </c>
      <c r="Z236">
        <f t="shared" si="18"/>
        <v>6</v>
      </c>
      <c r="AA236">
        <f ca="1">[1]佣兵!$L$92</f>
        <v>6</v>
      </c>
      <c r="AB236">
        <f t="shared" si="19"/>
        <v>23</v>
      </c>
      <c r="AC236">
        <v>0</v>
      </c>
    </row>
    <row r="237" spans="1:29" x14ac:dyDescent="0.15">
      <c r="A237" s="1">
        <v>60000</v>
      </c>
      <c r="B237" s="1">
        <v>60</v>
      </c>
      <c r="C237" s="1">
        <v>0</v>
      </c>
      <c r="D237" s="17">
        <v>1001</v>
      </c>
      <c r="E237" s="18">
        <v>1005</v>
      </c>
      <c r="F237" s="18">
        <v>1002</v>
      </c>
      <c r="G237" s="19">
        <v>1007</v>
      </c>
      <c r="H237" s="1">
        <v>1</v>
      </c>
      <c r="I237" s="4">
        <v>0</v>
      </c>
      <c r="J237" s="1">
        <v>3</v>
      </c>
      <c r="K237" s="4">
        <v>0</v>
      </c>
      <c r="L237" s="1">
        <f>IF(S237="hp",4,IF(S237="物攻",5,IF(S237="技防",5,4)))</f>
        <v>4</v>
      </c>
      <c r="M237" s="4">
        <v>0</v>
      </c>
      <c r="N237" s="1">
        <f>IF(S237="hp",5,IF(S237="物攻",6,IF(S237="技防",6,7)))</f>
        <v>5</v>
      </c>
      <c r="O237" s="4">
        <v>0</v>
      </c>
      <c r="P237" s="1">
        <v>23</v>
      </c>
      <c r="Q237" s="4">
        <v>0</v>
      </c>
      <c r="R237">
        <f>IF(C237=0,0,ROUND(I237*VLOOKUP(H237,[1]期望属性!$E$23:$F$38,2,0)+M237*VLOOKUP(L237,[1]期望属性!$E$23:$F$38,2,0)+O237*VLOOKUP(N237,[1]期望属性!$E$23:$F$38,2,0)+K237*VLOOKUP(J237,[1]期望属性!$E$23:$F$38,2,0)+Q237*VLOOKUP(P237,[1]期望属性!$E$23:$F$38,2,0),0))</f>
        <v>0</v>
      </c>
      <c r="S237" t="str">
        <f>VLOOKUP((10000+INT(A237/1000)),[1]佣兵!$A$102:$F$150,5,0)</f>
        <v>hp</v>
      </c>
      <c r="T237">
        <f>H237</f>
        <v>1</v>
      </c>
      <c r="U237">
        <f>[1]佣兵!$N$87</f>
        <v>0</v>
      </c>
      <c r="V237">
        <f>J237</f>
        <v>3</v>
      </c>
      <c r="W237">
        <v>0</v>
      </c>
      <c r="X237">
        <f>L237</f>
        <v>4</v>
      </c>
      <c r="Y237">
        <f>[1]佣兵!$J$87</f>
        <v>0</v>
      </c>
      <c r="Z237">
        <f>N237</f>
        <v>5</v>
      </c>
      <c r="AA237">
        <f>[1]佣兵!$J$87</f>
        <v>0</v>
      </c>
      <c r="AB237">
        <f>P237</f>
        <v>23</v>
      </c>
      <c r="AC237">
        <v>0</v>
      </c>
    </row>
    <row r="238" spans="1:29" x14ac:dyDescent="0.15">
      <c r="A238" s="1">
        <v>60001</v>
      </c>
      <c r="B238" s="1">
        <v>60</v>
      </c>
      <c r="C238" s="1">
        <v>1</v>
      </c>
      <c r="D238" s="20">
        <v>2001</v>
      </c>
      <c r="E238" s="6">
        <v>2005</v>
      </c>
      <c r="F238" s="6">
        <v>2003</v>
      </c>
      <c r="G238" s="21">
        <v>2008</v>
      </c>
      <c r="H238" s="1">
        <v>1</v>
      </c>
      <c r="I238" s="4">
        <f ca="1">IF(VLOOKUP($D237,[2]工作表1!$A:$G,6,0)=H238,VLOOKUP($D237,[2]工作表1!$A:$G,7,0),0)+IF(VLOOKUP($E237,[2]工作表1!$A:$G,6,0)=H238,VLOOKUP($E237,[2]工作表1!$A:$G,7,0),0)+IF(VLOOKUP($F237,[2]工作表1!$A:$G,6,0)=H238,VLOOKUP($F237,[2]工作表1!$A:$G,7,0),0)+IF(VLOOKUP($G237,[2]工作表1!$A:$G,6,0)=H238,VLOOKUP($G237,[2]工作表1!$A:$G,7,0),0)+I237+U238</f>
        <v>99</v>
      </c>
      <c r="J238" s="1">
        <v>3</v>
      </c>
      <c r="K238" s="4">
        <f>IF(VLOOKUP($D237,[2]工作表1!$A:$G,6,0)=J238,VLOOKUP($D237,[2]工作表1!$A:$G,7,0),0)+IF(VLOOKUP($E237,[2]工作表1!$A:$G,6,0)=J238,VLOOKUP($E237,[2]工作表1!$A:$G,7,0),0)+IF(VLOOKUP($F237,[2]工作表1!$A:$G,6,0)=J238,VLOOKUP($F237,[2]工作表1!$A:$G,7,0),0)+IF(VLOOKUP($G237,[2]工作表1!$A:$G,6,0)=J238,VLOOKUP($G237,[2]工作表1!$A:$G,7,0),0)+K237+W238</f>
        <v>6</v>
      </c>
      <c r="L238" s="1">
        <f>IF(S238="hp",4,IF(S238="物攻",5,IF(S238="技防",5,4)))</f>
        <v>4</v>
      </c>
      <c r="M238" s="4">
        <f ca="1">IF(VLOOKUP($D237,[2]工作表1!$A:$G,6,0)=L238,VLOOKUP($D237,[2]工作表1!$A:$G,7,0),0)+IF(VLOOKUP($E237,[2]工作表1!$A:$G,6,0)=L238,VLOOKUP($E237,[2]工作表1!$A:$G,7,0),0)+IF(VLOOKUP($F237,[2]工作表1!$A:$G,6,0)=L238,VLOOKUP($F237,[2]工作表1!$A:$G,7,0),0)+IF(VLOOKUP($G237,[2]工作表1!$A:$G,6,0)=L238,VLOOKUP($G237,[2]工作表1!$A:$G,7,0),0)+M237+Y238</f>
        <v>8</v>
      </c>
      <c r="N238" s="1">
        <f>IF(S238="hp",5,IF(S238="物攻",6,IF(S238="技防",6,7)))</f>
        <v>5</v>
      </c>
      <c r="O238" s="4">
        <f ca="1">IF(VLOOKUP($D237,[2]工作表1!$A:$G,6,0)=N238,VLOOKUP($D237,[2]工作表1!$A:$G,7,0),0)+IF(VLOOKUP($E237,[2]工作表1!$A:$G,6,0)=N238,VLOOKUP($E237,[2]工作表1!$A:$G,7,0),0)+IF(VLOOKUP($F237,[2]工作表1!$A:$G,6,0)=N238,VLOOKUP($F237,[2]工作表1!$A:$G,7,0),0)+IF(VLOOKUP($G237,[2]工作表1!$A:$G,6,0)=N238,VLOOKUP($G237,[2]工作表1!$A:$G,7,0),0)+O237+AA238</f>
        <v>8</v>
      </c>
      <c r="P238" s="1">
        <v>23</v>
      </c>
      <c r="Q238" s="4">
        <f>IF(VLOOKUP($D237,[2]工作表1!$A:$G,6,0)=P238,VLOOKUP($D237,[2]工作表1!$A:$G,7,0),0)+IF(VLOOKUP($E237,[2]工作表1!$A:$G,6,0)=P238,VLOOKUP($E237,[2]工作表1!$A:$G,7,0),0)+IF(VLOOKUP($F237,[2]工作表1!$A:$G,6,0)=P238,VLOOKUP($F237,[2]工作表1!$A:$G,7,0),0)+IF(VLOOKUP($G237,[2]工作表1!$A:$G,6,0)=P238,VLOOKUP($G237,[2]工作表1!$A:$G,7,0),0)+Q237+AC238</f>
        <v>3</v>
      </c>
      <c r="R238">
        <f ca="1">IF(C238=0,0,ROUND(I238*VLOOKUP(H238,[1]期望属性!$E$23:$F$38,2,0)+M238*VLOOKUP(L238,[1]期望属性!$E$23:$F$38,2,0)+O238*VLOOKUP(N238,[1]期望属性!$E$23:$F$38,2,0)+K238*VLOOKUP(J238,[1]期望属性!$E$23:$F$38,2,0)+Q238*VLOOKUP(P238,[1]期望属性!$E$23:$F$38,2,0),0))</f>
        <v>27</v>
      </c>
      <c r="S238" t="str">
        <f>VLOOKUP((10000+INT(A238/1000)),[1]佣兵!$A$102:$F$150,5,0)</f>
        <v>hp</v>
      </c>
      <c r="T238">
        <f>H238</f>
        <v>1</v>
      </c>
      <c r="U238">
        <f ca="1">[1]佣兵!$N$88</f>
        <v>99</v>
      </c>
      <c r="V238">
        <f>J238</f>
        <v>3</v>
      </c>
      <c r="W238">
        <v>0</v>
      </c>
      <c r="X238">
        <f>L238</f>
        <v>4</v>
      </c>
      <c r="Y238">
        <f ca="1">[1]佣兵!$J$88</f>
        <v>5</v>
      </c>
      <c r="Z238">
        <f>N238</f>
        <v>5</v>
      </c>
      <c r="AA238">
        <f ca="1">[1]佣兵!$J$88</f>
        <v>5</v>
      </c>
      <c r="AB238">
        <f>P238</f>
        <v>23</v>
      </c>
      <c r="AC238">
        <v>0</v>
      </c>
    </row>
    <row r="239" spans="1:29" x14ac:dyDescent="0.15">
      <c r="A239" s="1">
        <v>60002</v>
      </c>
      <c r="B239" s="1">
        <v>60</v>
      </c>
      <c r="C239" s="1">
        <v>2</v>
      </c>
      <c r="D239" s="20">
        <v>3001</v>
      </c>
      <c r="E239" s="6">
        <v>3005</v>
      </c>
      <c r="F239" s="6">
        <v>3002</v>
      </c>
      <c r="G239" s="21">
        <v>3007</v>
      </c>
      <c r="H239" s="1">
        <v>1</v>
      </c>
      <c r="I239" s="4">
        <f ca="1">IF(VLOOKUP($D238,[2]工作表1!$A:$G,6,0)=H239,VLOOKUP($D238,[2]工作表1!$A:$G,7,0),0)+IF(VLOOKUP($E238,[2]工作表1!$A:$G,6,0)=H239,VLOOKUP($E238,[2]工作表1!$A:$G,7,0),0)+IF(VLOOKUP($F238,[2]工作表1!$A:$G,6,0)=H239,VLOOKUP($F238,[2]工作表1!$A:$G,7,0),0)+IF(VLOOKUP($G238,[2]工作表1!$A:$G,6,0)=H239,VLOOKUP($G238,[2]工作表1!$A:$G,7,0),0)+I238+U239</f>
        <v>406</v>
      </c>
      <c r="J239" s="1">
        <v>3</v>
      </c>
      <c r="K239" s="4">
        <f>IF(VLOOKUP($D238,[2]工作表1!$A:$G,6,0)=J239,VLOOKUP($D238,[2]工作表1!$A:$G,7,0),0)+IF(VLOOKUP($E238,[2]工作表1!$A:$G,6,0)=J239,VLOOKUP($E238,[2]工作表1!$A:$G,7,0),0)+IF(VLOOKUP($F238,[2]工作表1!$A:$G,6,0)=J239,VLOOKUP($F238,[2]工作表1!$A:$G,7,0),0)+IF(VLOOKUP($G238,[2]工作表1!$A:$G,6,0)=J239,VLOOKUP($G238,[2]工作表1!$A:$G,7,0),0)+K238+W239</f>
        <v>6</v>
      </c>
      <c r="L239" s="1">
        <f>IF(S239="hp",4,IF(S239="物攻",5,IF(S239="技防",5,4)))</f>
        <v>4</v>
      </c>
      <c r="M239" s="4">
        <f ca="1">IF(VLOOKUP($D238,[2]工作表1!$A:$G,6,0)=L239,VLOOKUP($D238,[2]工作表1!$A:$G,7,0),0)+IF(VLOOKUP($E238,[2]工作表1!$A:$G,6,0)=L239,VLOOKUP($E238,[2]工作表1!$A:$G,7,0),0)+IF(VLOOKUP($F238,[2]工作表1!$A:$G,6,0)=L239,VLOOKUP($F238,[2]工作表1!$A:$G,7,0),0)+IF(VLOOKUP($G238,[2]工作表1!$A:$G,6,0)=L239,VLOOKUP($G238,[2]工作表1!$A:$G,7,0),0)+M238+Y239</f>
        <v>20</v>
      </c>
      <c r="N239" s="1">
        <f>IF(S239="hp",5,IF(S239="物攻",6,IF(S239="技防",6,7)))</f>
        <v>5</v>
      </c>
      <c r="O239" s="4">
        <f ca="1">IF(VLOOKUP($D238,[2]工作表1!$A:$G,6,0)=N239,VLOOKUP($D238,[2]工作表1!$A:$G,7,0),0)+IF(VLOOKUP($E238,[2]工作表1!$A:$G,6,0)=N239,VLOOKUP($E238,[2]工作表1!$A:$G,7,0),0)+IF(VLOOKUP($F238,[2]工作表1!$A:$G,6,0)=N239,VLOOKUP($F238,[2]工作表1!$A:$G,7,0),0)+IF(VLOOKUP($G238,[2]工作表1!$A:$G,6,0)=N239,VLOOKUP($G238,[2]工作表1!$A:$G,7,0),0)+O238+AA239</f>
        <v>20</v>
      </c>
      <c r="P239" s="1">
        <v>23</v>
      </c>
      <c r="Q239" s="4">
        <f>IF(VLOOKUP($D238,[2]工作表1!$A:$G,6,0)=P239,VLOOKUP($D238,[2]工作表1!$A:$G,7,0),0)+IF(VLOOKUP($E238,[2]工作表1!$A:$G,6,0)=P239,VLOOKUP($E238,[2]工作表1!$A:$G,7,0),0)+IF(VLOOKUP($F238,[2]工作表1!$A:$G,6,0)=P239,VLOOKUP($F238,[2]工作表1!$A:$G,7,0),0)+IF(VLOOKUP($G238,[2]工作表1!$A:$G,6,0)=P239,VLOOKUP($G238,[2]工作表1!$A:$G,7,0),0)+Q238+AC239</f>
        <v>3</v>
      </c>
      <c r="R239">
        <f ca="1">IF(C239=0,0,ROUND(I239*VLOOKUP(H239,[1]期望属性!$E$23:$F$38,2,0)+M239*VLOOKUP(L239,[1]期望属性!$E$23:$F$38,2,0)+O239*VLOOKUP(N239,[1]期望属性!$E$23:$F$38,2,0)+K239*VLOOKUP(J239,[1]期望属性!$E$23:$F$38,2,0)+Q239*VLOOKUP(P239,[1]期望属性!$E$23:$F$38,2,0),0))</f>
        <v>68</v>
      </c>
      <c r="S239" t="str">
        <f>VLOOKUP((10000+INT(A239/1000)),[1]佣兵!$A$102:$F$150,5,0)</f>
        <v>hp</v>
      </c>
      <c r="T239">
        <f>H239</f>
        <v>1</v>
      </c>
      <c r="U239">
        <f ca="1">[1]佣兵!$N$89</f>
        <v>129</v>
      </c>
      <c r="V239">
        <f>J239</f>
        <v>3</v>
      </c>
      <c r="W239">
        <v>0</v>
      </c>
      <c r="X239">
        <f>L239</f>
        <v>4</v>
      </c>
      <c r="Y239">
        <f ca="1">[1]佣兵!$J$89</f>
        <v>7</v>
      </c>
      <c r="Z239">
        <f>N239</f>
        <v>5</v>
      </c>
      <c r="AA239">
        <f ca="1">[1]佣兵!$J$89</f>
        <v>7</v>
      </c>
      <c r="AB239">
        <f>P239</f>
        <v>23</v>
      </c>
      <c r="AC239">
        <v>0</v>
      </c>
    </row>
    <row r="240" spans="1:29" x14ac:dyDescent="0.15">
      <c r="A240" s="1">
        <v>60003</v>
      </c>
      <c r="B240" s="1">
        <v>60</v>
      </c>
      <c r="C240" s="1">
        <v>3</v>
      </c>
      <c r="D240" s="20">
        <v>4001</v>
      </c>
      <c r="E240" s="6">
        <v>4005</v>
      </c>
      <c r="F240" s="6">
        <v>4003</v>
      </c>
      <c r="G240" s="21">
        <v>4008</v>
      </c>
      <c r="H240" s="1">
        <v>1</v>
      </c>
      <c r="I240" s="4">
        <f ca="1">IF(VLOOKUP($D239,[2]工作表1!$A:$G,6,0)=H240,VLOOKUP($D239,[2]工作表1!$A:$G,7,0),0)+IF(VLOOKUP($E239,[2]工作表1!$A:$G,6,0)=H240,VLOOKUP($E239,[2]工作表1!$A:$G,7,0),0)+IF(VLOOKUP($F239,[2]工作表1!$A:$G,6,0)=H240,VLOOKUP($F239,[2]工作表1!$A:$G,7,0),0)+IF(VLOOKUP($G239,[2]工作表1!$A:$G,6,0)=H240,VLOOKUP($G239,[2]工作表1!$A:$G,7,0),0)+I239+U240</f>
        <v>555</v>
      </c>
      <c r="J240" s="1">
        <v>3</v>
      </c>
      <c r="K240" s="4">
        <f>IF(VLOOKUP($D239,[2]工作表1!$A:$G,6,0)=J240,VLOOKUP($D239,[2]工作表1!$A:$G,7,0),0)+IF(VLOOKUP($E239,[2]工作表1!$A:$G,6,0)=J240,VLOOKUP($E239,[2]工作表1!$A:$G,7,0),0)+IF(VLOOKUP($F239,[2]工作表1!$A:$G,6,0)=J240,VLOOKUP($F239,[2]工作表1!$A:$G,7,0),0)+IF(VLOOKUP($G239,[2]工作表1!$A:$G,6,0)=J240,VLOOKUP($G239,[2]工作表1!$A:$G,7,0),0)+K239+W240</f>
        <v>19</v>
      </c>
      <c r="L240" s="1">
        <f>IF(S240="hp",4,IF(S240="物攻",5,IF(S240="技防",5,4)))</f>
        <v>4</v>
      </c>
      <c r="M240" s="4">
        <f ca="1">IF(VLOOKUP($D239,[2]工作表1!$A:$G,6,0)=L240,VLOOKUP($D239,[2]工作表1!$A:$G,7,0),0)+IF(VLOOKUP($E239,[2]工作表1!$A:$G,6,0)=L240,VLOOKUP($E239,[2]工作表1!$A:$G,7,0),0)+IF(VLOOKUP($F239,[2]工作表1!$A:$G,6,0)=L240,VLOOKUP($F239,[2]工作表1!$A:$G,7,0),0)+IF(VLOOKUP($G239,[2]工作表1!$A:$G,6,0)=L240,VLOOKUP($G239,[2]工作表1!$A:$G,7,0),0)+M239+Y240</f>
        <v>35</v>
      </c>
      <c r="N240" s="1">
        <f>IF(S240="hp",5,IF(S240="物攻",6,IF(S240="技防",6,7)))</f>
        <v>5</v>
      </c>
      <c r="O240" s="4">
        <f ca="1">IF(VLOOKUP($D239,[2]工作表1!$A:$G,6,0)=N240,VLOOKUP($D239,[2]工作表1!$A:$G,7,0),0)+IF(VLOOKUP($E239,[2]工作表1!$A:$G,6,0)=N240,VLOOKUP($E239,[2]工作表1!$A:$G,7,0),0)+IF(VLOOKUP($F239,[2]工作表1!$A:$G,6,0)=N240,VLOOKUP($F239,[2]工作表1!$A:$G,7,0),0)+IF(VLOOKUP($G239,[2]工作表1!$A:$G,6,0)=N240,VLOOKUP($G239,[2]工作表1!$A:$G,7,0),0)+O239+AA240</f>
        <v>35</v>
      </c>
      <c r="P240" s="1">
        <v>23</v>
      </c>
      <c r="Q240" s="4">
        <f>IF(VLOOKUP($D239,[2]工作表1!$A:$G,6,0)=P240,VLOOKUP($D239,[2]工作表1!$A:$G,7,0),0)+IF(VLOOKUP($E239,[2]工作表1!$A:$G,6,0)=P240,VLOOKUP($E239,[2]工作表1!$A:$G,7,0),0)+IF(VLOOKUP($F239,[2]工作表1!$A:$G,6,0)=P240,VLOOKUP($F239,[2]工作表1!$A:$G,7,0),0)+IF(VLOOKUP($G239,[2]工作表1!$A:$G,6,0)=P240,VLOOKUP($G239,[2]工作表1!$A:$G,7,0),0)+Q239+AC240</f>
        <v>9</v>
      </c>
      <c r="R240">
        <f ca="1">IF(C240=0,0,ROUND(I240*VLOOKUP(H240,[1]期望属性!$E$23:$F$38,2,0)+M240*VLOOKUP(L240,[1]期望属性!$E$23:$F$38,2,0)+O240*VLOOKUP(N240,[1]期望属性!$E$23:$F$38,2,0)+K240*VLOOKUP(J240,[1]期望属性!$E$23:$F$38,2,0)+Q240*VLOOKUP(P240,[1]期望属性!$E$23:$F$38,2,0),0))</f>
        <v>118</v>
      </c>
      <c r="S240" t="str">
        <f>VLOOKUP((10000+INT(A240/1000)),[1]佣兵!$A$102:$F$150,5,0)</f>
        <v>hp</v>
      </c>
      <c r="T240">
        <f>H240</f>
        <v>1</v>
      </c>
      <c r="U240">
        <f ca="1">[1]佣兵!$N$90</f>
        <v>149</v>
      </c>
      <c r="V240">
        <f>J240</f>
        <v>3</v>
      </c>
      <c r="W240">
        <v>0</v>
      </c>
      <c r="X240">
        <f>L240</f>
        <v>4</v>
      </c>
      <c r="Y240">
        <f ca="1">[1]佣兵!$J$90</f>
        <v>8</v>
      </c>
      <c r="Z240">
        <f>N240</f>
        <v>5</v>
      </c>
      <c r="AA240">
        <f ca="1">[1]佣兵!$J$90</f>
        <v>8</v>
      </c>
      <c r="AB240">
        <f>P240</f>
        <v>23</v>
      </c>
      <c r="AC240">
        <v>0</v>
      </c>
    </row>
    <row r="241" spans="1:29" x14ac:dyDescent="0.15">
      <c r="A241" s="1">
        <v>60004</v>
      </c>
      <c r="B241" s="1">
        <v>60</v>
      </c>
      <c r="C241" s="1">
        <v>4</v>
      </c>
      <c r="D241" s="22">
        <v>5001</v>
      </c>
      <c r="E241" s="5">
        <v>5005</v>
      </c>
      <c r="F241" s="5">
        <v>5003</v>
      </c>
      <c r="G241" s="23">
        <v>5008</v>
      </c>
      <c r="H241" s="1">
        <v>1</v>
      </c>
      <c r="I241" s="4">
        <f ca="1">IF(VLOOKUP($D240,[2]工作表1!$A:$G,6,0)=H241,VLOOKUP($D240,[2]工作表1!$A:$G,7,0),0)+IF(VLOOKUP($E240,[2]工作表1!$A:$G,6,0)=H241,VLOOKUP($E240,[2]工作表1!$A:$G,7,0),0)+IF(VLOOKUP($F240,[2]工作表1!$A:$G,6,0)=H241,VLOOKUP($F240,[2]工作表1!$A:$G,7,0),0)+IF(VLOOKUP($G240,[2]工作表1!$A:$G,6,0)=H241,VLOOKUP($G240,[2]工作表1!$A:$G,7,0),0)+I240+U241</f>
        <v>1088</v>
      </c>
      <c r="J241" s="1">
        <v>3</v>
      </c>
      <c r="K241" s="4">
        <f>IF(VLOOKUP($D240,[2]工作表1!$A:$G,6,0)=J241,VLOOKUP($D240,[2]工作表1!$A:$G,7,0),0)+IF(VLOOKUP($E240,[2]工作表1!$A:$G,6,0)=J241,VLOOKUP($E240,[2]工作表1!$A:$G,7,0),0)+IF(VLOOKUP($F240,[2]工作表1!$A:$G,6,0)=J241,VLOOKUP($F240,[2]工作表1!$A:$G,7,0),0)+IF(VLOOKUP($G240,[2]工作表1!$A:$G,6,0)=J241,VLOOKUP($G240,[2]工作表1!$A:$G,7,0),0)+K240+W241</f>
        <v>19</v>
      </c>
      <c r="L241" s="1">
        <f>IF(S241="hp",4,IF(S241="物攻",5,IF(S241="技防",5,4)))</f>
        <v>4</v>
      </c>
      <c r="M241" s="4">
        <f ca="1">IF(VLOOKUP($D240,[2]工作表1!$A:$G,6,0)=L241,VLOOKUP($D240,[2]工作表1!$A:$G,7,0),0)+IF(VLOOKUP($E240,[2]工作表1!$A:$G,6,0)=L241,VLOOKUP($E240,[2]工作表1!$A:$G,7,0),0)+IF(VLOOKUP($F240,[2]工作表1!$A:$G,6,0)=L241,VLOOKUP($F240,[2]工作表1!$A:$G,7,0),0)+IF(VLOOKUP($G240,[2]工作表1!$A:$G,6,0)=L241,VLOOKUP($G240,[2]工作表1!$A:$G,7,0),0)+M240+Y241</f>
        <v>55</v>
      </c>
      <c r="N241" s="1">
        <f>IF(S241="hp",5,IF(S241="物攻",6,IF(S241="技防",6,7)))</f>
        <v>5</v>
      </c>
      <c r="O241" s="4">
        <f ca="1">IF(VLOOKUP($D240,[2]工作表1!$A:$G,6,0)=N241,VLOOKUP($D240,[2]工作表1!$A:$G,7,0),0)+IF(VLOOKUP($E240,[2]工作表1!$A:$G,6,0)=N241,VLOOKUP($E240,[2]工作表1!$A:$G,7,0),0)+IF(VLOOKUP($F240,[2]工作表1!$A:$G,6,0)=N241,VLOOKUP($F240,[2]工作表1!$A:$G,7,0),0)+IF(VLOOKUP($G240,[2]工作表1!$A:$G,6,0)=N241,VLOOKUP($G240,[2]工作表1!$A:$G,7,0),0)+O240+AA241</f>
        <v>55</v>
      </c>
      <c r="P241" s="1">
        <v>23</v>
      </c>
      <c r="Q241" s="4">
        <f>IF(VLOOKUP($D240,[2]工作表1!$A:$G,6,0)=P241,VLOOKUP($D240,[2]工作表1!$A:$G,7,0),0)+IF(VLOOKUP($E240,[2]工作表1!$A:$G,6,0)=P241,VLOOKUP($E240,[2]工作表1!$A:$G,7,0),0)+IF(VLOOKUP($F240,[2]工作表1!$A:$G,6,0)=P241,VLOOKUP($F240,[2]工作表1!$A:$G,7,0),0)+IF(VLOOKUP($G240,[2]工作表1!$A:$G,6,0)=P241,VLOOKUP($G240,[2]工作表1!$A:$G,7,0),0)+Q240+AC241</f>
        <v>9</v>
      </c>
      <c r="R241">
        <f ca="1">IF(C241=0,0,ROUND(I241*VLOOKUP(H241,[1]期望属性!$E$23:$F$38,2,0)+M241*VLOOKUP(L241,[1]期望属性!$E$23:$F$38,2,0)+O241*VLOOKUP(N241,[1]期望属性!$E$23:$F$38,2,0)+K241*VLOOKUP(J241,[1]期望属性!$E$23:$F$38,2,0)+Q241*VLOOKUP(P241,[1]期望属性!$E$23:$F$38,2,0),0))</f>
        <v>187</v>
      </c>
      <c r="S241" t="str">
        <f>VLOOKUP((10000+INT(A241/1000)),[1]佣兵!$A$102:$F$150,5,0)</f>
        <v>hp</v>
      </c>
      <c r="T241">
        <f>H241</f>
        <v>1</v>
      </c>
      <c r="U241">
        <f ca="1">[1]佣兵!$N$91</f>
        <v>178</v>
      </c>
      <c r="V241">
        <f>J241</f>
        <v>3</v>
      </c>
      <c r="W241">
        <v>0</v>
      </c>
      <c r="X241">
        <f>L241</f>
        <v>4</v>
      </c>
      <c r="Y241">
        <f ca="1">[1]佣兵!$J$91</f>
        <v>10</v>
      </c>
      <c r="Z241">
        <f>N241</f>
        <v>5</v>
      </c>
      <c r="AA241">
        <f ca="1">[1]佣兵!$J$91</f>
        <v>10</v>
      </c>
      <c r="AB241">
        <f>P241</f>
        <v>23</v>
      </c>
      <c r="AC241">
        <v>0</v>
      </c>
    </row>
    <row r="242" spans="1:29" ht="14.25" thickBot="1" x14ac:dyDescent="0.2">
      <c r="A242" s="1">
        <v>60005</v>
      </c>
      <c r="B242" s="1">
        <v>60</v>
      </c>
      <c r="C242" s="1">
        <v>5</v>
      </c>
      <c r="D242" s="24">
        <v>6001</v>
      </c>
      <c r="E242" s="25">
        <v>6005</v>
      </c>
      <c r="F242" s="25">
        <v>6002</v>
      </c>
      <c r="G242" s="26">
        <v>6007</v>
      </c>
      <c r="H242" s="1">
        <v>1</v>
      </c>
      <c r="I242" s="4">
        <f ca="1">IF(VLOOKUP($D241,[2]工作表1!$A:$G,6,0)=H242,VLOOKUP($D241,[2]工作表1!$A:$G,7,0),0)+IF(VLOOKUP($E241,[2]工作表1!$A:$G,6,0)=H242,VLOOKUP($E241,[2]工作表1!$A:$G,7,0),0)+IF(VLOOKUP($F241,[2]工作表1!$A:$G,6,0)=H242,VLOOKUP($F241,[2]工作表1!$A:$G,7,0),0)+IF(VLOOKUP($G241,[2]工作表1!$A:$G,6,0)=H242,VLOOKUP($G241,[2]工作表1!$A:$G,7,0),0)+I241+U242</f>
        <v>1804</v>
      </c>
      <c r="J242" s="1">
        <v>3</v>
      </c>
      <c r="K242" s="4">
        <f>IF(VLOOKUP($D241,[2]工作表1!$A:$G,6,0)=J242,VLOOKUP($D241,[2]工作表1!$A:$G,7,0),0)+IF(VLOOKUP($E241,[2]工作表1!$A:$G,6,0)=J242,VLOOKUP($E241,[2]工作表1!$A:$G,7,0),0)+IF(VLOOKUP($F241,[2]工作表1!$A:$G,6,0)=J242,VLOOKUP($F241,[2]工作表1!$A:$G,7,0),0)+IF(VLOOKUP($G241,[2]工作表1!$A:$G,6,0)=J242,VLOOKUP($G241,[2]工作表1!$A:$G,7,0),0)+K241+W242</f>
        <v>19</v>
      </c>
      <c r="L242" s="1">
        <f>IF(S242="hp",4,IF(S242="物攻",5,IF(S242="技防",5,4)))</f>
        <v>4</v>
      </c>
      <c r="M242" s="4">
        <f ca="1">IF(VLOOKUP($D241,[2]工作表1!$A:$G,6,0)=L242,VLOOKUP($D241,[2]工作表1!$A:$G,7,0),0)+IF(VLOOKUP($E241,[2]工作表1!$A:$G,6,0)=L242,VLOOKUP($E241,[2]工作表1!$A:$G,7,0),0)+IF(VLOOKUP($F241,[2]工作表1!$A:$G,6,0)=L242,VLOOKUP($F241,[2]工作表1!$A:$G,7,0),0)+IF(VLOOKUP($G241,[2]工作表1!$A:$G,6,0)=L242,VLOOKUP($G241,[2]工作表1!$A:$G,7,0),0)+M241+Y242</f>
        <v>81</v>
      </c>
      <c r="N242" s="1">
        <f>IF(S242="hp",5,IF(S242="物攻",6,IF(S242="技防",6,7)))</f>
        <v>5</v>
      </c>
      <c r="O242" s="4">
        <f ca="1">IF(VLOOKUP($D241,[2]工作表1!$A:$G,6,0)=N242,VLOOKUP($D241,[2]工作表1!$A:$G,7,0),0)+IF(VLOOKUP($E241,[2]工作表1!$A:$G,6,0)=N242,VLOOKUP($E241,[2]工作表1!$A:$G,7,0),0)+IF(VLOOKUP($F241,[2]工作表1!$A:$G,6,0)=N242,VLOOKUP($F241,[2]工作表1!$A:$G,7,0),0)+IF(VLOOKUP($G241,[2]工作表1!$A:$G,6,0)=N242,VLOOKUP($G241,[2]工作表1!$A:$G,7,0),0)+O241+AA242</f>
        <v>81</v>
      </c>
      <c r="P242" s="1">
        <v>23</v>
      </c>
      <c r="Q242" s="4">
        <f>IF(VLOOKUP($D241,[2]工作表1!$A:$G,6,0)=P242,VLOOKUP($D241,[2]工作表1!$A:$G,7,0),0)+IF(VLOOKUP($E241,[2]工作表1!$A:$G,6,0)=P242,VLOOKUP($E241,[2]工作表1!$A:$G,7,0),0)+IF(VLOOKUP($F241,[2]工作表1!$A:$G,6,0)=P242,VLOOKUP($F241,[2]工作表1!$A:$G,7,0),0)+IF(VLOOKUP($G241,[2]工作表1!$A:$G,6,0)=P242,VLOOKUP($G241,[2]工作表1!$A:$G,7,0),0)+Q241+AC242</f>
        <v>9</v>
      </c>
      <c r="R242">
        <f ca="1">IF(C242=0,0,ROUND(I242*VLOOKUP(H242,[1]期望属性!$E$23:$F$38,2,0)+M242*VLOOKUP(L242,[1]期望属性!$E$23:$F$38,2,0)+O242*VLOOKUP(N242,[1]期望属性!$E$23:$F$38,2,0)+K242*VLOOKUP(J242,[1]期望属性!$E$23:$F$38,2,0)+Q242*VLOOKUP(P242,[1]期望属性!$E$23:$F$38,2,0),0))</f>
        <v>278</v>
      </c>
      <c r="S242" t="str">
        <f>VLOOKUP((10000+INT(A242/1000)),[1]佣兵!$A$102:$F$150,5,0)</f>
        <v>hp</v>
      </c>
      <c r="T242">
        <f>H242</f>
        <v>1</v>
      </c>
      <c r="U242">
        <f ca="1">[1]佣兵!$N$92</f>
        <v>218</v>
      </c>
      <c r="V242">
        <f>J242</f>
        <v>3</v>
      </c>
      <c r="W242">
        <v>0</v>
      </c>
      <c r="X242">
        <f>L242</f>
        <v>4</v>
      </c>
      <c r="Y242">
        <f ca="1">[1]佣兵!$J$92</f>
        <v>12</v>
      </c>
      <c r="Z242">
        <f>N242</f>
        <v>5</v>
      </c>
      <c r="AA242">
        <f ca="1">[1]佣兵!$J$92</f>
        <v>12</v>
      </c>
      <c r="AB242">
        <f>P242</f>
        <v>23</v>
      </c>
      <c r="AC242">
        <v>0</v>
      </c>
    </row>
    <row r="243" spans="1:29" x14ac:dyDescent="0.15">
      <c r="A243" s="1">
        <v>61000</v>
      </c>
      <c r="B243" s="1">
        <v>61</v>
      </c>
      <c r="C243" s="1">
        <v>0</v>
      </c>
      <c r="D243" s="27">
        <v>1001</v>
      </c>
      <c r="E243" s="28">
        <v>1006</v>
      </c>
      <c r="F243" s="28">
        <v>1002</v>
      </c>
      <c r="G243" s="29">
        <v>1008</v>
      </c>
      <c r="H243" s="1">
        <v>1</v>
      </c>
      <c r="I243" s="4">
        <v>0</v>
      </c>
      <c r="J243" s="1">
        <v>3</v>
      </c>
      <c r="K243" s="4">
        <v>0</v>
      </c>
      <c r="L243" s="1">
        <f>IF(S243="hp",4,IF(S243="物攻",5,IF(S243="技防",5,4)))</f>
        <v>4</v>
      </c>
      <c r="M243" s="4">
        <v>0</v>
      </c>
      <c r="N243" s="1">
        <f>IF(S243="hp",5,IF(S243="物攻",6,IF(S243="技防",6,7)))</f>
        <v>7</v>
      </c>
      <c r="O243" s="4">
        <v>0</v>
      </c>
      <c r="P243" s="1">
        <v>23</v>
      </c>
      <c r="Q243" s="4">
        <v>0</v>
      </c>
      <c r="R243">
        <f>IF(C243=0,0,ROUND(I243*VLOOKUP(H243,[1]期望属性!$E$23:$F$38,2,0)+M243*VLOOKUP(L243,[1]期望属性!$E$23:$F$38,2,0)+O243*VLOOKUP(N243,[1]期望属性!$E$23:$F$38,2,0)+K243*VLOOKUP(J243,[1]期望属性!$E$23:$F$38,2,0)+Q243*VLOOKUP(P243,[1]期望属性!$E$23:$F$38,2,0),0))</f>
        <v>0</v>
      </c>
      <c r="S243" t="str">
        <f>VLOOKUP((10000+INT(A243/1000)),[1]佣兵!$A$102:$F$150,5,0)</f>
        <v>技攻</v>
      </c>
      <c r="T243">
        <f t="shared" ref="T243:T254" si="20">H243</f>
        <v>1</v>
      </c>
      <c r="U243">
        <f>[1]佣兵!$N$87</f>
        <v>0</v>
      </c>
      <c r="V243">
        <f t="shared" ref="V243:V254" si="21">J243</f>
        <v>3</v>
      </c>
      <c r="W243">
        <v>0</v>
      </c>
      <c r="X243">
        <f t="shared" ref="X243:X254" si="22">L243</f>
        <v>4</v>
      </c>
      <c r="Y243">
        <f>[1]佣兵!$J$87</f>
        <v>0</v>
      </c>
      <c r="Z243">
        <f t="shared" ref="Z243:Z254" si="23">N243</f>
        <v>7</v>
      </c>
      <c r="AA243">
        <f>[1]佣兵!$L$87</f>
        <v>0</v>
      </c>
      <c r="AB243">
        <f t="shared" ref="AB243:AB254" si="24">P243</f>
        <v>23</v>
      </c>
      <c r="AC243">
        <v>0</v>
      </c>
    </row>
    <row r="244" spans="1:29" x14ac:dyDescent="0.15">
      <c r="A244" s="1">
        <v>61001</v>
      </c>
      <c r="B244" s="1">
        <v>61</v>
      </c>
      <c r="C244" s="1">
        <v>1</v>
      </c>
      <c r="D244" s="30">
        <v>2001</v>
      </c>
      <c r="E244" s="31">
        <v>2006</v>
      </c>
      <c r="F244" s="31">
        <v>2003</v>
      </c>
      <c r="G244" s="32">
        <v>2008</v>
      </c>
      <c r="H244" s="1">
        <v>1</v>
      </c>
      <c r="I244" s="4">
        <f ca="1">IF(VLOOKUP($D243,[2]工作表1!$A:$G,6,0)=H244,VLOOKUP($D243,[2]工作表1!$A:$G,7,0),0)+IF(VLOOKUP($E243,[2]工作表1!$A:$G,6,0)=H244,VLOOKUP($E243,[2]工作表1!$A:$G,7,0),0)+IF(VLOOKUP($F243,[2]工作表1!$A:$G,6,0)=H244,VLOOKUP($F243,[2]工作表1!$A:$G,7,0),0)+IF(VLOOKUP($G243,[2]工作表1!$A:$G,6,0)=H244,VLOOKUP($G243,[2]工作表1!$A:$G,7,0),0)+I243+U244</f>
        <v>170</v>
      </c>
      <c r="J244" s="1">
        <v>3</v>
      </c>
      <c r="K244" s="4">
        <f>IF(VLOOKUP($D243,[2]工作表1!$A:$G,6,0)=J244,VLOOKUP($D243,[2]工作表1!$A:$G,7,0),0)+IF(VLOOKUP($E243,[2]工作表1!$A:$G,6,0)=J244,VLOOKUP($E243,[2]工作表1!$A:$G,7,0),0)+IF(VLOOKUP($F243,[2]工作表1!$A:$G,6,0)=J244,VLOOKUP($F243,[2]工作表1!$A:$G,7,0),0)+IF(VLOOKUP($G243,[2]工作表1!$A:$G,6,0)=J244,VLOOKUP($G243,[2]工作表1!$A:$G,7,0),0)+K243+W244</f>
        <v>6</v>
      </c>
      <c r="L244" s="1">
        <f>IF(S244="hp",4,IF(S244="物攻",5,IF(S244="技防",5,4)))</f>
        <v>4</v>
      </c>
      <c r="M244" s="4">
        <f ca="1">IF(VLOOKUP($D243,[2]工作表1!$A:$G,6,0)=L244,VLOOKUP($D243,[2]工作表1!$A:$G,7,0),0)+IF(VLOOKUP($E243,[2]工作表1!$A:$G,6,0)=L244,VLOOKUP($E243,[2]工作表1!$A:$G,7,0),0)+IF(VLOOKUP($F243,[2]工作表1!$A:$G,6,0)=L244,VLOOKUP($F243,[2]工作表1!$A:$G,7,0),0)+IF(VLOOKUP($G243,[2]工作表1!$A:$G,6,0)=L244,VLOOKUP($G243,[2]工作表1!$A:$G,7,0),0)+M243+Y244</f>
        <v>8</v>
      </c>
      <c r="N244" s="1">
        <f>IF(S244="hp",5,IF(S244="物攻",6,IF(S244="技防",6,7)))</f>
        <v>7</v>
      </c>
      <c r="O244" s="4">
        <f ca="1">IF(VLOOKUP($D243,[2]工作表1!$A:$G,6,0)=N244,VLOOKUP($D243,[2]工作表1!$A:$G,7,0),0)+IF(VLOOKUP($E243,[2]工作表1!$A:$G,6,0)=N244,VLOOKUP($E243,[2]工作表1!$A:$G,7,0),0)+IF(VLOOKUP($F243,[2]工作表1!$A:$G,6,0)=N244,VLOOKUP($F243,[2]工作表1!$A:$G,7,0),0)+IF(VLOOKUP($G243,[2]工作表1!$A:$G,6,0)=N244,VLOOKUP($G243,[2]工作表1!$A:$G,7,0),0)+O243+AA244</f>
        <v>7</v>
      </c>
      <c r="P244" s="1">
        <v>23</v>
      </c>
      <c r="Q244" s="4">
        <f>IF(VLOOKUP($D243,[2]工作表1!$A:$G,6,0)=P244,VLOOKUP($D243,[2]工作表1!$A:$G,7,0),0)+IF(VLOOKUP($E243,[2]工作表1!$A:$G,6,0)=P244,VLOOKUP($E243,[2]工作表1!$A:$G,7,0),0)+IF(VLOOKUP($F243,[2]工作表1!$A:$G,6,0)=P244,VLOOKUP($F243,[2]工作表1!$A:$G,7,0),0)+IF(VLOOKUP($G243,[2]工作表1!$A:$G,6,0)=P244,VLOOKUP($G243,[2]工作表1!$A:$G,7,0),0)+Q243+AC244</f>
        <v>0</v>
      </c>
      <c r="R244">
        <f ca="1">IF(C244=0,0,ROUND(I244*VLOOKUP(H244,[1]期望属性!$E$23:$F$38,2,0)+M244*VLOOKUP(L244,[1]期望属性!$E$23:$F$38,2,0)+O244*VLOOKUP(N244,[1]期望属性!$E$23:$F$38,2,0)+K244*VLOOKUP(J244,[1]期望属性!$E$23:$F$38,2,0)+Q244*VLOOKUP(P244,[1]期望属性!$E$23:$F$38,2,0),0))</f>
        <v>26</v>
      </c>
      <c r="S244" t="str">
        <f>VLOOKUP((10000+INT(A244/1000)),[1]佣兵!$A$102:$F$150,5,0)</f>
        <v>技攻</v>
      </c>
      <c r="T244">
        <f t="shared" si="20"/>
        <v>1</v>
      </c>
      <c r="U244">
        <f ca="1">[1]佣兵!$N$88</f>
        <v>99</v>
      </c>
      <c r="V244">
        <f t="shared" si="21"/>
        <v>3</v>
      </c>
      <c r="W244">
        <v>0</v>
      </c>
      <c r="X244">
        <f t="shared" si="22"/>
        <v>4</v>
      </c>
      <c r="Y244">
        <f ca="1">[1]佣兵!$J$88</f>
        <v>5</v>
      </c>
      <c r="Z244">
        <f t="shared" si="23"/>
        <v>7</v>
      </c>
      <c r="AA244">
        <f ca="1">[1]佣兵!$L$88</f>
        <v>3</v>
      </c>
      <c r="AB244">
        <f t="shared" si="24"/>
        <v>23</v>
      </c>
      <c r="AC244">
        <v>0</v>
      </c>
    </row>
    <row r="245" spans="1:29" x14ac:dyDescent="0.15">
      <c r="A245" s="1">
        <v>61002</v>
      </c>
      <c r="B245" s="1">
        <v>61</v>
      </c>
      <c r="C245" s="1">
        <v>2</v>
      </c>
      <c r="D245" s="30">
        <v>3003</v>
      </c>
      <c r="E245" s="31">
        <v>3006</v>
      </c>
      <c r="F245" s="31">
        <v>3002</v>
      </c>
      <c r="G245" s="32">
        <v>3008</v>
      </c>
      <c r="H245" s="1">
        <v>1</v>
      </c>
      <c r="I245" s="4">
        <f ca="1">IF(VLOOKUP($D244,[2]工作表1!$A:$G,6,0)=H245,VLOOKUP($D244,[2]工作表1!$A:$G,7,0),0)+IF(VLOOKUP($E244,[2]工作表1!$A:$G,6,0)=H245,VLOOKUP($E244,[2]工作表1!$A:$G,7,0),0)+IF(VLOOKUP($F244,[2]工作表1!$A:$G,6,0)=H245,VLOOKUP($F244,[2]工作表1!$A:$G,7,0),0)+IF(VLOOKUP($G244,[2]工作表1!$A:$G,6,0)=H245,VLOOKUP($G244,[2]工作表1!$A:$G,7,0),0)+I244+U245</f>
        <v>477</v>
      </c>
      <c r="J245" s="1">
        <v>3</v>
      </c>
      <c r="K245" s="4">
        <f>IF(VLOOKUP($D244,[2]工作表1!$A:$G,6,0)=J245,VLOOKUP($D244,[2]工作表1!$A:$G,7,0),0)+IF(VLOOKUP($E244,[2]工作表1!$A:$G,6,0)=J245,VLOOKUP($E244,[2]工作表1!$A:$G,7,0),0)+IF(VLOOKUP($F244,[2]工作表1!$A:$G,6,0)=J245,VLOOKUP($F244,[2]工作表1!$A:$G,7,0),0)+IF(VLOOKUP($G244,[2]工作表1!$A:$G,6,0)=J245,VLOOKUP($G244,[2]工作表1!$A:$G,7,0),0)+K244+W245</f>
        <v>6</v>
      </c>
      <c r="L245" s="1">
        <f>IF(S245="hp",4,IF(S245="物攻",5,IF(S245="技防",5,4)))</f>
        <v>4</v>
      </c>
      <c r="M245" s="4">
        <f ca="1">IF(VLOOKUP($D244,[2]工作表1!$A:$G,6,0)=L245,VLOOKUP($D244,[2]工作表1!$A:$G,7,0),0)+IF(VLOOKUP($E244,[2]工作表1!$A:$G,6,0)=L245,VLOOKUP($E244,[2]工作表1!$A:$G,7,0),0)+IF(VLOOKUP($F244,[2]工作表1!$A:$G,6,0)=L245,VLOOKUP($F244,[2]工作表1!$A:$G,7,0),0)+IF(VLOOKUP($G244,[2]工作表1!$A:$G,6,0)=L245,VLOOKUP($G244,[2]工作表1!$A:$G,7,0),0)+M244+Y245</f>
        <v>20</v>
      </c>
      <c r="N245" s="1">
        <f>IF(S245="hp",5,IF(S245="物攻",6,IF(S245="技防",6,7)))</f>
        <v>7</v>
      </c>
      <c r="O245" s="4">
        <f ca="1">IF(VLOOKUP($D244,[2]工作表1!$A:$G,6,0)=N245,VLOOKUP($D244,[2]工作表1!$A:$G,7,0),0)+IF(VLOOKUP($E244,[2]工作表1!$A:$G,6,0)=N245,VLOOKUP($E244,[2]工作表1!$A:$G,7,0),0)+IF(VLOOKUP($F244,[2]工作表1!$A:$G,6,0)=N245,VLOOKUP($F244,[2]工作表1!$A:$G,7,0),0)+IF(VLOOKUP($G244,[2]工作表1!$A:$G,6,0)=N245,VLOOKUP($G244,[2]工作表1!$A:$G,7,0),0)+O244+AA245</f>
        <v>17</v>
      </c>
      <c r="P245" s="1">
        <v>23</v>
      </c>
      <c r="Q245" s="4">
        <f>IF(VLOOKUP($D244,[2]工作表1!$A:$G,6,0)=P245,VLOOKUP($D244,[2]工作表1!$A:$G,7,0),0)+IF(VLOOKUP($E244,[2]工作表1!$A:$G,6,0)=P245,VLOOKUP($E244,[2]工作表1!$A:$G,7,0),0)+IF(VLOOKUP($F244,[2]工作表1!$A:$G,6,0)=P245,VLOOKUP($F244,[2]工作表1!$A:$G,7,0),0)+IF(VLOOKUP($G244,[2]工作表1!$A:$G,6,0)=P245,VLOOKUP($G244,[2]工作表1!$A:$G,7,0),0)+Q244+AC245</f>
        <v>0</v>
      </c>
      <c r="R245">
        <f ca="1">IF(C245=0,0,ROUND(I245*VLOOKUP(H245,[1]期望属性!$E$23:$F$38,2,0)+M245*VLOOKUP(L245,[1]期望属性!$E$23:$F$38,2,0)+O245*VLOOKUP(N245,[1]期望属性!$E$23:$F$38,2,0)+K245*VLOOKUP(J245,[1]期望属性!$E$23:$F$38,2,0)+Q245*VLOOKUP(P245,[1]期望属性!$E$23:$F$38,2,0),0))</f>
        <v>62</v>
      </c>
      <c r="S245" t="str">
        <f>VLOOKUP((10000+INT(A245/1000)),[1]佣兵!$A$102:$F$150,5,0)</f>
        <v>技攻</v>
      </c>
      <c r="T245">
        <f t="shared" si="20"/>
        <v>1</v>
      </c>
      <c r="U245">
        <f ca="1">[1]佣兵!$N$89</f>
        <v>129</v>
      </c>
      <c r="V245">
        <f t="shared" si="21"/>
        <v>3</v>
      </c>
      <c r="W245">
        <v>0</v>
      </c>
      <c r="X245">
        <f t="shared" si="22"/>
        <v>4</v>
      </c>
      <c r="Y245">
        <f ca="1">[1]佣兵!$J$89</f>
        <v>7</v>
      </c>
      <c r="Z245">
        <f t="shared" si="23"/>
        <v>7</v>
      </c>
      <c r="AA245">
        <f ca="1">[1]佣兵!$L$89</f>
        <v>4</v>
      </c>
      <c r="AB245">
        <f t="shared" si="24"/>
        <v>23</v>
      </c>
      <c r="AC245">
        <v>0</v>
      </c>
    </row>
    <row r="246" spans="1:29" x14ac:dyDescent="0.15">
      <c r="A246" s="1">
        <v>61003</v>
      </c>
      <c r="B246" s="1">
        <v>61</v>
      </c>
      <c r="C246" s="1">
        <v>3</v>
      </c>
      <c r="D246" s="30">
        <v>4001</v>
      </c>
      <c r="E246" s="31">
        <v>4006</v>
      </c>
      <c r="F246" s="31">
        <v>4003</v>
      </c>
      <c r="G246" s="32">
        <v>4008</v>
      </c>
      <c r="H246" s="1">
        <v>1</v>
      </c>
      <c r="I246" s="4">
        <f ca="1">IF(VLOOKUP($D245,[2]工作表1!$A:$G,6,0)=H246,VLOOKUP($D245,[2]工作表1!$A:$G,7,0),0)+IF(VLOOKUP($E245,[2]工作表1!$A:$G,6,0)=H246,VLOOKUP($E245,[2]工作表1!$A:$G,7,0),0)+IF(VLOOKUP($F245,[2]工作表1!$A:$G,6,0)=H246,VLOOKUP($F245,[2]工作表1!$A:$G,7,0),0)+IF(VLOOKUP($G245,[2]工作表1!$A:$G,6,0)=H246,VLOOKUP($G245,[2]工作表1!$A:$G,7,0),0)+I245+U246</f>
        <v>863</v>
      </c>
      <c r="J246" s="1">
        <v>3</v>
      </c>
      <c r="K246" s="4">
        <f>IF(VLOOKUP($D245,[2]工作表1!$A:$G,6,0)=J246,VLOOKUP($D245,[2]工作表1!$A:$G,7,0),0)+IF(VLOOKUP($E245,[2]工作表1!$A:$G,6,0)=J246,VLOOKUP($E245,[2]工作表1!$A:$G,7,0),0)+IF(VLOOKUP($F245,[2]工作表1!$A:$G,6,0)=J246,VLOOKUP($F245,[2]工作表1!$A:$G,7,0),0)+IF(VLOOKUP($G245,[2]工作表1!$A:$G,6,0)=J246,VLOOKUP($G245,[2]工作表1!$A:$G,7,0),0)+K245+W246</f>
        <v>19</v>
      </c>
      <c r="L246" s="1">
        <f>IF(S246="hp",4,IF(S246="物攻",5,IF(S246="技防",5,4)))</f>
        <v>4</v>
      </c>
      <c r="M246" s="4">
        <f ca="1">IF(VLOOKUP($D245,[2]工作表1!$A:$G,6,0)=L246,VLOOKUP($D245,[2]工作表1!$A:$G,7,0),0)+IF(VLOOKUP($E245,[2]工作表1!$A:$G,6,0)=L246,VLOOKUP($E245,[2]工作表1!$A:$G,7,0),0)+IF(VLOOKUP($F245,[2]工作表1!$A:$G,6,0)=L246,VLOOKUP($F245,[2]工作表1!$A:$G,7,0),0)+IF(VLOOKUP($G245,[2]工作表1!$A:$G,6,0)=L246,VLOOKUP($G245,[2]工作表1!$A:$G,7,0),0)+M245+Y246</f>
        <v>28</v>
      </c>
      <c r="N246" s="1">
        <f>IF(S246="hp",5,IF(S246="物攻",6,IF(S246="技防",6,7)))</f>
        <v>7</v>
      </c>
      <c r="O246" s="4">
        <f ca="1">IF(VLOOKUP($D245,[2]工作表1!$A:$G,6,0)=N246,VLOOKUP($D245,[2]工作表1!$A:$G,7,0),0)+IF(VLOOKUP($E245,[2]工作表1!$A:$G,6,0)=N246,VLOOKUP($E245,[2]工作表1!$A:$G,7,0),0)+IF(VLOOKUP($F245,[2]工作表1!$A:$G,6,0)=N246,VLOOKUP($F245,[2]工作表1!$A:$G,7,0),0)+IF(VLOOKUP($G245,[2]工作表1!$A:$G,6,0)=N246,VLOOKUP($G245,[2]工作表1!$A:$G,7,0),0)+O245+AA246</f>
        <v>30</v>
      </c>
      <c r="P246" s="1">
        <v>23</v>
      </c>
      <c r="Q246" s="4">
        <f>IF(VLOOKUP($D245,[2]工作表1!$A:$G,6,0)=P246,VLOOKUP($D245,[2]工作表1!$A:$G,7,0),0)+IF(VLOOKUP($E245,[2]工作表1!$A:$G,6,0)=P246,VLOOKUP($E245,[2]工作表1!$A:$G,7,0),0)+IF(VLOOKUP($F245,[2]工作表1!$A:$G,6,0)=P246,VLOOKUP($F245,[2]工作表1!$A:$G,7,0),0)+IF(VLOOKUP($G245,[2]工作表1!$A:$G,6,0)=P246,VLOOKUP($G245,[2]工作表1!$A:$G,7,0),0)+Q245+AC246</f>
        <v>0</v>
      </c>
      <c r="R246">
        <f ca="1">IF(C246=0,0,ROUND(I246*VLOOKUP(H246,[1]期望属性!$E$23:$F$38,2,0)+M246*VLOOKUP(L246,[1]期望属性!$E$23:$F$38,2,0)+O246*VLOOKUP(N246,[1]期望属性!$E$23:$F$38,2,0)+K246*VLOOKUP(J246,[1]期望属性!$E$23:$F$38,2,0)+Q246*VLOOKUP(P246,[1]期望属性!$E$23:$F$38,2,0),0))</f>
        <v>107</v>
      </c>
      <c r="S246" t="str">
        <f>VLOOKUP((10000+INT(A246/1000)),[1]佣兵!$A$102:$F$150,5,0)</f>
        <v>技攻</v>
      </c>
      <c r="T246">
        <f t="shared" si="20"/>
        <v>1</v>
      </c>
      <c r="U246">
        <f ca="1">[1]佣兵!$N$90</f>
        <v>149</v>
      </c>
      <c r="V246">
        <f t="shared" si="21"/>
        <v>3</v>
      </c>
      <c r="W246">
        <v>0</v>
      </c>
      <c r="X246">
        <f t="shared" si="22"/>
        <v>4</v>
      </c>
      <c r="Y246">
        <f ca="1">[1]佣兵!$J$90</f>
        <v>8</v>
      </c>
      <c r="Z246">
        <f t="shared" si="23"/>
        <v>7</v>
      </c>
      <c r="AA246">
        <f ca="1">[1]佣兵!$L$90</f>
        <v>4</v>
      </c>
      <c r="AB246">
        <f t="shared" si="24"/>
        <v>23</v>
      </c>
      <c r="AC246">
        <v>0</v>
      </c>
    </row>
    <row r="247" spans="1:29" x14ac:dyDescent="0.15">
      <c r="A247" s="1">
        <v>61004</v>
      </c>
      <c r="B247" s="1">
        <v>61</v>
      </c>
      <c r="C247" s="1">
        <v>4</v>
      </c>
      <c r="D247" s="30">
        <v>5001</v>
      </c>
      <c r="E247" s="31">
        <v>5001</v>
      </c>
      <c r="F247" s="31">
        <v>5002</v>
      </c>
      <c r="G247" s="32">
        <v>5008</v>
      </c>
      <c r="H247" s="1">
        <v>1</v>
      </c>
      <c r="I247" s="4">
        <f ca="1">IF(VLOOKUP($D246,[2]工作表1!$A:$G,6,0)=H247,VLOOKUP($D246,[2]工作表1!$A:$G,7,0),0)+IF(VLOOKUP($E246,[2]工作表1!$A:$G,6,0)=H247,VLOOKUP($E246,[2]工作表1!$A:$G,7,0),0)+IF(VLOOKUP($F246,[2]工作表1!$A:$G,6,0)=H247,VLOOKUP($F246,[2]工作表1!$A:$G,7,0),0)+IF(VLOOKUP($G246,[2]工作表1!$A:$G,6,0)=H247,VLOOKUP($G246,[2]工作表1!$A:$G,7,0),0)+I246+U247</f>
        <v>1396</v>
      </c>
      <c r="J247" s="1">
        <v>3</v>
      </c>
      <c r="K247" s="4">
        <f>IF(VLOOKUP($D246,[2]工作表1!$A:$G,6,0)=J247,VLOOKUP($D246,[2]工作表1!$A:$G,7,0),0)+IF(VLOOKUP($E246,[2]工作表1!$A:$G,6,0)=J247,VLOOKUP($E246,[2]工作表1!$A:$G,7,0),0)+IF(VLOOKUP($F246,[2]工作表1!$A:$G,6,0)=J247,VLOOKUP($F246,[2]工作表1!$A:$G,7,0),0)+IF(VLOOKUP($G246,[2]工作表1!$A:$G,6,0)=J247,VLOOKUP($G246,[2]工作表1!$A:$G,7,0),0)+K246+W247</f>
        <v>19</v>
      </c>
      <c r="L247" s="1">
        <f>IF(S247="hp",4,IF(S247="物攻",5,IF(S247="技防",5,4)))</f>
        <v>4</v>
      </c>
      <c r="M247" s="4">
        <f ca="1">IF(VLOOKUP($D246,[2]工作表1!$A:$G,6,0)=L247,VLOOKUP($D246,[2]工作表1!$A:$G,7,0),0)+IF(VLOOKUP($E246,[2]工作表1!$A:$G,6,0)=L247,VLOOKUP($E246,[2]工作表1!$A:$G,7,0),0)+IF(VLOOKUP($F246,[2]工作表1!$A:$G,6,0)=L247,VLOOKUP($F246,[2]工作表1!$A:$G,7,0),0)+IF(VLOOKUP($G246,[2]工作表1!$A:$G,6,0)=L247,VLOOKUP($G246,[2]工作表1!$A:$G,7,0),0)+M246+Y247</f>
        <v>48</v>
      </c>
      <c r="N247" s="1">
        <f>IF(S247="hp",5,IF(S247="物攻",6,IF(S247="技防",6,7)))</f>
        <v>7</v>
      </c>
      <c r="O247" s="4">
        <f ca="1">IF(VLOOKUP($D246,[2]工作表1!$A:$G,6,0)=N247,VLOOKUP($D246,[2]工作表1!$A:$G,7,0),0)+IF(VLOOKUP($E246,[2]工作表1!$A:$G,6,0)=N247,VLOOKUP($E246,[2]工作表1!$A:$G,7,0),0)+IF(VLOOKUP($F246,[2]工作表1!$A:$G,6,0)=N247,VLOOKUP($F246,[2]工作表1!$A:$G,7,0),0)+IF(VLOOKUP($G246,[2]工作表1!$A:$G,6,0)=N247,VLOOKUP($G246,[2]工作表1!$A:$G,7,0),0)+O246+AA247</f>
        <v>48</v>
      </c>
      <c r="P247" s="1">
        <v>23</v>
      </c>
      <c r="Q247" s="4">
        <f>IF(VLOOKUP($D246,[2]工作表1!$A:$G,6,0)=P247,VLOOKUP($D246,[2]工作表1!$A:$G,7,0),0)+IF(VLOOKUP($E246,[2]工作表1!$A:$G,6,0)=P247,VLOOKUP($E246,[2]工作表1!$A:$G,7,0),0)+IF(VLOOKUP($F246,[2]工作表1!$A:$G,6,0)=P247,VLOOKUP($F246,[2]工作表1!$A:$G,7,0),0)+IF(VLOOKUP($G246,[2]工作表1!$A:$G,6,0)=P247,VLOOKUP($G246,[2]工作表1!$A:$G,7,0),0)+Q246+AC247</f>
        <v>0</v>
      </c>
      <c r="R247">
        <f ca="1">IF(C247=0,0,ROUND(I247*VLOOKUP(H247,[1]期望属性!$E$23:$F$38,2,0)+M247*VLOOKUP(L247,[1]期望属性!$E$23:$F$38,2,0)+O247*VLOOKUP(N247,[1]期望属性!$E$23:$F$38,2,0)+K247*VLOOKUP(J247,[1]期望属性!$E$23:$F$38,2,0)+Q247*VLOOKUP(P247,[1]期望属性!$E$23:$F$38,2,0),0))</f>
        <v>170</v>
      </c>
      <c r="S247" t="str">
        <f>VLOOKUP((10000+INT(A247/1000)),[1]佣兵!$A$102:$F$150,5,0)</f>
        <v>技攻</v>
      </c>
      <c r="T247">
        <f t="shared" si="20"/>
        <v>1</v>
      </c>
      <c r="U247">
        <f ca="1">[1]佣兵!$N$91</f>
        <v>178</v>
      </c>
      <c r="V247">
        <f t="shared" si="21"/>
        <v>3</v>
      </c>
      <c r="W247">
        <v>0</v>
      </c>
      <c r="X247">
        <f t="shared" si="22"/>
        <v>4</v>
      </c>
      <c r="Y247">
        <f ca="1">[1]佣兵!$J$91</f>
        <v>10</v>
      </c>
      <c r="Z247">
        <f t="shared" si="23"/>
        <v>7</v>
      </c>
      <c r="AA247">
        <f ca="1">[1]佣兵!$L$91</f>
        <v>5</v>
      </c>
      <c r="AB247">
        <f t="shared" si="24"/>
        <v>23</v>
      </c>
      <c r="AC247">
        <v>0</v>
      </c>
    </row>
    <row r="248" spans="1:29" x14ac:dyDescent="0.15">
      <c r="A248" s="1">
        <v>61005</v>
      </c>
      <c r="B248" s="1">
        <v>61</v>
      </c>
      <c r="C248" s="1">
        <v>5</v>
      </c>
      <c r="D248" s="31">
        <v>6001</v>
      </c>
      <c r="E248" s="33">
        <v>6006</v>
      </c>
      <c r="F248" s="33">
        <v>6002</v>
      </c>
      <c r="G248" s="31">
        <v>6008</v>
      </c>
      <c r="H248" s="1">
        <v>1</v>
      </c>
      <c r="I248" s="4">
        <f ca="1">IF(VLOOKUP($D247,[2]工作表1!$A:$G,6,0)=H248,VLOOKUP($D247,[2]工作表1!$A:$G,7,0),0)+IF(VLOOKUP($E247,[2]工作表1!$A:$G,6,0)=H248,VLOOKUP($E247,[2]工作表1!$A:$G,7,0),0)+IF(VLOOKUP($F247,[2]工作表1!$A:$G,6,0)=H248,VLOOKUP($F247,[2]工作表1!$A:$G,7,0),0)+IF(VLOOKUP($G247,[2]工作表1!$A:$G,6,0)=H248,VLOOKUP($G247,[2]工作表1!$A:$G,7,0),0)+I247+U248</f>
        <v>1913</v>
      </c>
      <c r="J248" s="1">
        <v>3</v>
      </c>
      <c r="K248" s="4">
        <f>IF(VLOOKUP($D247,[2]工作表1!$A:$G,6,0)=J248,VLOOKUP($D247,[2]工作表1!$A:$G,7,0),0)+IF(VLOOKUP($E247,[2]工作表1!$A:$G,6,0)=J248,VLOOKUP($E247,[2]工作表1!$A:$G,7,0),0)+IF(VLOOKUP($F247,[2]工作表1!$A:$G,6,0)=J248,VLOOKUP($F247,[2]工作表1!$A:$G,7,0),0)+IF(VLOOKUP($G247,[2]工作表1!$A:$G,6,0)=J248,VLOOKUP($G247,[2]工作表1!$A:$G,7,0),0)+K247+W248</f>
        <v>45</v>
      </c>
      <c r="L248" s="1">
        <f>IF(S248="hp",4,IF(S248="物攻",5,IF(S248="技防",5,4)))</f>
        <v>4</v>
      </c>
      <c r="M248" s="4">
        <f ca="1">IF(VLOOKUP($D247,[2]工作表1!$A:$G,6,0)=L248,VLOOKUP($D247,[2]工作表1!$A:$G,7,0),0)+IF(VLOOKUP($E247,[2]工作表1!$A:$G,6,0)=L248,VLOOKUP($E247,[2]工作表1!$A:$G,7,0),0)+IF(VLOOKUP($F247,[2]工作表1!$A:$G,6,0)=L248,VLOOKUP($F247,[2]工作表1!$A:$G,7,0),0)+IF(VLOOKUP($G247,[2]工作表1!$A:$G,6,0)=L248,VLOOKUP($G247,[2]工作表1!$A:$G,7,0),0)+M247+Y248</f>
        <v>88</v>
      </c>
      <c r="N248" s="1">
        <f>IF(S248="hp",5,IF(S248="物攻",6,IF(S248="技防",6,7)))</f>
        <v>7</v>
      </c>
      <c r="O248" s="4">
        <f ca="1">IF(VLOOKUP($D247,[2]工作表1!$A:$G,6,0)=N248,VLOOKUP($D247,[2]工作表1!$A:$G,7,0),0)+IF(VLOOKUP($E247,[2]工作表1!$A:$G,6,0)=N248,VLOOKUP($E247,[2]工作表1!$A:$G,7,0),0)+IF(VLOOKUP($F247,[2]工作表1!$A:$G,6,0)=N248,VLOOKUP($F247,[2]工作表1!$A:$G,7,0),0)+IF(VLOOKUP($G247,[2]工作表1!$A:$G,6,0)=N248,VLOOKUP($G247,[2]工作表1!$A:$G,7,0),0)+O247+AA248</f>
        <v>54</v>
      </c>
      <c r="P248" s="1">
        <v>23</v>
      </c>
      <c r="Q248" s="4">
        <f>IF(VLOOKUP($D247,[2]工作表1!$A:$G,6,0)=P248,VLOOKUP($D247,[2]工作表1!$A:$G,7,0),0)+IF(VLOOKUP($E247,[2]工作表1!$A:$G,6,0)=P248,VLOOKUP($E247,[2]工作表1!$A:$G,7,0),0)+IF(VLOOKUP($F247,[2]工作表1!$A:$G,6,0)=P248,VLOOKUP($F247,[2]工作表1!$A:$G,7,0),0)+IF(VLOOKUP($G247,[2]工作表1!$A:$G,6,0)=P248,VLOOKUP($G247,[2]工作表1!$A:$G,7,0),0)+Q247+AC248</f>
        <v>0</v>
      </c>
      <c r="R248">
        <f ca="1">IF(C248=0,0,ROUND(I248*VLOOKUP(H248,[1]期望属性!$E$23:$F$38,2,0)+M248*VLOOKUP(L248,[1]期望属性!$E$23:$F$38,2,0)+O248*VLOOKUP(N248,[1]期望属性!$E$23:$F$38,2,0)+K248*VLOOKUP(J248,[1]期望属性!$E$23:$F$38,2,0)+Q248*VLOOKUP(P248,[1]期望属性!$E$23:$F$38,2,0),0))</f>
        <v>255</v>
      </c>
      <c r="S248" t="str">
        <f>VLOOKUP((10000+INT(A248/1000)),[1]佣兵!$A$102:$F$150,5,0)</f>
        <v>技攻</v>
      </c>
      <c r="T248">
        <f t="shared" si="20"/>
        <v>1</v>
      </c>
      <c r="U248">
        <f ca="1">[1]佣兵!$N$92</f>
        <v>218</v>
      </c>
      <c r="V248">
        <f t="shared" si="21"/>
        <v>3</v>
      </c>
      <c r="W248">
        <v>0</v>
      </c>
      <c r="X248">
        <f t="shared" si="22"/>
        <v>4</v>
      </c>
      <c r="Y248">
        <f ca="1">[1]佣兵!$J$92</f>
        <v>12</v>
      </c>
      <c r="Z248">
        <f t="shared" si="23"/>
        <v>7</v>
      </c>
      <c r="AA248">
        <f ca="1">[1]佣兵!$L$92</f>
        <v>6</v>
      </c>
      <c r="AB248">
        <f t="shared" si="24"/>
        <v>23</v>
      </c>
      <c r="AC248">
        <v>0</v>
      </c>
    </row>
    <row r="249" spans="1:29" x14ac:dyDescent="0.15">
      <c r="A249" s="1">
        <v>62000</v>
      </c>
      <c r="B249" s="1">
        <v>62</v>
      </c>
      <c r="C249" s="1">
        <v>0</v>
      </c>
      <c r="D249" s="27">
        <v>1001</v>
      </c>
      <c r="E249" s="28">
        <v>1006</v>
      </c>
      <c r="F249" s="28">
        <v>1002</v>
      </c>
      <c r="G249" s="29">
        <v>1008</v>
      </c>
      <c r="H249" s="1">
        <v>1</v>
      </c>
      <c r="I249" s="4">
        <v>0</v>
      </c>
      <c r="J249" s="1">
        <v>3</v>
      </c>
      <c r="K249" s="4">
        <v>0</v>
      </c>
      <c r="L249" s="1">
        <f>IF(S249="hp",4,IF(S249="物攻",5,IF(S249="技防",5,4)))</f>
        <v>4</v>
      </c>
      <c r="M249" s="4">
        <v>0</v>
      </c>
      <c r="N249" s="1">
        <f>IF(S249="hp",5,IF(S249="物攻",6,IF(S249="技防",6,7)))</f>
        <v>7</v>
      </c>
      <c r="O249" s="4">
        <v>0</v>
      </c>
      <c r="P249" s="1">
        <v>23</v>
      </c>
      <c r="Q249" s="4">
        <v>0</v>
      </c>
      <c r="R249">
        <f>IF(C249=0,0,ROUND(I249*VLOOKUP(H249,[1]期望属性!$E$23:$F$38,2,0)+M249*VLOOKUP(L249,[1]期望属性!$E$23:$F$38,2,0)+O249*VLOOKUP(N249,[1]期望属性!$E$23:$F$38,2,0)+K249*VLOOKUP(J249,[1]期望属性!$E$23:$F$38,2,0)+Q249*VLOOKUP(P249,[1]期望属性!$E$23:$F$38,2,0),0))</f>
        <v>0</v>
      </c>
      <c r="S249" t="str">
        <f>VLOOKUP((10000+INT(A249/1000)),[1]佣兵!$A$102:$F$150,5,0)</f>
        <v>技攻</v>
      </c>
      <c r="T249">
        <f t="shared" si="20"/>
        <v>1</v>
      </c>
      <c r="U249">
        <f>[1]佣兵!$N$87</f>
        <v>0</v>
      </c>
      <c r="V249">
        <f t="shared" si="21"/>
        <v>3</v>
      </c>
      <c r="W249">
        <v>0</v>
      </c>
      <c r="X249">
        <f t="shared" si="22"/>
        <v>4</v>
      </c>
      <c r="Y249">
        <f>[1]佣兵!$J$87</f>
        <v>0</v>
      </c>
      <c r="Z249">
        <f t="shared" si="23"/>
        <v>7</v>
      </c>
      <c r="AA249">
        <f>[1]佣兵!$L$87</f>
        <v>0</v>
      </c>
      <c r="AB249">
        <f t="shared" si="24"/>
        <v>23</v>
      </c>
      <c r="AC249">
        <v>0</v>
      </c>
    </row>
    <row r="250" spans="1:29" x14ac:dyDescent="0.15">
      <c r="A250" s="1">
        <v>62001</v>
      </c>
      <c r="B250" s="1">
        <v>62</v>
      </c>
      <c r="C250" s="1">
        <v>1</v>
      </c>
      <c r="D250" s="30">
        <v>2001</v>
      </c>
      <c r="E250" s="31">
        <v>2006</v>
      </c>
      <c r="F250" s="31">
        <v>2003</v>
      </c>
      <c r="G250" s="32">
        <v>2008</v>
      </c>
      <c r="H250" s="1">
        <v>1</v>
      </c>
      <c r="I250" s="4">
        <f ca="1">IF(VLOOKUP($D249,[2]工作表1!$A:$G,6,0)=H250,VLOOKUP($D249,[2]工作表1!$A:$G,7,0),0)+IF(VLOOKUP($E249,[2]工作表1!$A:$G,6,0)=H250,VLOOKUP($E249,[2]工作表1!$A:$G,7,0),0)+IF(VLOOKUP($F249,[2]工作表1!$A:$G,6,0)=H250,VLOOKUP($F249,[2]工作表1!$A:$G,7,0),0)+IF(VLOOKUP($G249,[2]工作表1!$A:$G,6,0)=H250,VLOOKUP($G249,[2]工作表1!$A:$G,7,0),0)+I249+U250</f>
        <v>170</v>
      </c>
      <c r="J250" s="1">
        <v>3</v>
      </c>
      <c r="K250" s="4">
        <f>IF(VLOOKUP($D249,[2]工作表1!$A:$G,6,0)=J250,VLOOKUP($D249,[2]工作表1!$A:$G,7,0),0)+IF(VLOOKUP($E249,[2]工作表1!$A:$G,6,0)=J250,VLOOKUP($E249,[2]工作表1!$A:$G,7,0),0)+IF(VLOOKUP($F249,[2]工作表1!$A:$G,6,0)=J250,VLOOKUP($F249,[2]工作表1!$A:$G,7,0),0)+IF(VLOOKUP($G249,[2]工作表1!$A:$G,6,0)=J250,VLOOKUP($G249,[2]工作表1!$A:$G,7,0),0)+K249+W250</f>
        <v>6</v>
      </c>
      <c r="L250" s="1">
        <f>IF(S250="hp",4,IF(S250="物攻",5,IF(S250="技防",5,4)))</f>
        <v>4</v>
      </c>
      <c r="M250" s="4">
        <f ca="1">IF(VLOOKUP($D249,[2]工作表1!$A:$G,6,0)=L250,VLOOKUP($D249,[2]工作表1!$A:$G,7,0),0)+IF(VLOOKUP($E249,[2]工作表1!$A:$G,6,0)=L250,VLOOKUP($E249,[2]工作表1!$A:$G,7,0),0)+IF(VLOOKUP($F249,[2]工作表1!$A:$G,6,0)=L250,VLOOKUP($F249,[2]工作表1!$A:$G,7,0),0)+IF(VLOOKUP($G249,[2]工作表1!$A:$G,6,0)=L250,VLOOKUP($G249,[2]工作表1!$A:$G,7,0),0)+M249+Y250</f>
        <v>8</v>
      </c>
      <c r="N250" s="1">
        <f>IF(S250="hp",5,IF(S250="物攻",6,IF(S250="技防",6,7)))</f>
        <v>7</v>
      </c>
      <c r="O250" s="4">
        <f ca="1">IF(VLOOKUP($D249,[2]工作表1!$A:$G,6,0)=N250,VLOOKUP($D249,[2]工作表1!$A:$G,7,0),0)+IF(VLOOKUP($E249,[2]工作表1!$A:$G,6,0)=N250,VLOOKUP($E249,[2]工作表1!$A:$G,7,0),0)+IF(VLOOKUP($F249,[2]工作表1!$A:$G,6,0)=N250,VLOOKUP($F249,[2]工作表1!$A:$G,7,0),0)+IF(VLOOKUP($G249,[2]工作表1!$A:$G,6,0)=N250,VLOOKUP($G249,[2]工作表1!$A:$G,7,0),0)+O249+AA250</f>
        <v>7</v>
      </c>
      <c r="P250" s="1">
        <v>23</v>
      </c>
      <c r="Q250" s="4">
        <f>IF(VLOOKUP($D249,[2]工作表1!$A:$G,6,0)=P250,VLOOKUP($D249,[2]工作表1!$A:$G,7,0),0)+IF(VLOOKUP($E249,[2]工作表1!$A:$G,6,0)=P250,VLOOKUP($E249,[2]工作表1!$A:$G,7,0),0)+IF(VLOOKUP($F249,[2]工作表1!$A:$G,6,0)=P250,VLOOKUP($F249,[2]工作表1!$A:$G,7,0),0)+IF(VLOOKUP($G249,[2]工作表1!$A:$G,6,0)=P250,VLOOKUP($G249,[2]工作表1!$A:$G,7,0),0)+Q249+AC250</f>
        <v>0</v>
      </c>
      <c r="R250">
        <f ca="1">IF(C250=0,0,ROUND(I250*VLOOKUP(H250,[1]期望属性!$E$23:$F$38,2,0)+M250*VLOOKUP(L250,[1]期望属性!$E$23:$F$38,2,0)+O250*VLOOKUP(N250,[1]期望属性!$E$23:$F$38,2,0)+K250*VLOOKUP(J250,[1]期望属性!$E$23:$F$38,2,0)+Q250*VLOOKUP(P250,[1]期望属性!$E$23:$F$38,2,0),0))</f>
        <v>26</v>
      </c>
      <c r="S250" t="str">
        <f>VLOOKUP((10000+INT(A250/1000)),[1]佣兵!$A$102:$F$150,5,0)</f>
        <v>技攻</v>
      </c>
      <c r="T250">
        <f t="shared" si="20"/>
        <v>1</v>
      </c>
      <c r="U250">
        <f ca="1">[1]佣兵!$N$88</f>
        <v>99</v>
      </c>
      <c r="V250">
        <f t="shared" si="21"/>
        <v>3</v>
      </c>
      <c r="W250">
        <v>0</v>
      </c>
      <c r="X250">
        <f t="shared" si="22"/>
        <v>4</v>
      </c>
      <c r="Y250">
        <f ca="1">[1]佣兵!$J$88</f>
        <v>5</v>
      </c>
      <c r="Z250">
        <f t="shared" si="23"/>
        <v>7</v>
      </c>
      <c r="AA250">
        <f ca="1">[1]佣兵!$L$88</f>
        <v>3</v>
      </c>
      <c r="AB250">
        <f t="shared" si="24"/>
        <v>23</v>
      </c>
      <c r="AC250">
        <v>0</v>
      </c>
    </row>
    <row r="251" spans="1:29" x14ac:dyDescent="0.15">
      <c r="A251" s="1">
        <v>62002</v>
      </c>
      <c r="B251" s="1">
        <v>62</v>
      </c>
      <c r="C251" s="1">
        <v>2</v>
      </c>
      <c r="D251" s="30">
        <v>3003</v>
      </c>
      <c r="E251" s="31">
        <v>3006</v>
      </c>
      <c r="F251" s="31">
        <v>3002</v>
      </c>
      <c r="G251" s="32">
        <v>3008</v>
      </c>
      <c r="H251" s="1">
        <v>1</v>
      </c>
      <c r="I251" s="4">
        <f ca="1">IF(VLOOKUP($D250,[2]工作表1!$A:$G,6,0)=H251,VLOOKUP($D250,[2]工作表1!$A:$G,7,0),0)+IF(VLOOKUP($E250,[2]工作表1!$A:$G,6,0)=H251,VLOOKUP($E250,[2]工作表1!$A:$G,7,0),0)+IF(VLOOKUP($F250,[2]工作表1!$A:$G,6,0)=H251,VLOOKUP($F250,[2]工作表1!$A:$G,7,0),0)+IF(VLOOKUP($G250,[2]工作表1!$A:$G,6,0)=H251,VLOOKUP($G250,[2]工作表1!$A:$G,7,0),0)+I250+U251</f>
        <v>477</v>
      </c>
      <c r="J251" s="1">
        <v>3</v>
      </c>
      <c r="K251" s="4">
        <f>IF(VLOOKUP($D250,[2]工作表1!$A:$G,6,0)=J251,VLOOKUP($D250,[2]工作表1!$A:$G,7,0),0)+IF(VLOOKUP($E250,[2]工作表1!$A:$G,6,0)=J251,VLOOKUP($E250,[2]工作表1!$A:$G,7,0),0)+IF(VLOOKUP($F250,[2]工作表1!$A:$G,6,0)=J251,VLOOKUP($F250,[2]工作表1!$A:$G,7,0),0)+IF(VLOOKUP($G250,[2]工作表1!$A:$G,6,0)=J251,VLOOKUP($G250,[2]工作表1!$A:$G,7,0),0)+K250+W251</f>
        <v>6</v>
      </c>
      <c r="L251" s="1">
        <f>IF(S251="hp",4,IF(S251="物攻",5,IF(S251="技防",5,4)))</f>
        <v>4</v>
      </c>
      <c r="M251" s="4">
        <f ca="1">IF(VLOOKUP($D250,[2]工作表1!$A:$G,6,0)=L251,VLOOKUP($D250,[2]工作表1!$A:$G,7,0),0)+IF(VLOOKUP($E250,[2]工作表1!$A:$G,6,0)=L251,VLOOKUP($E250,[2]工作表1!$A:$G,7,0),0)+IF(VLOOKUP($F250,[2]工作表1!$A:$G,6,0)=L251,VLOOKUP($F250,[2]工作表1!$A:$G,7,0),0)+IF(VLOOKUP($G250,[2]工作表1!$A:$G,6,0)=L251,VLOOKUP($G250,[2]工作表1!$A:$G,7,0),0)+M250+Y251</f>
        <v>20</v>
      </c>
      <c r="N251" s="1">
        <f>IF(S251="hp",5,IF(S251="物攻",6,IF(S251="技防",6,7)))</f>
        <v>7</v>
      </c>
      <c r="O251" s="4">
        <f ca="1">IF(VLOOKUP($D250,[2]工作表1!$A:$G,6,0)=N251,VLOOKUP($D250,[2]工作表1!$A:$G,7,0),0)+IF(VLOOKUP($E250,[2]工作表1!$A:$G,6,0)=N251,VLOOKUP($E250,[2]工作表1!$A:$G,7,0),0)+IF(VLOOKUP($F250,[2]工作表1!$A:$G,6,0)=N251,VLOOKUP($F250,[2]工作表1!$A:$G,7,0),0)+IF(VLOOKUP($G250,[2]工作表1!$A:$G,6,0)=N251,VLOOKUP($G250,[2]工作表1!$A:$G,7,0),0)+O250+AA251</f>
        <v>17</v>
      </c>
      <c r="P251" s="1">
        <v>23</v>
      </c>
      <c r="Q251" s="4">
        <f>IF(VLOOKUP($D250,[2]工作表1!$A:$G,6,0)=P251,VLOOKUP($D250,[2]工作表1!$A:$G,7,0),0)+IF(VLOOKUP($E250,[2]工作表1!$A:$G,6,0)=P251,VLOOKUP($E250,[2]工作表1!$A:$G,7,0),0)+IF(VLOOKUP($F250,[2]工作表1!$A:$G,6,0)=P251,VLOOKUP($F250,[2]工作表1!$A:$G,7,0),0)+IF(VLOOKUP($G250,[2]工作表1!$A:$G,6,0)=P251,VLOOKUP($G250,[2]工作表1!$A:$G,7,0),0)+Q250+AC251</f>
        <v>0</v>
      </c>
      <c r="R251">
        <f ca="1">IF(C251=0,0,ROUND(I251*VLOOKUP(H251,[1]期望属性!$E$23:$F$38,2,0)+M251*VLOOKUP(L251,[1]期望属性!$E$23:$F$38,2,0)+O251*VLOOKUP(N251,[1]期望属性!$E$23:$F$38,2,0)+K251*VLOOKUP(J251,[1]期望属性!$E$23:$F$38,2,0)+Q251*VLOOKUP(P251,[1]期望属性!$E$23:$F$38,2,0),0))</f>
        <v>62</v>
      </c>
      <c r="S251" t="str">
        <f>VLOOKUP((10000+INT(A251/1000)),[1]佣兵!$A$102:$F$150,5,0)</f>
        <v>技攻</v>
      </c>
      <c r="T251">
        <f t="shared" si="20"/>
        <v>1</v>
      </c>
      <c r="U251">
        <f ca="1">[1]佣兵!$N$89</f>
        <v>129</v>
      </c>
      <c r="V251">
        <f t="shared" si="21"/>
        <v>3</v>
      </c>
      <c r="W251">
        <v>0</v>
      </c>
      <c r="X251">
        <f t="shared" si="22"/>
        <v>4</v>
      </c>
      <c r="Y251">
        <f ca="1">[1]佣兵!$J$89</f>
        <v>7</v>
      </c>
      <c r="Z251">
        <f t="shared" si="23"/>
        <v>7</v>
      </c>
      <c r="AA251">
        <f ca="1">[1]佣兵!$L$89</f>
        <v>4</v>
      </c>
      <c r="AB251">
        <f t="shared" si="24"/>
        <v>23</v>
      </c>
      <c r="AC251">
        <v>0</v>
      </c>
    </row>
    <row r="252" spans="1:29" x14ac:dyDescent="0.15">
      <c r="A252" s="1">
        <v>62003</v>
      </c>
      <c r="B252" s="1">
        <v>62</v>
      </c>
      <c r="C252" s="1">
        <v>3</v>
      </c>
      <c r="D252" s="30">
        <v>4001</v>
      </c>
      <c r="E252" s="31">
        <v>4006</v>
      </c>
      <c r="F252" s="31">
        <v>4003</v>
      </c>
      <c r="G252" s="32">
        <v>4008</v>
      </c>
      <c r="H252" s="1">
        <v>1</v>
      </c>
      <c r="I252" s="4">
        <f ca="1">IF(VLOOKUP($D251,[2]工作表1!$A:$G,6,0)=H252,VLOOKUP($D251,[2]工作表1!$A:$G,7,0),0)+IF(VLOOKUP($E251,[2]工作表1!$A:$G,6,0)=H252,VLOOKUP($E251,[2]工作表1!$A:$G,7,0),0)+IF(VLOOKUP($F251,[2]工作表1!$A:$G,6,0)=H252,VLOOKUP($F251,[2]工作表1!$A:$G,7,0),0)+IF(VLOOKUP($G251,[2]工作表1!$A:$G,6,0)=H252,VLOOKUP($G251,[2]工作表1!$A:$G,7,0),0)+I251+U252</f>
        <v>863</v>
      </c>
      <c r="J252" s="1">
        <v>3</v>
      </c>
      <c r="K252" s="4">
        <f>IF(VLOOKUP($D251,[2]工作表1!$A:$G,6,0)=J252,VLOOKUP($D251,[2]工作表1!$A:$G,7,0),0)+IF(VLOOKUP($E251,[2]工作表1!$A:$G,6,0)=J252,VLOOKUP($E251,[2]工作表1!$A:$G,7,0),0)+IF(VLOOKUP($F251,[2]工作表1!$A:$G,6,0)=J252,VLOOKUP($F251,[2]工作表1!$A:$G,7,0),0)+IF(VLOOKUP($G251,[2]工作表1!$A:$G,6,0)=J252,VLOOKUP($G251,[2]工作表1!$A:$G,7,0),0)+K251+W252</f>
        <v>19</v>
      </c>
      <c r="L252" s="1">
        <f>IF(S252="hp",4,IF(S252="物攻",5,IF(S252="技防",5,4)))</f>
        <v>4</v>
      </c>
      <c r="M252" s="4">
        <f ca="1">IF(VLOOKUP($D251,[2]工作表1!$A:$G,6,0)=L252,VLOOKUP($D251,[2]工作表1!$A:$G,7,0),0)+IF(VLOOKUP($E251,[2]工作表1!$A:$G,6,0)=L252,VLOOKUP($E251,[2]工作表1!$A:$G,7,0),0)+IF(VLOOKUP($F251,[2]工作表1!$A:$G,6,0)=L252,VLOOKUP($F251,[2]工作表1!$A:$G,7,0),0)+IF(VLOOKUP($G251,[2]工作表1!$A:$G,6,0)=L252,VLOOKUP($G251,[2]工作表1!$A:$G,7,0),0)+M251+Y252</f>
        <v>28</v>
      </c>
      <c r="N252" s="1">
        <f>IF(S252="hp",5,IF(S252="物攻",6,IF(S252="技防",6,7)))</f>
        <v>7</v>
      </c>
      <c r="O252" s="4">
        <f ca="1">IF(VLOOKUP($D251,[2]工作表1!$A:$G,6,0)=N252,VLOOKUP($D251,[2]工作表1!$A:$G,7,0),0)+IF(VLOOKUP($E251,[2]工作表1!$A:$G,6,0)=N252,VLOOKUP($E251,[2]工作表1!$A:$G,7,0),0)+IF(VLOOKUP($F251,[2]工作表1!$A:$G,6,0)=N252,VLOOKUP($F251,[2]工作表1!$A:$G,7,0),0)+IF(VLOOKUP($G251,[2]工作表1!$A:$G,6,0)=N252,VLOOKUP($G251,[2]工作表1!$A:$G,7,0),0)+O251+AA252</f>
        <v>30</v>
      </c>
      <c r="P252" s="1">
        <v>23</v>
      </c>
      <c r="Q252" s="4">
        <f>IF(VLOOKUP($D251,[2]工作表1!$A:$G,6,0)=P252,VLOOKUP($D251,[2]工作表1!$A:$G,7,0),0)+IF(VLOOKUP($E251,[2]工作表1!$A:$G,6,0)=P252,VLOOKUP($E251,[2]工作表1!$A:$G,7,0),0)+IF(VLOOKUP($F251,[2]工作表1!$A:$G,6,0)=P252,VLOOKUP($F251,[2]工作表1!$A:$G,7,0),0)+IF(VLOOKUP($G251,[2]工作表1!$A:$G,6,0)=P252,VLOOKUP($G251,[2]工作表1!$A:$G,7,0),0)+Q251+AC252</f>
        <v>0</v>
      </c>
      <c r="R252">
        <f ca="1">IF(C252=0,0,ROUND(I252*VLOOKUP(H252,[1]期望属性!$E$23:$F$38,2,0)+M252*VLOOKUP(L252,[1]期望属性!$E$23:$F$38,2,0)+O252*VLOOKUP(N252,[1]期望属性!$E$23:$F$38,2,0)+K252*VLOOKUP(J252,[1]期望属性!$E$23:$F$38,2,0)+Q252*VLOOKUP(P252,[1]期望属性!$E$23:$F$38,2,0),0))</f>
        <v>107</v>
      </c>
      <c r="S252" t="str">
        <f>VLOOKUP((10000+INT(A252/1000)),[1]佣兵!$A$102:$F$150,5,0)</f>
        <v>技攻</v>
      </c>
      <c r="T252">
        <f t="shared" si="20"/>
        <v>1</v>
      </c>
      <c r="U252">
        <f ca="1">[1]佣兵!$N$90</f>
        <v>149</v>
      </c>
      <c r="V252">
        <f t="shared" si="21"/>
        <v>3</v>
      </c>
      <c r="W252">
        <v>0</v>
      </c>
      <c r="X252">
        <f t="shared" si="22"/>
        <v>4</v>
      </c>
      <c r="Y252">
        <f ca="1">[1]佣兵!$J$90</f>
        <v>8</v>
      </c>
      <c r="Z252">
        <f t="shared" si="23"/>
        <v>7</v>
      </c>
      <c r="AA252">
        <f ca="1">[1]佣兵!$L$90</f>
        <v>4</v>
      </c>
      <c r="AB252">
        <f t="shared" si="24"/>
        <v>23</v>
      </c>
      <c r="AC252">
        <v>0</v>
      </c>
    </row>
    <row r="253" spans="1:29" x14ac:dyDescent="0.15">
      <c r="A253" s="1">
        <v>62004</v>
      </c>
      <c r="B253" s="1">
        <v>62</v>
      </c>
      <c r="C253" s="1">
        <v>4</v>
      </c>
      <c r="D253" s="30">
        <v>5001</v>
      </c>
      <c r="E253" s="31">
        <v>5001</v>
      </c>
      <c r="F253" s="31">
        <v>5002</v>
      </c>
      <c r="G253" s="32">
        <v>5008</v>
      </c>
      <c r="H253" s="1">
        <v>1</v>
      </c>
      <c r="I253" s="4">
        <f ca="1">IF(VLOOKUP($D252,[2]工作表1!$A:$G,6,0)=H253,VLOOKUP($D252,[2]工作表1!$A:$G,7,0),0)+IF(VLOOKUP($E252,[2]工作表1!$A:$G,6,0)=H253,VLOOKUP($E252,[2]工作表1!$A:$G,7,0),0)+IF(VLOOKUP($F252,[2]工作表1!$A:$G,6,0)=H253,VLOOKUP($F252,[2]工作表1!$A:$G,7,0),0)+IF(VLOOKUP($G252,[2]工作表1!$A:$G,6,0)=H253,VLOOKUP($G252,[2]工作表1!$A:$G,7,0),0)+I252+U253</f>
        <v>1396</v>
      </c>
      <c r="J253" s="1">
        <v>3</v>
      </c>
      <c r="K253" s="4">
        <f>IF(VLOOKUP($D252,[2]工作表1!$A:$G,6,0)=J253,VLOOKUP($D252,[2]工作表1!$A:$G,7,0),0)+IF(VLOOKUP($E252,[2]工作表1!$A:$G,6,0)=J253,VLOOKUP($E252,[2]工作表1!$A:$G,7,0),0)+IF(VLOOKUP($F252,[2]工作表1!$A:$G,6,0)=J253,VLOOKUP($F252,[2]工作表1!$A:$G,7,0),0)+IF(VLOOKUP($G252,[2]工作表1!$A:$G,6,0)=J253,VLOOKUP($G252,[2]工作表1!$A:$G,7,0),0)+K252+W253</f>
        <v>19</v>
      </c>
      <c r="L253" s="1">
        <f>IF(S253="hp",4,IF(S253="物攻",5,IF(S253="技防",5,4)))</f>
        <v>4</v>
      </c>
      <c r="M253" s="4">
        <f ca="1">IF(VLOOKUP($D252,[2]工作表1!$A:$G,6,0)=L253,VLOOKUP($D252,[2]工作表1!$A:$G,7,0),0)+IF(VLOOKUP($E252,[2]工作表1!$A:$G,6,0)=L253,VLOOKUP($E252,[2]工作表1!$A:$G,7,0),0)+IF(VLOOKUP($F252,[2]工作表1!$A:$G,6,0)=L253,VLOOKUP($F252,[2]工作表1!$A:$G,7,0),0)+IF(VLOOKUP($G252,[2]工作表1!$A:$G,6,0)=L253,VLOOKUP($G252,[2]工作表1!$A:$G,7,0),0)+M252+Y253</f>
        <v>48</v>
      </c>
      <c r="N253" s="1">
        <f>IF(S253="hp",5,IF(S253="物攻",6,IF(S253="技防",6,7)))</f>
        <v>7</v>
      </c>
      <c r="O253" s="4">
        <f ca="1">IF(VLOOKUP($D252,[2]工作表1!$A:$G,6,0)=N253,VLOOKUP($D252,[2]工作表1!$A:$G,7,0),0)+IF(VLOOKUP($E252,[2]工作表1!$A:$G,6,0)=N253,VLOOKUP($E252,[2]工作表1!$A:$G,7,0),0)+IF(VLOOKUP($F252,[2]工作表1!$A:$G,6,0)=N253,VLOOKUP($F252,[2]工作表1!$A:$G,7,0),0)+IF(VLOOKUP($G252,[2]工作表1!$A:$G,6,0)=N253,VLOOKUP($G252,[2]工作表1!$A:$G,7,0),0)+O252+AA253</f>
        <v>48</v>
      </c>
      <c r="P253" s="1">
        <v>23</v>
      </c>
      <c r="Q253" s="4">
        <f>IF(VLOOKUP($D252,[2]工作表1!$A:$G,6,0)=P253,VLOOKUP($D252,[2]工作表1!$A:$G,7,0),0)+IF(VLOOKUP($E252,[2]工作表1!$A:$G,6,0)=P253,VLOOKUP($E252,[2]工作表1!$A:$G,7,0),0)+IF(VLOOKUP($F252,[2]工作表1!$A:$G,6,0)=P253,VLOOKUP($F252,[2]工作表1!$A:$G,7,0),0)+IF(VLOOKUP($G252,[2]工作表1!$A:$G,6,0)=P253,VLOOKUP($G252,[2]工作表1!$A:$G,7,0),0)+Q252+AC253</f>
        <v>0</v>
      </c>
      <c r="R253">
        <f ca="1">IF(C253=0,0,ROUND(I253*VLOOKUP(H253,[1]期望属性!$E$23:$F$38,2,0)+M253*VLOOKUP(L253,[1]期望属性!$E$23:$F$38,2,0)+O253*VLOOKUP(N253,[1]期望属性!$E$23:$F$38,2,0)+K253*VLOOKUP(J253,[1]期望属性!$E$23:$F$38,2,0)+Q253*VLOOKUP(P253,[1]期望属性!$E$23:$F$38,2,0),0))</f>
        <v>170</v>
      </c>
      <c r="S253" t="str">
        <f>VLOOKUP((10000+INT(A253/1000)),[1]佣兵!$A$102:$F$150,5,0)</f>
        <v>技攻</v>
      </c>
      <c r="T253">
        <f t="shared" si="20"/>
        <v>1</v>
      </c>
      <c r="U253">
        <f ca="1">[1]佣兵!$N$91</f>
        <v>178</v>
      </c>
      <c r="V253">
        <f t="shared" si="21"/>
        <v>3</v>
      </c>
      <c r="W253">
        <v>0</v>
      </c>
      <c r="X253">
        <f t="shared" si="22"/>
        <v>4</v>
      </c>
      <c r="Y253">
        <f ca="1">[1]佣兵!$J$91</f>
        <v>10</v>
      </c>
      <c r="Z253">
        <f t="shared" si="23"/>
        <v>7</v>
      </c>
      <c r="AA253">
        <f ca="1">[1]佣兵!$L$91</f>
        <v>5</v>
      </c>
      <c r="AB253">
        <f t="shared" si="24"/>
        <v>23</v>
      </c>
      <c r="AC253">
        <v>0</v>
      </c>
    </row>
    <row r="254" spans="1:29" ht="14.25" thickBot="1" x14ac:dyDescent="0.2">
      <c r="A254" s="1">
        <v>62005</v>
      </c>
      <c r="B254" s="1">
        <v>62</v>
      </c>
      <c r="C254" s="1">
        <v>5</v>
      </c>
      <c r="D254" s="31">
        <v>6001</v>
      </c>
      <c r="E254" s="33">
        <v>6006</v>
      </c>
      <c r="F254" s="33">
        <v>6002</v>
      </c>
      <c r="G254" s="31">
        <v>6008</v>
      </c>
      <c r="H254" s="1">
        <v>1</v>
      </c>
      <c r="I254" s="4">
        <f ca="1">IF(VLOOKUP($D253,[2]工作表1!$A:$G,6,0)=H254,VLOOKUP($D253,[2]工作表1!$A:$G,7,0),0)+IF(VLOOKUP($E253,[2]工作表1!$A:$G,6,0)=H254,VLOOKUP($E253,[2]工作表1!$A:$G,7,0),0)+IF(VLOOKUP($F253,[2]工作表1!$A:$G,6,0)=H254,VLOOKUP($F253,[2]工作表1!$A:$G,7,0),0)+IF(VLOOKUP($G253,[2]工作表1!$A:$G,6,0)=H254,VLOOKUP($G253,[2]工作表1!$A:$G,7,0),0)+I253+U254</f>
        <v>1913</v>
      </c>
      <c r="J254" s="1">
        <v>3</v>
      </c>
      <c r="K254" s="4">
        <f>IF(VLOOKUP($D253,[2]工作表1!$A:$G,6,0)=J254,VLOOKUP($D253,[2]工作表1!$A:$G,7,0),0)+IF(VLOOKUP($E253,[2]工作表1!$A:$G,6,0)=J254,VLOOKUP($E253,[2]工作表1!$A:$G,7,0),0)+IF(VLOOKUP($F253,[2]工作表1!$A:$G,6,0)=J254,VLOOKUP($F253,[2]工作表1!$A:$G,7,0),0)+IF(VLOOKUP($G253,[2]工作表1!$A:$G,6,0)=J254,VLOOKUP($G253,[2]工作表1!$A:$G,7,0),0)+K253+W254</f>
        <v>45</v>
      </c>
      <c r="L254" s="1">
        <f>IF(S254="hp",4,IF(S254="物攻",5,IF(S254="技防",5,4)))</f>
        <v>4</v>
      </c>
      <c r="M254" s="4">
        <f ca="1">IF(VLOOKUP($D253,[2]工作表1!$A:$G,6,0)=L254,VLOOKUP($D253,[2]工作表1!$A:$G,7,0),0)+IF(VLOOKUP($E253,[2]工作表1!$A:$G,6,0)=L254,VLOOKUP($E253,[2]工作表1!$A:$G,7,0),0)+IF(VLOOKUP($F253,[2]工作表1!$A:$G,6,0)=L254,VLOOKUP($F253,[2]工作表1!$A:$G,7,0),0)+IF(VLOOKUP($G253,[2]工作表1!$A:$G,6,0)=L254,VLOOKUP($G253,[2]工作表1!$A:$G,7,0),0)+M253+Y254</f>
        <v>88</v>
      </c>
      <c r="N254" s="1">
        <f>IF(S254="hp",5,IF(S254="物攻",6,IF(S254="技防",6,7)))</f>
        <v>7</v>
      </c>
      <c r="O254" s="4">
        <f ca="1">IF(VLOOKUP($D253,[2]工作表1!$A:$G,6,0)=N254,VLOOKUP($D253,[2]工作表1!$A:$G,7,0),0)+IF(VLOOKUP($E253,[2]工作表1!$A:$G,6,0)=N254,VLOOKUP($E253,[2]工作表1!$A:$G,7,0),0)+IF(VLOOKUP($F253,[2]工作表1!$A:$G,6,0)=N254,VLOOKUP($F253,[2]工作表1!$A:$G,7,0),0)+IF(VLOOKUP($G253,[2]工作表1!$A:$G,6,0)=N254,VLOOKUP($G253,[2]工作表1!$A:$G,7,0),0)+O253+AA254</f>
        <v>54</v>
      </c>
      <c r="P254" s="1">
        <v>23</v>
      </c>
      <c r="Q254" s="4">
        <f>IF(VLOOKUP($D253,[2]工作表1!$A:$G,6,0)=P254,VLOOKUP($D253,[2]工作表1!$A:$G,7,0),0)+IF(VLOOKUP($E253,[2]工作表1!$A:$G,6,0)=P254,VLOOKUP($E253,[2]工作表1!$A:$G,7,0),0)+IF(VLOOKUP($F253,[2]工作表1!$A:$G,6,0)=P254,VLOOKUP($F253,[2]工作表1!$A:$G,7,0),0)+IF(VLOOKUP($G253,[2]工作表1!$A:$G,6,0)=P254,VLOOKUP($G253,[2]工作表1!$A:$G,7,0),0)+Q253+AC254</f>
        <v>0</v>
      </c>
      <c r="R254">
        <f ca="1">IF(C254=0,0,ROUND(I254*VLOOKUP(H254,[1]期望属性!$E$23:$F$38,2,0)+M254*VLOOKUP(L254,[1]期望属性!$E$23:$F$38,2,0)+O254*VLOOKUP(N254,[1]期望属性!$E$23:$F$38,2,0)+K254*VLOOKUP(J254,[1]期望属性!$E$23:$F$38,2,0)+Q254*VLOOKUP(P254,[1]期望属性!$E$23:$F$38,2,0),0))</f>
        <v>255</v>
      </c>
      <c r="S254" t="str">
        <f>VLOOKUP((10000+INT(A254/1000)),[1]佣兵!$A$102:$F$150,5,0)</f>
        <v>技攻</v>
      </c>
      <c r="T254">
        <f t="shared" si="20"/>
        <v>1</v>
      </c>
      <c r="U254">
        <f ca="1">[1]佣兵!$N$92</f>
        <v>218</v>
      </c>
      <c r="V254">
        <f t="shared" si="21"/>
        <v>3</v>
      </c>
      <c r="W254">
        <v>0</v>
      </c>
      <c r="X254">
        <f t="shared" si="22"/>
        <v>4</v>
      </c>
      <c r="Y254">
        <f ca="1">[1]佣兵!$J$92</f>
        <v>12</v>
      </c>
      <c r="Z254">
        <f t="shared" si="23"/>
        <v>7</v>
      </c>
      <c r="AA254">
        <f ca="1">[1]佣兵!$L$92</f>
        <v>6</v>
      </c>
      <c r="AB254">
        <f t="shared" si="24"/>
        <v>23</v>
      </c>
      <c r="AC254">
        <v>0</v>
      </c>
    </row>
    <row r="255" spans="1:29" x14ac:dyDescent="0.15">
      <c r="A255">
        <v>63000</v>
      </c>
      <c r="B255">
        <v>63</v>
      </c>
      <c r="C255" s="1">
        <v>0</v>
      </c>
      <c r="D255" s="17">
        <v>1001</v>
      </c>
      <c r="E255" s="18">
        <v>1005</v>
      </c>
      <c r="F255" s="18">
        <v>1002</v>
      </c>
      <c r="G255" s="19">
        <v>1007</v>
      </c>
      <c r="H255" s="1">
        <v>1</v>
      </c>
      <c r="I255" s="4">
        <v>0</v>
      </c>
      <c r="J255" s="1">
        <v>3</v>
      </c>
      <c r="K255" s="4">
        <v>0</v>
      </c>
      <c r="L255" s="1">
        <f>IF(S255="hp",4,IF(S255="物攻",5,IF(S255="技防",5,4)))</f>
        <v>4</v>
      </c>
      <c r="M255" s="4">
        <v>0</v>
      </c>
      <c r="N255" s="1">
        <f>IF(S255="hp",5,IF(S255="物攻",6,IF(S255="技防",6,7)))</f>
        <v>5</v>
      </c>
      <c r="O255" s="4">
        <v>0</v>
      </c>
      <c r="P255" s="1">
        <v>23</v>
      </c>
      <c r="Q255" s="4">
        <v>0</v>
      </c>
      <c r="R255">
        <f>IF(C255=0,0,ROUND(I255*VLOOKUP(H255,[1]期望属性!$E$23:$F$38,2,0)+M255*VLOOKUP(L255,[1]期望属性!$E$23:$F$38,2,0)+O255*VLOOKUP(N255,[1]期望属性!$E$23:$F$38,2,0)+K255*VLOOKUP(J255,[1]期望属性!$E$23:$F$38,2,0)+Q255*VLOOKUP(P255,[1]期望属性!$E$23:$F$38,2,0),0))</f>
        <v>0</v>
      </c>
      <c r="S255" t="str">
        <f>VLOOKUP((10000+INT(A255/1000)),[1]佣兵!$A$102:$F$150,5,0)</f>
        <v>hp</v>
      </c>
      <c r="T255">
        <f>H255</f>
        <v>1</v>
      </c>
      <c r="U255">
        <f>[1]佣兵!$N$87</f>
        <v>0</v>
      </c>
      <c r="V255">
        <f>J255</f>
        <v>3</v>
      </c>
      <c r="W255">
        <v>0</v>
      </c>
      <c r="X255">
        <f>L255</f>
        <v>4</v>
      </c>
      <c r="Y255">
        <f>[1]佣兵!$J$87</f>
        <v>0</v>
      </c>
      <c r="Z255">
        <f>N255</f>
        <v>5</v>
      </c>
      <c r="AA255">
        <f>[1]佣兵!$J$87</f>
        <v>0</v>
      </c>
      <c r="AB255">
        <f>P255</f>
        <v>23</v>
      </c>
      <c r="AC255">
        <v>0</v>
      </c>
    </row>
    <row r="256" spans="1:29" x14ac:dyDescent="0.15">
      <c r="A256">
        <v>63001</v>
      </c>
      <c r="B256">
        <v>63</v>
      </c>
      <c r="C256" s="1">
        <v>1</v>
      </c>
      <c r="D256" s="20">
        <v>2001</v>
      </c>
      <c r="E256" s="6">
        <v>2005</v>
      </c>
      <c r="F256" s="6">
        <v>2003</v>
      </c>
      <c r="G256" s="21">
        <v>2008</v>
      </c>
      <c r="H256" s="1">
        <v>1</v>
      </c>
      <c r="I256" s="4">
        <f ca="1">IF(VLOOKUP($D255,[2]工作表1!$A:$G,6,0)=H256,VLOOKUP($D255,[2]工作表1!$A:$G,7,0),0)+IF(VLOOKUP($E255,[2]工作表1!$A:$G,6,0)=H256,VLOOKUP($E255,[2]工作表1!$A:$G,7,0),0)+IF(VLOOKUP($F255,[2]工作表1!$A:$G,6,0)=H256,VLOOKUP($F255,[2]工作表1!$A:$G,7,0),0)+IF(VLOOKUP($G255,[2]工作表1!$A:$G,6,0)=H256,VLOOKUP($G255,[2]工作表1!$A:$G,7,0),0)+I255+U256</f>
        <v>99</v>
      </c>
      <c r="J256" s="1">
        <v>3</v>
      </c>
      <c r="K256" s="4">
        <f>IF(VLOOKUP($D255,[2]工作表1!$A:$G,6,0)=J256,VLOOKUP($D255,[2]工作表1!$A:$G,7,0),0)+IF(VLOOKUP($E255,[2]工作表1!$A:$G,6,0)=J256,VLOOKUP($E255,[2]工作表1!$A:$G,7,0),0)+IF(VLOOKUP($F255,[2]工作表1!$A:$G,6,0)=J256,VLOOKUP($F255,[2]工作表1!$A:$G,7,0),0)+IF(VLOOKUP($G255,[2]工作表1!$A:$G,6,0)=J256,VLOOKUP($G255,[2]工作表1!$A:$G,7,0),0)+K255+W256</f>
        <v>6</v>
      </c>
      <c r="L256" s="1">
        <f>IF(S256="hp",4,IF(S256="物攻",5,IF(S256="技防",5,4)))</f>
        <v>4</v>
      </c>
      <c r="M256" s="4">
        <f ca="1">IF(VLOOKUP($D255,[2]工作表1!$A:$G,6,0)=L256,VLOOKUP($D255,[2]工作表1!$A:$G,7,0),0)+IF(VLOOKUP($E255,[2]工作表1!$A:$G,6,0)=L256,VLOOKUP($E255,[2]工作表1!$A:$G,7,0),0)+IF(VLOOKUP($F255,[2]工作表1!$A:$G,6,0)=L256,VLOOKUP($F255,[2]工作表1!$A:$G,7,0),0)+IF(VLOOKUP($G255,[2]工作表1!$A:$G,6,0)=L256,VLOOKUP($G255,[2]工作表1!$A:$G,7,0),0)+M255+Y256</f>
        <v>8</v>
      </c>
      <c r="N256" s="1">
        <f>IF(S256="hp",5,IF(S256="物攻",6,IF(S256="技防",6,7)))</f>
        <v>5</v>
      </c>
      <c r="O256" s="4">
        <f ca="1">IF(VLOOKUP($D255,[2]工作表1!$A:$G,6,0)=N256,VLOOKUP($D255,[2]工作表1!$A:$G,7,0),0)+IF(VLOOKUP($E255,[2]工作表1!$A:$G,6,0)=N256,VLOOKUP($E255,[2]工作表1!$A:$G,7,0),0)+IF(VLOOKUP($F255,[2]工作表1!$A:$G,6,0)=N256,VLOOKUP($F255,[2]工作表1!$A:$G,7,0),0)+IF(VLOOKUP($G255,[2]工作表1!$A:$G,6,0)=N256,VLOOKUP($G255,[2]工作表1!$A:$G,7,0),0)+O255+AA256</f>
        <v>8</v>
      </c>
      <c r="P256" s="1">
        <v>23</v>
      </c>
      <c r="Q256" s="4">
        <f>IF(VLOOKUP($D255,[2]工作表1!$A:$G,6,0)=P256,VLOOKUP($D255,[2]工作表1!$A:$G,7,0),0)+IF(VLOOKUP($E255,[2]工作表1!$A:$G,6,0)=P256,VLOOKUP($E255,[2]工作表1!$A:$G,7,0),0)+IF(VLOOKUP($F255,[2]工作表1!$A:$G,6,0)=P256,VLOOKUP($F255,[2]工作表1!$A:$G,7,0),0)+IF(VLOOKUP($G255,[2]工作表1!$A:$G,6,0)=P256,VLOOKUP($G255,[2]工作表1!$A:$G,7,0),0)+Q255+AC256</f>
        <v>3</v>
      </c>
      <c r="R256">
        <f ca="1">IF(C256=0,0,ROUND(I256*VLOOKUP(H256,[1]期望属性!$E$23:$F$38,2,0)+M256*VLOOKUP(L256,[1]期望属性!$E$23:$F$38,2,0)+O256*VLOOKUP(N256,[1]期望属性!$E$23:$F$38,2,0)+K256*VLOOKUP(J256,[1]期望属性!$E$23:$F$38,2,0)+Q256*VLOOKUP(P256,[1]期望属性!$E$23:$F$38,2,0),0))</f>
        <v>27</v>
      </c>
      <c r="S256" t="str">
        <f>VLOOKUP((10000+INT(A256/1000)),[1]佣兵!$A$102:$F$150,5,0)</f>
        <v>hp</v>
      </c>
      <c r="T256">
        <f>H256</f>
        <v>1</v>
      </c>
      <c r="U256">
        <f ca="1">[1]佣兵!$N$88</f>
        <v>99</v>
      </c>
      <c r="V256">
        <f>J256</f>
        <v>3</v>
      </c>
      <c r="W256">
        <v>0</v>
      </c>
      <c r="X256">
        <f>L256</f>
        <v>4</v>
      </c>
      <c r="Y256">
        <f ca="1">[1]佣兵!$J$88</f>
        <v>5</v>
      </c>
      <c r="Z256">
        <f>N256</f>
        <v>5</v>
      </c>
      <c r="AA256">
        <f ca="1">[1]佣兵!$J$88</f>
        <v>5</v>
      </c>
      <c r="AB256">
        <f>P256</f>
        <v>23</v>
      </c>
      <c r="AC256">
        <v>0</v>
      </c>
    </row>
    <row r="257" spans="1:29" x14ac:dyDescent="0.15">
      <c r="A257">
        <v>63002</v>
      </c>
      <c r="B257">
        <v>63</v>
      </c>
      <c r="C257" s="1">
        <v>2</v>
      </c>
      <c r="D257" s="20">
        <v>3001</v>
      </c>
      <c r="E257" s="6">
        <v>3005</v>
      </c>
      <c r="F257" s="6">
        <v>3002</v>
      </c>
      <c r="G257" s="21">
        <v>3007</v>
      </c>
      <c r="H257" s="1">
        <v>1</v>
      </c>
      <c r="I257" s="4">
        <f ca="1">IF(VLOOKUP($D256,[2]工作表1!$A:$G,6,0)=H257,VLOOKUP($D256,[2]工作表1!$A:$G,7,0),0)+IF(VLOOKUP($E256,[2]工作表1!$A:$G,6,0)=H257,VLOOKUP($E256,[2]工作表1!$A:$G,7,0),0)+IF(VLOOKUP($F256,[2]工作表1!$A:$G,6,0)=H257,VLOOKUP($F256,[2]工作表1!$A:$G,7,0),0)+IF(VLOOKUP($G256,[2]工作表1!$A:$G,6,0)=H257,VLOOKUP($G256,[2]工作表1!$A:$G,7,0),0)+I256+U257</f>
        <v>406</v>
      </c>
      <c r="J257" s="1">
        <v>3</v>
      </c>
      <c r="K257" s="4">
        <f>IF(VLOOKUP($D256,[2]工作表1!$A:$G,6,0)=J257,VLOOKUP($D256,[2]工作表1!$A:$G,7,0),0)+IF(VLOOKUP($E256,[2]工作表1!$A:$G,6,0)=J257,VLOOKUP($E256,[2]工作表1!$A:$G,7,0),0)+IF(VLOOKUP($F256,[2]工作表1!$A:$G,6,0)=J257,VLOOKUP($F256,[2]工作表1!$A:$G,7,0),0)+IF(VLOOKUP($G256,[2]工作表1!$A:$G,6,0)=J257,VLOOKUP($G256,[2]工作表1!$A:$G,7,0),0)+K256+W257</f>
        <v>6</v>
      </c>
      <c r="L257" s="1">
        <f>IF(S257="hp",4,IF(S257="物攻",5,IF(S257="技防",5,4)))</f>
        <v>4</v>
      </c>
      <c r="M257" s="4">
        <f ca="1">IF(VLOOKUP($D256,[2]工作表1!$A:$G,6,0)=L257,VLOOKUP($D256,[2]工作表1!$A:$G,7,0),0)+IF(VLOOKUP($E256,[2]工作表1!$A:$G,6,0)=L257,VLOOKUP($E256,[2]工作表1!$A:$G,7,0),0)+IF(VLOOKUP($F256,[2]工作表1!$A:$G,6,0)=L257,VLOOKUP($F256,[2]工作表1!$A:$G,7,0),0)+IF(VLOOKUP($G256,[2]工作表1!$A:$G,6,0)=L257,VLOOKUP($G256,[2]工作表1!$A:$G,7,0),0)+M256+Y257</f>
        <v>20</v>
      </c>
      <c r="N257" s="1">
        <f>IF(S257="hp",5,IF(S257="物攻",6,IF(S257="技防",6,7)))</f>
        <v>5</v>
      </c>
      <c r="O257" s="4">
        <f ca="1">IF(VLOOKUP($D256,[2]工作表1!$A:$G,6,0)=N257,VLOOKUP($D256,[2]工作表1!$A:$G,7,0),0)+IF(VLOOKUP($E256,[2]工作表1!$A:$G,6,0)=N257,VLOOKUP($E256,[2]工作表1!$A:$G,7,0),0)+IF(VLOOKUP($F256,[2]工作表1!$A:$G,6,0)=N257,VLOOKUP($F256,[2]工作表1!$A:$G,7,0),0)+IF(VLOOKUP($G256,[2]工作表1!$A:$G,6,0)=N257,VLOOKUP($G256,[2]工作表1!$A:$G,7,0),0)+O256+AA257</f>
        <v>20</v>
      </c>
      <c r="P257" s="1">
        <v>23</v>
      </c>
      <c r="Q257" s="4">
        <f>IF(VLOOKUP($D256,[2]工作表1!$A:$G,6,0)=P257,VLOOKUP($D256,[2]工作表1!$A:$G,7,0),0)+IF(VLOOKUP($E256,[2]工作表1!$A:$G,6,0)=P257,VLOOKUP($E256,[2]工作表1!$A:$G,7,0),0)+IF(VLOOKUP($F256,[2]工作表1!$A:$G,6,0)=P257,VLOOKUP($F256,[2]工作表1!$A:$G,7,0),0)+IF(VLOOKUP($G256,[2]工作表1!$A:$G,6,0)=P257,VLOOKUP($G256,[2]工作表1!$A:$G,7,0),0)+Q256+AC257</f>
        <v>3</v>
      </c>
      <c r="R257">
        <f ca="1">IF(C257=0,0,ROUND(I257*VLOOKUP(H257,[1]期望属性!$E$23:$F$38,2,0)+M257*VLOOKUP(L257,[1]期望属性!$E$23:$F$38,2,0)+O257*VLOOKUP(N257,[1]期望属性!$E$23:$F$38,2,0)+K257*VLOOKUP(J257,[1]期望属性!$E$23:$F$38,2,0)+Q257*VLOOKUP(P257,[1]期望属性!$E$23:$F$38,2,0),0))</f>
        <v>68</v>
      </c>
      <c r="S257" t="str">
        <f>VLOOKUP((10000+INT(A257/1000)),[1]佣兵!$A$102:$F$150,5,0)</f>
        <v>hp</v>
      </c>
      <c r="T257">
        <f>H257</f>
        <v>1</v>
      </c>
      <c r="U257">
        <f ca="1">[1]佣兵!$N$89</f>
        <v>129</v>
      </c>
      <c r="V257">
        <f>J257</f>
        <v>3</v>
      </c>
      <c r="W257">
        <v>0</v>
      </c>
      <c r="X257">
        <f>L257</f>
        <v>4</v>
      </c>
      <c r="Y257">
        <f ca="1">[1]佣兵!$J$89</f>
        <v>7</v>
      </c>
      <c r="Z257">
        <f>N257</f>
        <v>5</v>
      </c>
      <c r="AA257">
        <f ca="1">[1]佣兵!$J$89</f>
        <v>7</v>
      </c>
      <c r="AB257">
        <f>P257</f>
        <v>23</v>
      </c>
      <c r="AC257">
        <v>0</v>
      </c>
    </row>
    <row r="258" spans="1:29" x14ac:dyDescent="0.15">
      <c r="A258">
        <v>63003</v>
      </c>
      <c r="B258">
        <v>63</v>
      </c>
      <c r="C258" s="1">
        <v>3</v>
      </c>
      <c r="D258" s="20">
        <v>4001</v>
      </c>
      <c r="E258" s="6">
        <v>4005</v>
      </c>
      <c r="F258" s="6">
        <v>4003</v>
      </c>
      <c r="G258" s="21">
        <v>4008</v>
      </c>
      <c r="H258" s="1">
        <v>1</v>
      </c>
      <c r="I258" s="4">
        <f ca="1">IF(VLOOKUP($D257,[2]工作表1!$A:$G,6,0)=H258,VLOOKUP($D257,[2]工作表1!$A:$G,7,0),0)+IF(VLOOKUP($E257,[2]工作表1!$A:$G,6,0)=H258,VLOOKUP($E257,[2]工作表1!$A:$G,7,0),0)+IF(VLOOKUP($F257,[2]工作表1!$A:$G,6,0)=H258,VLOOKUP($F257,[2]工作表1!$A:$G,7,0),0)+IF(VLOOKUP($G257,[2]工作表1!$A:$G,6,0)=H258,VLOOKUP($G257,[2]工作表1!$A:$G,7,0),0)+I257+U258</f>
        <v>555</v>
      </c>
      <c r="J258" s="1">
        <v>3</v>
      </c>
      <c r="K258" s="4">
        <f>IF(VLOOKUP($D257,[2]工作表1!$A:$G,6,0)=J258,VLOOKUP($D257,[2]工作表1!$A:$G,7,0),0)+IF(VLOOKUP($E257,[2]工作表1!$A:$G,6,0)=J258,VLOOKUP($E257,[2]工作表1!$A:$G,7,0),0)+IF(VLOOKUP($F257,[2]工作表1!$A:$G,6,0)=J258,VLOOKUP($F257,[2]工作表1!$A:$G,7,0),0)+IF(VLOOKUP($G257,[2]工作表1!$A:$G,6,0)=J258,VLOOKUP($G257,[2]工作表1!$A:$G,7,0),0)+K257+W258</f>
        <v>19</v>
      </c>
      <c r="L258" s="1">
        <f>IF(S258="hp",4,IF(S258="物攻",5,IF(S258="技防",5,4)))</f>
        <v>4</v>
      </c>
      <c r="M258" s="4">
        <f ca="1">IF(VLOOKUP($D257,[2]工作表1!$A:$G,6,0)=L258,VLOOKUP($D257,[2]工作表1!$A:$G,7,0),0)+IF(VLOOKUP($E257,[2]工作表1!$A:$G,6,0)=L258,VLOOKUP($E257,[2]工作表1!$A:$G,7,0),0)+IF(VLOOKUP($F257,[2]工作表1!$A:$G,6,0)=L258,VLOOKUP($F257,[2]工作表1!$A:$G,7,0),0)+IF(VLOOKUP($G257,[2]工作表1!$A:$G,6,0)=L258,VLOOKUP($G257,[2]工作表1!$A:$G,7,0),0)+M257+Y258</f>
        <v>35</v>
      </c>
      <c r="N258" s="1">
        <f>IF(S258="hp",5,IF(S258="物攻",6,IF(S258="技防",6,7)))</f>
        <v>5</v>
      </c>
      <c r="O258" s="4">
        <f ca="1">IF(VLOOKUP($D257,[2]工作表1!$A:$G,6,0)=N258,VLOOKUP($D257,[2]工作表1!$A:$G,7,0),0)+IF(VLOOKUP($E257,[2]工作表1!$A:$G,6,0)=N258,VLOOKUP($E257,[2]工作表1!$A:$G,7,0),0)+IF(VLOOKUP($F257,[2]工作表1!$A:$G,6,0)=N258,VLOOKUP($F257,[2]工作表1!$A:$G,7,0),0)+IF(VLOOKUP($G257,[2]工作表1!$A:$G,6,0)=N258,VLOOKUP($G257,[2]工作表1!$A:$G,7,0),0)+O257+AA258</f>
        <v>35</v>
      </c>
      <c r="P258" s="1">
        <v>23</v>
      </c>
      <c r="Q258" s="4">
        <f>IF(VLOOKUP($D257,[2]工作表1!$A:$G,6,0)=P258,VLOOKUP($D257,[2]工作表1!$A:$G,7,0),0)+IF(VLOOKUP($E257,[2]工作表1!$A:$G,6,0)=P258,VLOOKUP($E257,[2]工作表1!$A:$G,7,0),0)+IF(VLOOKUP($F257,[2]工作表1!$A:$G,6,0)=P258,VLOOKUP($F257,[2]工作表1!$A:$G,7,0),0)+IF(VLOOKUP($G257,[2]工作表1!$A:$G,6,0)=P258,VLOOKUP($G257,[2]工作表1!$A:$G,7,0),0)+Q257+AC258</f>
        <v>9</v>
      </c>
      <c r="R258">
        <f ca="1">IF(C258=0,0,ROUND(I258*VLOOKUP(H258,[1]期望属性!$E$23:$F$38,2,0)+M258*VLOOKUP(L258,[1]期望属性!$E$23:$F$38,2,0)+O258*VLOOKUP(N258,[1]期望属性!$E$23:$F$38,2,0)+K258*VLOOKUP(J258,[1]期望属性!$E$23:$F$38,2,0)+Q258*VLOOKUP(P258,[1]期望属性!$E$23:$F$38,2,0),0))</f>
        <v>118</v>
      </c>
      <c r="S258" t="str">
        <f>VLOOKUP((10000+INT(A258/1000)),[1]佣兵!$A$102:$F$150,5,0)</f>
        <v>hp</v>
      </c>
      <c r="T258">
        <f>H258</f>
        <v>1</v>
      </c>
      <c r="U258">
        <f ca="1">[1]佣兵!$N$90</f>
        <v>149</v>
      </c>
      <c r="V258">
        <f>J258</f>
        <v>3</v>
      </c>
      <c r="W258">
        <v>0</v>
      </c>
      <c r="X258">
        <f>L258</f>
        <v>4</v>
      </c>
      <c r="Y258">
        <f ca="1">[1]佣兵!$J$90</f>
        <v>8</v>
      </c>
      <c r="Z258">
        <f>N258</f>
        <v>5</v>
      </c>
      <c r="AA258">
        <f ca="1">[1]佣兵!$J$90</f>
        <v>8</v>
      </c>
      <c r="AB258">
        <f>P258</f>
        <v>23</v>
      </c>
      <c r="AC258">
        <v>0</v>
      </c>
    </row>
    <row r="259" spans="1:29" x14ac:dyDescent="0.15">
      <c r="A259">
        <v>63004</v>
      </c>
      <c r="B259">
        <v>63</v>
      </c>
      <c r="C259" s="1">
        <v>4</v>
      </c>
      <c r="D259" s="22">
        <v>5001</v>
      </c>
      <c r="E259" s="5">
        <v>5005</v>
      </c>
      <c r="F259" s="5">
        <v>5003</v>
      </c>
      <c r="G259" s="23">
        <v>5008</v>
      </c>
      <c r="H259" s="1">
        <v>1</v>
      </c>
      <c r="I259" s="4">
        <f ca="1">IF(VLOOKUP($D258,[2]工作表1!$A:$G,6,0)=H259,VLOOKUP($D258,[2]工作表1!$A:$G,7,0),0)+IF(VLOOKUP($E258,[2]工作表1!$A:$G,6,0)=H259,VLOOKUP($E258,[2]工作表1!$A:$G,7,0),0)+IF(VLOOKUP($F258,[2]工作表1!$A:$G,6,0)=H259,VLOOKUP($F258,[2]工作表1!$A:$G,7,0),0)+IF(VLOOKUP($G258,[2]工作表1!$A:$G,6,0)=H259,VLOOKUP($G258,[2]工作表1!$A:$G,7,0),0)+I258+U259</f>
        <v>1088</v>
      </c>
      <c r="J259" s="1">
        <v>3</v>
      </c>
      <c r="K259" s="4">
        <f>IF(VLOOKUP($D258,[2]工作表1!$A:$G,6,0)=J259,VLOOKUP($D258,[2]工作表1!$A:$G,7,0),0)+IF(VLOOKUP($E258,[2]工作表1!$A:$G,6,0)=J259,VLOOKUP($E258,[2]工作表1!$A:$G,7,0),0)+IF(VLOOKUP($F258,[2]工作表1!$A:$G,6,0)=J259,VLOOKUP($F258,[2]工作表1!$A:$G,7,0),0)+IF(VLOOKUP($G258,[2]工作表1!$A:$G,6,0)=J259,VLOOKUP($G258,[2]工作表1!$A:$G,7,0),0)+K258+W259</f>
        <v>19</v>
      </c>
      <c r="L259" s="1">
        <f>IF(S259="hp",4,IF(S259="物攻",5,IF(S259="技防",5,4)))</f>
        <v>4</v>
      </c>
      <c r="M259" s="4">
        <f ca="1">IF(VLOOKUP($D258,[2]工作表1!$A:$G,6,0)=L259,VLOOKUP($D258,[2]工作表1!$A:$G,7,0),0)+IF(VLOOKUP($E258,[2]工作表1!$A:$G,6,0)=L259,VLOOKUP($E258,[2]工作表1!$A:$G,7,0),0)+IF(VLOOKUP($F258,[2]工作表1!$A:$G,6,0)=L259,VLOOKUP($F258,[2]工作表1!$A:$G,7,0),0)+IF(VLOOKUP($G258,[2]工作表1!$A:$G,6,0)=L259,VLOOKUP($G258,[2]工作表1!$A:$G,7,0),0)+M258+Y259</f>
        <v>55</v>
      </c>
      <c r="N259" s="1">
        <f>IF(S259="hp",5,IF(S259="物攻",6,IF(S259="技防",6,7)))</f>
        <v>5</v>
      </c>
      <c r="O259" s="4">
        <f ca="1">IF(VLOOKUP($D258,[2]工作表1!$A:$G,6,0)=N259,VLOOKUP($D258,[2]工作表1!$A:$G,7,0),0)+IF(VLOOKUP($E258,[2]工作表1!$A:$G,6,0)=N259,VLOOKUP($E258,[2]工作表1!$A:$G,7,0),0)+IF(VLOOKUP($F258,[2]工作表1!$A:$G,6,0)=N259,VLOOKUP($F258,[2]工作表1!$A:$G,7,0),0)+IF(VLOOKUP($G258,[2]工作表1!$A:$G,6,0)=N259,VLOOKUP($G258,[2]工作表1!$A:$G,7,0),0)+O258+AA259</f>
        <v>55</v>
      </c>
      <c r="P259" s="1">
        <v>23</v>
      </c>
      <c r="Q259" s="4">
        <f>IF(VLOOKUP($D258,[2]工作表1!$A:$G,6,0)=P259,VLOOKUP($D258,[2]工作表1!$A:$G,7,0),0)+IF(VLOOKUP($E258,[2]工作表1!$A:$G,6,0)=P259,VLOOKUP($E258,[2]工作表1!$A:$G,7,0),0)+IF(VLOOKUP($F258,[2]工作表1!$A:$G,6,0)=P259,VLOOKUP($F258,[2]工作表1!$A:$G,7,0),0)+IF(VLOOKUP($G258,[2]工作表1!$A:$G,6,0)=P259,VLOOKUP($G258,[2]工作表1!$A:$G,7,0),0)+Q258+AC259</f>
        <v>9</v>
      </c>
      <c r="R259">
        <f ca="1">IF(C259=0,0,ROUND(I259*VLOOKUP(H259,[1]期望属性!$E$23:$F$38,2,0)+M259*VLOOKUP(L259,[1]期望属性!$E$23:$F$38,2,0)+O259*VLOOKUP(N259,[1]期望属性!$E$23:$F$38,2,0)+K259*VLOOKUP(J259,[1]期望属性!$E$23:$F$38,2,0)+Q259*VLOOKUP(P259,[1]期望属性!$E$23:$F$38,2,0),0))</f>
        <v>187</v>
      </c>
      <c r="S259" t="str">
        <f>VLOOKUP((10000+INT(A259/1000)),[1]佣兵!$A$102:$F$150,5,0)</f>
        <v>hp</v>
      </c>
      <c r="T259">
        <f>H259</f>
        <v>1</v>
      </c>
      <c r="U259">
        <f ca="1">[1]佣兵!$N$91</f>
        <v>178</v>
      </c>
      <c r="V259">
        <f>J259</f>
        <v>3</v>
      </c>
      <c r="W259">
        <v>0</v>
      </c>
      <c r="X259">
        <f>L259</f>
        <v>4</v>
      </c>
      <c r="Y259">
        <f ca="1">[1]佣兵!$J$91</f>
        <v>10</v>
      </c>
      <c r="Z259">
        <f>N259</f>
        <v>5</v>
      </c>
      <c r="AA259">
        <f ca="1">[1]佣兵!$J$91</f>
        <v>10</v>
      </c>
      <c r="AB259">
        <f>P259</f>
        <v>23</v>
      </c>
      <c r="AC259">
        <v>0</v>
      </c>
    </row>
    <row r="260" spans="1:29" ht="14.25" thickBot="1" x14ac:dyDescent="0.2">
      <c r="A260">
        <v>63005</v>
      </c>
      <c r="B260">
        <v>63</v>
      </c>
      <c r="C260" s="1">
        <v>5</v>
      </c>
      <c r="D260" s="24">
        <v>6001</v>
      </c>
      <c r="E260" s="25">
        <v>6005</v>
      </c>
      <c r="F260" s="25">
        <v>6002</v>
      </c>
      <c r="G260" s="26">
        <v>6007</v>
      </c>
      <c r="H260" s="1">
        <v>1</v>
      </c>
      <c r="I260" s="4">
        <f ca="1">IF(VLOOKUP($D259,[2]工作表1!$A:$G,6,0)=H260,VLOOKUP($D259,[2]工作表1!$A:$G,7,0),0)+IF(VLOOKUP($E259,[2]工作表1!$A:$G,6,0)=H260,VLOOKUP($E259,[2]工作表1!$A:$G,7,0),0)+IF(VLOOKUP($F259,[2]工作表1!$A:$G,6,0)=H260,VLOOKUP($F259,[2]工作表1!$A:$G,7,0),0)+IF(VLOOKUP($G259,[2]工作表1!$A:$G,6,0)=H260,VLOOKUP($G259,[2]工作表1!$A:$G,7,0),0)+I259+U260</f>
        <v>1804</v>
      </c>
      <c r="J260" s="1">
        <v>3</v>
      </c>
      <c r="K260" s="4">
        <f>IF(VLOOKUP($D259,[2]工作表1!$A:$G,6,0)=J260,VLOOKUP($D259,[2]工作表1!$A:$G,7,0),0)+IF(VLOOKUP($E259,[2]工作表1!$A:$G,6,0)=J260,VLOOKUP($E259,[2]工作表1!$A:$G,7,0),0)+IF(VLOOKUP($F259,[2]工作表1!$A:$G,6,0)=J260,VLOOKUP($F259,[2]工作表1!$A:$G,7,0),0)+IF(VLOOKUP($G259,[2]工作表1!$A:$G,6,0)=J260,VLOOKUP($G259,[2]工作表1!$A:$G,7,0),0)+K259+W260</f>
        <v>19</v>
      </c>
      <c r="L260" s="1">
        <f>IF(S260="hp",4,IF(S260="物攻",5,IF(S260="技防",5,4)))</f>
        <v>4</v>
      </c>
      <c r="M260" s="4">
        <f ca="1">IF(VLOOKUP($D259,[2]工作表1!$A:$G,6,0)=L260,VLOOKUP($D259,[2]工作表1!$A:$G,7,0),0)+IF(VLOOKUP($E259,[2]工作表1!$A:$G,6,0)=L260,VLOOKUP($E259,[2]工作表1!$A:$G,7,0),0)+IF(VLOOKUP($F259,[2]工作表1!$A:$G,6,0)=L260,VLOOKUP($F259,[2]工作表1!$A:$G,7,0),0)+IF(VLOOKUP($G259,[2]工作表1!$A:$G,6,0)=L260,VLOOKUP($G259,[2]工作表1!$A:$G,7,0),0)+M259+Y260</f>
        <v>81</v>
      </c>
      <c r="N260" s="1">
        <f>IF(S260="hp",5,IF(S260="物攻",6,IF(S260="技防",6,7)))</f>
        <v>5</v>
      </c>
      <c r="O260" s="4">
        <f ca="1">IF(VLOOKUP($D259,[2]工作表1!$A:$G,6,0)=N260,VLOOKUP($D259,[2]工作表1!$A:$G,7,0),0)+IF(VLOOKUP($E259,[2]工作表1!$A:$G,6,0)=N260,VLOOKUP($E259,[2]工作表1!$A:$G,7,0),0)+IF(VLOOKUP($F259,[2]工作表1!$A:$G,6,0)=N260,VLOOKUP($F259,[2]工作表1!$A:$G,7,0),0)+IF(VLOOKUP($G259,[2]工作表1!$A:$G,6,0)=N260,VLOOKUP($G259,[2]工作表1!$A:$G,7,0),0)+O259+AA260</f>
        <v>81</v>
      </c>
      <c r="P260" s="1">
        <v>23</v>
      </c>
      <c r="Q260" s="4">
        <f>IF(VLOOKUP($D259,[2]工作表1!$A:$G,6,0)=P260,VLOOKUP($D259,[2]工作表1!$A:$G,7,0),0)+IF(VLOOKUP($E259,[2]工作表1!$A:$G,6,0)=P260,VLOOKUP($E259,[2]工作表1!$A:$G,7,0),0)+IF(VLOOKUP($F259,[2]工作表1!$A:$G,6,0)=P260,VLOOKUP($F259,[2]工作表1!$A:$G,7,0),0)+IF(VLOOKUP($G259,[2]工作表1!$A:$G,6,0)=P260,VLOOKUP($G259,[2]工作表1!$A:$G,7,0),0)+Q259+AC260</f>
        <v>9</v>
      </c>
      <c r="R260">
        <f ca="1">IF(C260=0,0,ROUND(I260*VLOOKUP(H260,[1]期望属性!$E$23:$F$38,2,0)+M260*VLOOKUP(L260,[1]期望属性!$E$23:$F$38,2,0)+O260*VLOOKUP(N260,[1]期望属性!$E$23:$F$38,2,0)+K260*VLOOKUP(J260,[1]期望属性!$E$23:$F$38,2,0)+Q260*VLOOKUP(P260,[1]期望属性!$E$23:$F$38,2,0),0))</f>
        <v>278</v>
      </c>
      <c r="S260" t="str">
        <f>VLOOKUP((10000+INT(A260/1000)),[1]佣兵!$A$102:$F$150,5,0)</f>
        <v>hp</v>
      </c>
      <c r="T260">
        <f>H260</f>
        <v>1</v>
      </c>
      <c r="U260">
        <f ca="1">[1]佣兵!$N$92</f>
        <v>218</v>
      </c>
      <c r="V260">
        <f>J260</f>
        <v>3</v>
      </c>
      <c r="W260">
        <v>0</v>
      </c>
      <c r="X260">
        <f>L260</f>
        <v>4</v>
      </c>
      <c r="Y260">
        <f ca="1">[1]佣兵!$J$92</f>
        <v>12</v>
      </c>
      <c r="Z260">
        <f>N260</f>
        <v>5</v>
      </c>
      <c r="AA260">
        <f ca="1">[1]佣兵!$J$92</f>
        <v>12</v>
      </c>
      <c r="AB260">
        <f>P260</f>
        <v>23</v>
      </c>
      <c r="AC260">
        <v>0</v>
      </c>
    </row>
    <row r="261" spans="1:29" x14ac:dyDescent="0.15">
      <c r="A261">
        <v>64000</v>
      </c>
      <c r="B261">
        <v>64</v>
      </c>
      <c r="C261" s="1">
        <v>0</v>
      </c>
      <c r="D261" s="17">
        <v>1001</v>
      </c>
      <c r="E261" s="18">
        <v>1005</v>
      </c>
      <c r="F261" s="18">
        <v>1002</v>
      </c>
      <c r="G261" s="19">
        <v>1007</v>
      </c>
      <c r="H261" s="1">
        <v>1</v>
      </c>
      <c r="I261" s="4">
        <v>0</v>
      </c>
      <c r="J261" s="1">
        <v>3</v>
      </c>
      <c r="K261" s="4">
        <v>0</v>
      </c>
      <c r="L261" s="1">
        <f>IF(S261="hp",4,IF(S261="物攻",5,IF(S261="技防",5,4)))</f>
        <v>4</v>
      </c>
      <c r="M261" s="4">
        <v>0</v>
      </c>
      <c r="N261" s="1">
        <f>IF(S261="hp",5,IF(S261="物攻",6,IF(S261="技防",6,7)))</f>
        <v>5</v>
      </c>
      <c r="O261" s="4">
        <v>0</v>
      </c>
      <c r="P261" s="1">
        <v>23</v>
      </c>
      <c r="Q261" s="4">
        <v>0</v>
      </c>
      <c r="R261">
        <f>IF(C261=0,0,ROUND(I261*VLOOKUP(H261,[1]期望属性!$E$23:$F$38,2,0)+M261*VLOOKUP(L261,[1]期望属性!$E$23:$F$38,2,0)+O261*VLOOKUP(N261,[1]期望属性!$E$23:$F$38,2,0)+K261*VLOOKUP(J261,[1]期望属性!$E$23:$F$38,2,0)+Q261*VLOOKUP(P261,[1]期望属性!$E$23:$F$38,2,0),0))</f>
        <v>0</v>
      </c>
      <c r="S261" t="str">
        <f>VLOOKUP((10000+INT(A261/1000)),[1]佣兵!$A$102:$F$150,5,0)</f>
        <v>hp</v>
      </c>
      <c r="T261">
        <f>H261</f>
        <v>1</v>
      </c>
      <c r="U261">
        <f>[1]佣兵!$N$87</f>
        <v>0</v>
      </c>
      <c r="V261">
        <f>J261</f>
        <v>3</v>
      </c>
      <c r="W261">
        <v>0</v>
      </c>
      <c r="X261">
        <f>L261</f>
        <v>4</v>
      </c>
      <c r="Y261">
        <f>[1]佣兵!$J$87</f>
        <v>0</v>
      </c>
      <c r="Z261">
        <f>N261</f>
        <v>5</v>
      </c>
      <c r="AA261">
        <f>[1]佣兵!$J$87</f>
        <v>0</v>
      </c>
      <c r="AB261">
        <f>P261</f>
        <v>23</v>
      </c>
      <c r="AC261">
        <v>0</v>
      </c>
    </row>
    <row r="262" spans="1:29" x14ac:dyDescent="0.15">
      <c r="A262">
        <v>64001</v>
      </c>
      <c r="B262">
        <v>64</v>
      </c>
      <c r="C262" s="1">
        <v>1</v>
      </c>
      <c r="D262" s="20">
        <v>2001</v>
      </c>
      <c r="E262" s="6">
        <v>2005</v>
      </c>
      <c r="F262" s="6">
        <v>2003</v>
      </c>
      <c r="G262" s="21">
        <v>2008</v>
      </c>
      <c r="H262" s="1">
        <v>1</v>
      </c>
      <c r="I262" s="4">
        <f ca="1">IF(VLOOKUP($D261,[2]工作表1!$A:$G,6,0)=H262,VLOOKUP($D261,[2]工作表1!$A:$G,7,0),0)+IF(VLOOKUP($E261,[2]工作表1!$A:$G,6,0)=H262,VLOOKUP($E261,[2]工作表1!$A:$G,7,0),0)+IF(VLOOKUP($F261,[2]工作表1!$A:$G,6,0)=H262,VLOOKUP($F261,[2]工作表1!$A:$G,7,0),0)+IF(VLOOKUP($G261,[2]工作表1!$A:$G,6,0)=H262,VLOOKUP($G261,[2]工作表1!$A:$G,7,0),0)+I261+U262</f>
        <v>99</v>
      </c>
      <c r="J262" s="1">
        <v>3</v>
      </c>
      <c r="K262" s="4">
        <f>IF(VLOOKUP($D261,[2]工作表1!$A:$G,6,0)=J262,VLOOKUP($D261,[2]工作表1!$A:$G,7,0),0)+IF(VLOOKUP($E261,[2]工作表1!$A:$G,6,0)=J262,VLOOKUP($E261,[2]工作表1!$A:$G,7,0),0)+IF(VLOOKUP($F261,[2]工作表1!$A:$G,6,0)=J262,VLOOKUP($F261,[2]工作表1!$A:$G,7,0),0)+IF(VLOOKUP($G261,[2]工作表1!$A:$G,6,0)=J262,VLOOKUP($G261,[2]工作表1!$A:$G,7,0),0)+K261+W262</f>
        <v>6</v>
      </c>
      <c r="L262" s="1">
        <f>IF(S262="hp",4,IF(S262="物攻",5,IF(S262="技防",5,4)))</f>
        <v>4</v>
      </c>
      <c r="M262" s="4">
        <f ca="1">IF(VLOOKUP($D261,[2]工作表1!$A:$G,6,0)=L262,VLOOKUP($D261,[2]工作表1!$A:$G,7,0),0)+IF(VLOOKUP($E261,[2]工作表1!$A:$G,6,0)=L262,VLOOKUP($E261,[2]工作表1!$A:$G,7,0),0)+IF(VLOOKUP($F261,[2]工作表1!$A:$G,6,0)=L262,VLOOKUP($F261,[2]工作表1!$A:$G,7,0),0)+IF(VLOOKUP($G261,[2]工作表1!$A:$G,6,0)=L262,VLOOKUP($G261,[2]工作表1!$A:$G,7,0),0)+M261+Y262</f>
        <v>8</v>
      </c>
      <c r="N262" s="1">
        <f>IF(S262="hp",5,IF(S262="物攻",6,IF(S262="技防",6,7)))</f>
        <v>5</v>
      </c>
      <c r="O262" s="4">
        <f ca="1">IF(VLOOKUP($D261,[2]工作表1!$A:$G,6,0)=N262,VLOOKUP($D261,[2]工作表1!$A:$G,7,0),0)+IF(VLOOKUP($E261,[2]工作表1!$A:$G,6,0)=N262,VLOOKUP($E261,[2]工作表1!$A:$G,7,0),0)+IF(VLOOKUP($F261,[2]工作表1!$A:$G,6,0)=N262,VLOOKUP($F261,[2]工作表1!$A:$G,7,0),0)+IF(VLOOKUP($G261,[2]工作表1!$A:$G,6,0)=N262,VLOOKUP($G261,[2]工作表1!$A:$G,7,0),0)+O261+AA262</f>
        <v>8</v>
      </c>
      <c r="P262" s="1">
        <v>23</v>
      </c>
      <c r="Q262" s="4">
        <f>IF(VLOOKUP($D261,[2]工作表1!$A:$G,6,0)=P262,VLOOKUP($D261,[2]工作表1!$A:$G,7,0),0)+IF(VLOOKUP($E261,[2]工作表1!$A:$G,6,0)=P262,VLOOKUP($E261,[2]工作表1!$A:$G,7,0),0)+IF(VLOOKUP($F261,[2]工作表1!$A:$G,6,0)=P262,VLOOKUP($F261,[2]工作表1!$A:$G,7,0),0)+IF(VLOOKUP($G261,[2]工作表1!$A:$G,6,0)=P262,VLOOKUP($G261,[2]工作表1!$A:$G,7,0),0)+Q261+AC262</f>
        <v>3</v>
      </c>
      <c r="R262">
        <f ca="1">IF(C262=0,0,ROUND(I262*VLOOKUP(H262,[1]期望属性!$E$23:$F$38,2,0)+M262*VLOOKUP(L262,[1]期望属性!$E$23:$F$38,2,0)+O262*VLOOKUP(N262,[1]期望属性!$E$23:$F$38,2,0)+K262*VLOOKUP(J262,[1]期望属性!$E$23:$F$38,2,0)+Q262*VLOOKUP(P262,[1]期望属性!$E$23:$F$38,2,0),0))</f>
        <v>27</v>
      </c>
      <c r="S262" t="str">
        <f>VLOOKUP((10000+INT(A262/1000)),[1]佣兵!$A$102:$F$150,5,0)</f>
        <v>hp</v>
      </c>
      <c r="T262">
        <f>H262</f>
        <v>1</v>
      </c>
      <c r="U262">
        <f ca="1">[1]佣兵!$N$88</f>
        <v>99</v>
      </c>
      <c r="V262">
        <f>J262</f>
        <v>3</v>
      </c>
      <c r="W262">
        <v>0</v>
      </c>
      <c r="X262">
        <f>L262</f>
        <v>4</v>
      </c>
      <c r="Y262">
        <f ca="1">[1]佣兵!$J$88</f>
        <v>5</v>
      </c>
      <c r="Z262">
        <f>N262</f>
        <v>5</v>
      </c>
      <c r="AA262">
        <f ca="1">[1]佣兵!$J$88</f>
        <v>5</v>
      </c>
      <c r="AB262">
        <f>P262</f>
        <v>23</v>
      </c>
      <c r="AC262">
        <v>0</v>
      </c>
    </row>
    <row r="263" spans="1:29" x14ac:dyDescent="0.15">
      <c r="A263">
        <v>64002</v>
      </c>
      <c r="B263">
        <v>64</v>
      </c>
      <c r="C263" s="1">
        <v>2</v>
      </c>
      <c r="D263" s="20">
        <v>3001</v>
      </c>
      <c r="E263" s="6">
        <v>3005</v>
      </c>
      <c r="F263" s="6">
        <v>3002</v>
      </c>
      <c r="G263" s="21">
        <v>3007</v>
      </c>
      <c r="H263" s="1">
        <v>1</v>
      </c>
      <c r="I263" s="4">
        <f ca="1">IF(VLOOKUP($D262,[2]工作表1!$A:$G,6,0)=H263,VLOOKUP($D262,[2]工作表1!$A:$G,7,0),0)+IF(VLOOKUP($E262,[2]工作表1!$A:$G,6,0)=H263,VLOOKUP($E262,[2]工作表1!$A:$G,7,0),0)+IF(VLOOKUP($F262,[2]工作表1!$A:$G,6,0)=H263,VLOOKUP($F262,[2]工作表1!$A:$G,7,0),0)+IF(VLOOKUP($G262,[2]工作表1!$A:$G,6,0)=H263,VLOOKUP($G262,[2]工作表1!$A:$G,7,0),0)+I262+U263</f>
        <v>406</v>
      </c>
      <c r="J263" s="1">
        <v>3</v>
      </c>
      <c r="K263" s="4">
        <f>IF(VLOOKUP($D262,[2]工作表1!$A:$G,6,0)=J263,VLOOKUP($D262,[2]工作表1!$A:$G,7,0),0)+IF(VLOOKUP($E262,[2]工作表1!$A:$G,6,0)=J263,VLOOKUP($E262,[2]工作表1!$A:$G,7,0),0)+IF(VLOOKUP($F262,[2]工作表1!$A:$G,6,0)=J263,VLOOKUP($F262,[2]工作表1!$A:$G,7,0),0)+IF(VLOOKUP($G262,[2]工作表1!$A:$G,6,0)=J263,VLOOKUP($G262,[2]工作表1!$A:$G,7,0),0)+K262+W263</f>
        <v>6</v>
      </c>
      <c r="L263" s="1">
        <f>IF(S263="hp",4,IF(S263="物攻",5,IF(S263="技防",5,4)))</f>
        <v>4</v>
      </c>
      <c r="M263" s="4">
        <f ca="1">IF(VLOOKUP($D262,[2]工作表1!$A:$G,6,0)=L263,VLOOKUP($D262,[2]工作表1!$A:$G,7,0),0)+IF(VLOOKUP($E262,[2]工作表1!$A:$G,6,0)=L263,VLOOKUP($E262,[2]工作表1!$A:$G,7,0),0)+IF(VLOOKUP($F262,[2]工作表1!$A:$G,6,0)=L263,VLOOKUP($F262,[2]工作表1!$A:$G,7,0),0)+IF(VLOOKUP($G262,[2]工作表1!$A:$G,6,0)=L263,VLOOKUP($G262,[2]工作表1!$A:$G,7,0),0)+M262+Y263</f>
        <v>20</v>
      </c>
      <c r="N263" s="1">
        <f>IF(S263="hp",5,IF(S263="物攻",6,IF(S263="技防",6,7)))</f>
        <v>5</v>
      </c>
      <c r="O263" s="4">
        <f ca="1">IF(VLOOKUP($D262,[2]工作表1!$A:$G,6,0)=N263,VLOOKUP($D262,[2]工作表1!$A:$G,7,0),0)+IF(VLOOKUP($E262,[2]工作表1!$A:$G,6,0)=N263,VLOOKUP($E262,[2]工作表1!$A:$G,7,0),0)+IF(VLOOKUP($F262,[2]工作表1!$A:$G,6,0)=N263,VLOOKUP($F262,[2]工作表1!$A:$G,7,0),0)+IF(VLOOKUP($G262,[2]工作表1!$A:$G,6,0)=N263,VLOOKUP($G262,[2]工作表1!$A:$G,7,0),0)+O262+AA263</f>
        <v>20</v>
      </c>
      <c r="P263" s="1">
        <v>23</v>
      </c>
      <c r="Q263" s="4">
        <f>IF(VLOOKUP($D262,[2]工作表1!$A:$G,6,0)=P263,VLOOKUP($D262,[2]工作表1!$A:$G,7,0),0)+IF(VLOOKUP($E262,[2]工作表1!$A:$G,6,0)=P263,VLOOKUP($E262,[2]工作表1!$A:$G,7,0),0)+IF(VLOOKUP($F262,[2]工作表1!$A:$G,6,0)=P263,VLOOKUP($F262,[2]工作表1!$A:$G,7,0),0)+IF(VLOOKUP($G262,[2]工作表1!$A:$G,6,0)=P263,VLOOKUP($G262,[2]工作表1!$A:$G,7,0),0)+Q262+AC263</f>
        <v>3</v>
      </c>
      <c r="R263">
        <f ca="1">IF(C263=0,0,ROUND(I263*VLOOKUP(H263,[1]期望属性!$E$23:$F$38,2,0)+M263*VLOOKUP(L263,[1]期望属性!$E$23:$F$38,2,0)+O263*VLOOKUP(N263,[1]期望属性!$E$23:$F$38,2,0)+K263*VLOOKUP(J263,[1]期望属性!$E$23:$F$38,2,0)+Q263*VLOOKUP(P263,[1]期望属性!$E$23:$F$38,2,0),0))</f>
        <v>68</v>
      </c>
      <c r="S263" t="str">
        <f>VLOOKUP((10000+INT(A263/1000)),[1]佣兵!$A$102:$F$150,5,0)</f>
        <v>hp</v>
      </c>
      <c r="T263">
        <f>H263</f>
        <v>1</v>
      </c>
      <c r="U263">
        <f ca="1">[1]佣兵!$N$89</f>
        <v>129</v>
      </c>
      <c r="V263">
        <f>J263</f>
        <v>3</v>
      </c>
      <c r="W263">
        <v>0</v>
      </c>
      <c r="X263">
        <f>L263</f>
        <v>4</v>
      </c>
      <c r="Y263">
        <f ca="1">[1]佣兵!$J$89</f>
        <v>7</v>
      </c>
      <c r="Z263">
        <f>N263</f>
        <v>5</v>
      </c>
      <c r="AA263">
        <f ca="1">[1]佣兵!$J$89</f>
        <v>7</v>
      </c>
      <c r="AB263">
        <f>P263</f>
        <v>23</v>
      </c>
      <c r="AC263">
        <v>0</v>
      </c>
    </row>
    <row r="264" spans="1:29" x14ac:dyDescent="0.15">
      <c r="A264">
        <v>64003</v>
      </c>
      <c r="B264">
        <v>64</v>
      </c>
      <c r="C264" s="1">
        <v>3</v>
      </c>
      <c r="D264" s="20">
        <v>4001</v>
      </c>
      <c r="E264" s="6">
        <v>4005</v>
      </c>
      <c r="F264" s="6">
        <v>4003</v>
      </c>
      <c r="G264" s="21">
        <v>4008</v>
      </c>
      <c r="H264" s="1">
        <v>1</v>
      </c>
      <c r="I264" s="4">
        <f ca="1">IF(VLOOKUP($D263,[2]工作表1!$A:$G,6,0)=H264,VLOOKUP($D263,[2]工作表1!$A:$G,7,0),0)+IF(VLOOKUP($E263,[2]工作表1!$A:$G,6,0)=H264,VLOOKUP($E263,[2]工作表1!$A:$G,7,0),0)+IF(VLOOKUP($F263,[2]工作表1!$A:$G,6,0)=H264,VLOOKUP($F263,[2]工作表1!$A:$G,7,0),0)+IF(VLOOKUP($G263,[2]工作表1!$A:$G,6,0)=H264,VLOOKUP($G263,[2]工作表1!$A:$G,7,0),0)+I263+U264</f>
        <v>555</v>
      </c>
      <c r="J264" s="1">
        <v>3</v>
      </c>
      <c r="K264" s="4">
        <f>IF(VLOOKUP($D263,[2]工作表1!$A:$G,6,0)=J264,VLOOKUP($D263,[2]工作表1!$A:$G,7,0),0)+IF(VLOOKUP($E263,[2]工作表1!$A:$G,6,0)=J264,VLOOKUP($E263,[2]工作表1!$A:$G,7,0),0)+IF(VLOOKUP($F263,[2]工作表1!$A:$G,6,0)=J264,VLOOKUP($F263,[2]工作表1!$A:$G,7,0),0)+IF(VLOOKUP($G263,[2]工作表1!$A:$G,6,0)=J264,VLOOKUP($G263,[2]工作表1!$A:$G,7,0),0)+K263+W264</f>
        <v>19</v>
      </c>
      <c r="L264" s="1">
        <f>IF(S264="hp",4,IF(S264="物攻",5,IF(S264="技防",5,4)))</f>
        <v>4</v>
      </c>
      <c r="M264" s="4">
        <f ca="1">IF(VLOOKUP($D263,[2]工作表1!$A:$G,6,0)=L264,VLOOKUP($D263,[2]工作表1!$A:$G,7,0),0)+IF(VLOOKUP($E263,[2]工作表1!$A:$G,6,0)=L264,VLOOKUP($E263,[2]工作表1!$A:$G,7,0),0)+IF(VLOOKUP($F263,[2]工作表1!$A:$G,6,0)=L264,VLOOKUP($F263,[2]工作表1!$A:$G,7,0),0)+IF(VLOOKUP($G263,[2]工作表1!$A:$G,6,0)=L264,VLOOKUP($G263,[2]工作表1!$A:$G,7,0),0)+M263+Y264</f>
        <v>35</v>
      </c>
      <c r="N264" s="1">
        <f>IF(S264="hp",5,IF(S264="物攻",6,IF(S264="技防",6,7)))</f>
        <v>5</v>
      </c>
      <c r="O264" s="4">
        <f ca="1">IF(VLOOKUP($D263,[2]工作表1!$A:$G,6,0)=N264,VLOOKUP($D263,[2]工作表1!$A:$G,7,0),0)+IF(VLOOKUP($E263,[2]工作表1!$A:$G,6,0)=N264,VLOOKUP($E263,[2]工作表1!$A:$G,7,0),0)+IF(VLOOKUP($F263,[2]工作表1!$A:$G,6,0)=N264,VLOOKUP($F263,[2]工作表1!$A:$G,7,0),0)+IF(VLOOKUP($G263,[2]工作表1!$A:$G,6,0)=N264,VLOOKUP($G263,[2]工作表1!$A:$G,7,0),0)+O263+AA264</f>
        <v>35</v>
      </c>
      <c r="P264" s="1">
        <v>23</v>
      </c>
      <c r="Q264" s="4">
        <f>IF(VLOOKUP($D263,[2]工作表1!$A:$G,6,0)=P264,VLOOKUP($D263,[2]工作表1!$A:$G,7,0),0)+IF(VLOOKUP($E263,[2]工作表1!$A:$G,6,0)=P264,VLOOKUP($E263,[2]工作表1!$A:$G,7,0),0)+IF(VLOOKUP($F263,[2]工作表1!$A:$G,6,0)=P264,VLOOKUP($F263,[2]工作表1!$A:$G,7,0),0)+IF(VLOOKUP($G263,[2]工作表1!$A:$G,6,0)=P264,VLOOKUP($G263,[2]工作表1!$A:$G,7,0),0)+Q263+AC264</f>
        <v>9</v>
      </c>
      <c r="R264">
        <f ca="1">IF(C264=0,0,ROUND(I264*VLOOKUP(H264,[1]期望属性!$E$23:$F$38,2,0)+M264*VLOOKUP(L264,[1]期望属性!$E$23:$F$38,2,0)+O264*VLOOKUP(N264,[1]期望属性!$E$23:$F$38,2,0)+K264*VLOOKUP(J264,[1]期望属性!$E$23:$F$38,2,0)+Q264*VLOOKUP(P264,[1]期望属性!$E$23:$F$38,2,0),0))</f>
        <v>118</v>
      </c>
      <c r="S264" t="str">
        <f>VLOOKUP((10000+INT(A264/1000)),[1]佣兵!$A$102:$F$150,5,0)</f>
        <v>hp</v>
      </c>
      <c r="T264">
        <f>H264</f>
        <v>1</v>
      </c>
      <c r="U264">
        <f ca="1">[1]佣兵!$N$90</f>
        <v>149</v>
      </c>
      <c r="V264">
        <f>J264</f>
        <v>3</v>
      </c>
      <c r="W264">
        <v>0</v>
      </c>
      <c r="X264">
        <f>L264</f>
        <v>4</v>
      </c>
      <c r="Y264">
        <f ca="1">[1]佣兵!$J$90</f>
        <v>8</v>
      </c>
      <c r="Z264">
        <f>N264</f>
        <v>5</v>
      </c>
      <c r="AA264">
        <f ca="1">[1]佣兵!$J$90</f>
        <v>8</v>
      </c>
      <c r="AB264">
        <f>P264</f>
        <v>23</v>
      </c>
      <c r="AC264">
        <v>0</v>
      </c>
    </row>
    <row r="265" spans="1:29" x14ac:dyDescent="0.15">
      <c r="A265">
        <v>64004</v>
      </c>
      <c r="B265">
        <v>64</v>
      </c>
      <c r="C265" s="1">
        <v>4</v>
      </c>
      <c r="D265" s="22">
        <v>5001</v>
      </c>
      <c r="E265" s="5">
        <v>5005</v>
      </c>
      <c r="F265" s="5">
        <v>5003</v>
      </c>
      <c r="G265" s="23">
        <v>5008</v>
      </c>
      <c r="H265" s="1">
        <v>1</v>
      </c>
      <c r="I265" s="4">
        <f ca="1">IF(VLOOKUP($D264,[2]工作表1!$A:$G,6,0)=H265,VLOOKUP($D264,[2]工作表1!$A:$G,7,0),0)+IF(VLOOKUP($E264,[2]工作表1!$A:$G,6,0)=H265,VLOOKUP($E264,[2]工作表1!$A:$G,7,0),0)+IF(VLOOKUP($F264,[2]工作表1!$A:$G,6,0)=H265,VLOOKUP($F264,[2]工作表1!$A:$G,7,0),0)+IF(VLOOKUP($G264,[2]工作表1!$A:$G,6,0)=H265,VLOOKUP($G264,[2]工作表1!$A:$G,7,0),0)+I264+U265</f>
        <v>1088</v>
      </c>
      <c r="J265" s="1">
        <v>3</v>
      </c>
      <c r="K265" s="4">
        <f>IF(VLOOKUP($D264,[2]工作表1!$A:$G,6,0)=J265,VLOOKUP($D264,[2]工作表1!$A:$G,7,0),0)+IF(VLOOKUP($E264,[2]工作表1!$A:$G,6,0)=J265,VLOOKUP($E264,[2]工作表1!$A:$G,7,0),0)+IF(VLOOKUP($F264,[2]工作表1!$A:$G,6,0)=J265,VLOOKUP($F264,[2]工作表1!$A:$G,7,0),0)+IF(VLOOKUP($G264,[2]工作表1!$A:$G,6,0)=J265,VLOOKUP($G264,[2]工作表1!$A:$G,7,0),0)+K264+W265</f>
        <v>19</v>
      </c>
      <c r="L265" s="1">
        <f>IF(S265="hp",4,IF(S265="物攻",5,IF(S265="技防",5,4)))</f>
        <v>4</v>
      </c>
      <c r="M265" s="4">
        <f ca="1">IF(VLOOKUP($D264,[2]工作表1!$A:$G,6,0)=L265,VLOOKUP($D264,[2]工作表1!$A:$G,7,0),0)+IF(VLOOKUP($E264,[2]工作表1!$A:$G,6,0)=L265,VLOOKUP($E264,[2]工作表1!$A:$G,7,0),0)+IF(VLOOKUP($F264,[2]工作表1!$A:$G,6,0)=L265,VLOOKUP($F264,[2]工作表1!$A:$G,7,0),0)+IF(VLOOKUP($G264,[2]工作表1!$A:$G,6,0)=L265,VLOOKUP($G264,[2]工作表1!$A:$G,7,0),0)+M264+Y265</f>
        <v>55</v>
      </c>
      <c r="N265" s="1">
        <f>IF(S265="hp",5,IF(S265="物攻",6,IF(S265="技防",6,7)))</f>
        <v>5</v>
      </c>
      <c r="O265" s="4">
        <f ca="1">IF(VLOOKUP($D264,[2]工作表1!$A:$G,6,0)=N265,VLOOKUP($D264,[2]工作表1!$A:$G,7,0),0)+IF(VLOOKUP($E264,[2]工作表1!$A:$G,6,0)=N265,VLOOKUP($E264,[2]工作表1!$A:$G,7,0),0)+IF(VLOOKUP($F264,[2]工作表1!$A:$G,6,0)=N265,VLOOKUP($F264,[2]工作表1!$A:$G,7,0),0)+IF(VLOOKUP($G264,[2]工作表1!$A:$G,6,0)=N265,VLOOKUP($G264,[2]工作表1!$A:$G,7,0),0)+O264+AA265</f>
        <v>55</v>
      </c>
      <c r="P265" s="1">
        <v>23</v>
      </c>
      <c r="Q265" s="4">
        <f>IF(VLOOKUP($D264,[2]工作表1!$A:$G,6,0)=P265,VLOOKUP($D264,[2]工作表1!$A:$G,7,0),0)+IF(VLOOKUP($E264,[2]工作表1!$A:$G,6,0)=P265,VLOOKUP($E264,[2]工作表1!$A:$G,7,0),0)+IF(VLOOKUP($F264,[2]工作表1!$A:$G,6,0)=P265,VLOOKUP($F264,[2]工作表1!$A:$G,7,0),0)+IF(VLOOKUP($G264,[2]工作表1!$A:$G,6,0)=P265,VLOOKUP($G264,[2]工作表1!$A:$G,7,0),0)+Q264+AC265</f>
        <v>9</v>
      </c>
      <c r="R265">
        <f ca="1">IF(C265=0,0,ROUND(I265*VLOOKUP(H265,[1]期望属性!$E$23:$F$38,2,0)+M265*VLOOKUP(L265,[1]期望属性!$E$23:$F$38,2,0)+O265*VLOOKUP(N265,[1]期望属性!$E$23:$F$38,2,0)+K265*VLOOKUP(J265,[1]期望属性!$E$23:$F$38,2,0)+Q265*VLOOKUP(P265,[1]期望属性!$E$23:$F$38,2,0),0))</f>
        <v>187</v>
      </c>
      <c r="S265" t="str">
        <f>VLOOKUP((10000+INT(A265/1000)),[1]佣兵!$A$102:$F$150,5,0)</f>
        <v>hp</v>
      </c>
      <c r="T265">
        <f>H265</f>
        <v>1</v>
      </c>
      <c r="U265">
        <f ca="1">[1]佣兵!$N$91</f>
        <v>178</v>
      </c>
      <c r="V265">
        <f>J265</f>
        <v>3</v>
      </c>
      <c r="W265">
        <v>0</v>
      </c>
      <c r="X265">
        <f>L265</f>
        <v>4</v>
      </c>
      <c r="Y265">
        <f ca="1">[1]佣兵!$J$91</f>
        <v>10</v>
      </c>
      <c r="Z265">
        <f>N265</f>
        <v>5</v>
      </c>
      <c r="AA265">
        <f ca="1">[1]佣兵!$J$91</f>
        <v>10</v>
      </c>
      <c r="AB265">
        <f>P265</f>
        <v>23</v>
      </c>
      <c r="AC265">
        <v>0</v>
      </c>
    </row>
    <row r="266" spans="1:29" ht="14.25" thickBot="1" x14ac:dyDescent="0.2">
      <c r="A266">
        <v>64005</v>
      </c>
      <c r="B266">
        <v>64</v>
      </c>
      <c r="C266" s="1">
        <v>5</v>
      </c>
      <c r="D266" s="24">
        <v>6001</v>
      </c>
      <c r="E266" s="25">
        <v>6005</v>
      </c>
      <c r="F266" s="25">
        <v>6002</v>
      </c>
      <c r="G266" s="26">
        <v>6007</v>
      </c>
      <c r="H266" s="1">
        <v>1</v>
      </c>
      <c r="I266" s="4">
        <f ca="1">IF(VLOOKUP($D265,[2]工作表1!$A:$G,6,0)=H266,VLOOKUP($D265,[2]工作表1!$A:$G,7,0),0)+IF(VLOOKUP($E265,[2]工作表1!$A:$G,6,0)=H266,VLOOKUP($E265,[2]工作表1!$A:$G,7,0),0)+IF(VLOOKUP($F265,[2]工作表1!$A:$G,6,0)=H266,VLOOKUP($F265,[2]工作表1!$A:$G,7,0),0)+IF(VLOOKUP($G265,[2]工作表1!$A:$G,6,0)=H266,VLOOKUP($G265,[2]工作表1!$A:$G,7,0),0)+I265+U266</f>
        <v>1804</v>
      </c>
      <c r="J266" s="1">
        <v>3</v>
      </c>
      <c r="K266" s="4">
        <f>IF(VLOOKUP($D265,[2]工作表1!$A:$G,6,0)=J266,VLOOKUP($D265,[2]工作表1!$A:$G,7,0),0)+IF(VLOOKUP($E265,[2]工作表1!$A:$G,6,0)=J266,VLOOKUP($E265,[2]工作表1!$A:$G,7,0),0)+IF(VLOOKUP($F265,[2]工作表1!$A:$G,6,0)=J266,VLOOKUP($F265,[2]工作表1!$A:$G,7,0),0)+IF(VLOOKUP($G265,[2]工作表1!$A:$G,6,0)=J266,VLOOKUP($G265,[2]工作表1!$A:$G,7,0),0)+K265+W266</f>
        <v>19</v>
      </c>
      <c r="L266" s="1">
        <f>IF(S266="hp",4,IF(S266="物攻",5,IF(S266="技防",5,4)))</f>
        <v>4</v>
      </c>
      <c r="M266" s="4">
        <f ca="1">IF(VLOOKUP($D265,[2]工作表1!$A:$G,6,0)=L266,VLOOKUP($D265,[2]工作表1!$A:$G,7,0),0)+IF(VLOOKUP($E265,[2]工作表1!$A:$G,6,0)=L266,VLOOKUP($E265,[2]工作表1!$A:$G,7,0),0)+IF(VLOOKUP($F265,[2]工作表1!$A:$G,6,0)=L266,VLOOKUP($F265,[2]工作表1!$A:$G,7,0),0)+IF(VLOOKUP($G265,[2]工作表1!$A:$G,6,0)=L266,VLOOKUP($G265,[2]工作表1!$A:$G,7,0),0)+M265+Y266</f>
        <v>81</v>
      </c>
      <c r="N266" s="1">
        <f>IF(S266="hp",5,IF(S266="物攻",6,IF(S266="技防",6,7)))</f>
        <v>5</v>
      </c>
      <c r="O266" s="4">
        <f ca="1">IF(VLOOKUP($D265,[2]工作表1!$A:$G,6,0)=N266,VLOOKUP($D265,[2]工作表1!$A:$G,7,0),0)+IF(VLOOKUP($E265,[2]工作表1!$A:$G,6,0)=N266,VLOOKUP($E265,[2]工作表1!$A:$G,7,0),0)+IF(VLOOKUP($F265,[2]工作表1!$A:$G,6,0)=N266,VLOOKUP($F265,[2]工作表1!$A:$G,7,0),0)+IF(VLOOKUP($G265,[2]工作表1!$A:$G,6,0)=N266,VLOOKUP($G265,[2]工作表1!$A:$G,7,0),0)+O265+AA266</f>
        <v>81</v>
      </c>
      <c r="P266" s="1">
        <v>23</v>
      </c>
      <c r="Q266" s="4">
        <f>IF(VLOOKUP($D265,[2]工作表1!$A:$G,6,0)=P266,VLOOKUP($D265,[2]工作表1!$A:$G,7,0),0)+IF(VLOOKUP($E265,[2]工作表1!$A:$G,6,0)=P266,VLOOKUP($E265,[2]工作表1!$A:$G,7,0),0)+IF(VLOOKUP($F265,[2]工作表1!$A:$G,6,0)=P266,VLOOKUP($F265,[2]工作表1!$A:$G,7,0),0)+IF(VLOOKUP($G265,[2]工作表1!$A:$G,6,0)=P266,VLOOKUP($G265,[2]工作表1!$A:$G,7,0),0)+Q265+AC266</f>
        <v>9</v>
      </c>
      <c r="R266">
        <f ca="1">IF(C266=0,0,ROUND(I266*VLOOKUP(H266,[1]期望属性!$E$23:$F$38,2,0)+M266*VLOOKUP(L266,[1]期望属性!$E$23:$F$38,2,0)+O266*VLOOKUP(N266,[1]期望属性!$E$23:$F$38,2,0)+K266*VLOOKUP(J266,[1]期望属性!$E$23:$F$38,2,0)+Q266*VLOOKUP(P266,[1]期望属性!$E$23:$F$38,2,0),0))</f>
        <v>278</v>
      </c>
      <c r="S266" t="str">
        <f>VLOOKUP((10000+INT(A266/1000)),[1]佣兵!$A$102:$F$150,5,0)</f>
        <v>hp</v>
      </c>
      <c r="T266">
        <f>H266</f>
        <v>1</v>
      </c>
      <c r="U266">
        <f ca="1">[1]佣兵!$N$92</f>
        <v>218</v>
      </c>
      <c r="V266">
        <f>J266</f>
        <v>3</v>
      </c>
      <c r="W266">
        <v>0</v>
      </c>
      <c r="X266">
        <f>L266</f>
        <v>4</v>
      </c>
      <c r="Y266">
        <f ca="1">[1]佣兵!$J$92</f>
        <v>12</v>
      </c>
      <c r="Z266">
        <f>N266</f>
        <v>5</v>
      </c>
      <c r="AA266">
        <f ca="1">[1]佣兵!$J$92</f>
        <v>12</v>
      </c>
      <c r="AB266">
        <f>P266</f>
        <v>23</v>
      </c>
      <c r="AC266">
        <v>0</v>
      </c>
    </row>
    <row r="267" spans="1:29" x14ac:dyDescent="0.15">
      <c r="A267">
        <v>66000</v>
      </c>
      <c r="B267">
        <v>66</v>
      </c>
      <c r="C267" s="1">
        <v>0</v>
      </c>
      <c r="D267" s="7">
        <v>1005</v>
      </c>
      <c r="E267" s="8">
        <v>1004</v>
      </c>
      <c r="F267" s="8">
        <v>1003</v>
      </c>
      <c r="G267" s="9">
        <v>1007</v>
      </c>
      <c r="H267" s="1">
        <v>1</v>
      </c>
      <c r="I267" s="4">
        <v>0</v>
      </c>
      <c r="J267" s="1">
        <v>3</v>
      </c>
      <c r="K267" s="4">
        <v>0</v>
      </c>
      <c r="L267" s="1">
        <f>IF(S267="hp",4,IF(S267="物攻",5,IF(S267="技防",5,4)))</f>
        <v>5</v>
      </c>
      <c r="M267" s="4">
        <v>0</v>
      </c>
      <c r="N267" s="1">
        <f>IF(S267="hp",5,IF(S267="物攻",6,IF(S267="技防",6,7)))</f>
        <v>6</v>
      </c>
      <c r="O267" s="4">
        <v>0</v>
      </c>
      <c r="P267" s="1">
        <v>23</v>
      </c>
      <c r="Q267" s="4">
        <v>0</v>
      </c>
      <c r="R267">
        <f>IF(C267=0,0,ROUND(I267*VLOOKUP(H267,[1]期望属性!$E$23:$F$38,2,0)+M267*VLOOKUP(L267,[1]期望属性!$E$23:$F$38,2,0)+O267*VLOOKUP(N267,[1]期望属性!$E$23:$F$38,2,0)+K267*VLOOKUP(J267,[1]期望属性!$E$23:$F$38,2,0)+Q267*VLOOKUP(P267,[1]期望属性!$E$23:$F$38,2,0),0))</f>
        <v>0</v>
      </c>
      <c r="S267" t="str">
        <f>VLOOKUP((10000+INT(A267/1000)),[1]佣兵!$A$102:$F$150,5,0)</f>
        <v>物攻</v>
      </c>
      <c r="T267">
        <f t="shared" ref="T267:T278" si="25">H267</f>
        <v>1</v>
      </c>
      <c r="U267">
        <f>[1]佣兵!$N$87</f>
        <v>0</v>
      </c>
      <c r="V267">
        <f t="shared" ref="V267:V278" si="26">J267</f>
        <v>3</v>
      </c>
      <c r="W267">
        <v>0</v>
      </c>
      <c r="X267">
        <f t="shared" ref="X267:X278" si="27">L267</f>
        <v>5</v>
      </c>
      <c r="Y267">
        <f>[1]佣兵!$J$87</f>
        <v>0</v>
      </c>
      <c r="Z267">
        <f t="shared" ref="Z267:Z278" si="28">N267</f>
        <v>6</v>
      </c>
      <c r="AA267">
        <f>[1]佣兵!$L$87</f>
        <v>0</v>
      </c>
      <c r="AB267">
        <f t="shared" ref="AB267:AB278" si="29">P267</f>
        <v>23</v>
      </c>
      <c r="AC267">
        <v>0</v>
      </c>
    </row>
    <row r="268" spans="1:29" x14ac:dyDescent="0.15">
      <c r="A268">
        <v>66001</v>
      </c>
      <c r="B268">
        <v>66</v>
      </c>
      <c r="C268" s="1">
        <v>1</v>
      </c>
      <c r="D268" s="10">
        <v>2005</v>
      </c>
      <c r="E268" s="6">
        <v>2004</v>
      </c>
      <c r="F268" s="6">
        <v>2003</v>
      </c>
      <c r="G268" s="11">
        <v>2008</v>
      </c>
      <c r="H268" s="1">
        <v>1</v>
      </c>
      <c r="I268" s="4">
        <f ca="1">IF(VLOOKUP($D267,[2]工作表1!$A:$G,6,0)=H268,VLOOKUP($D267,[2]工作表1!$A:$G,7,0),0)+IF(VLOOKUP($E267,[2]工作表1!$A:$G,6,0)=H268,VLOOKUP($E267,[2]工作表1!$A:$G,7,0),0)+IF(VLOOKUP($F267,[2]工作表1!$A:$G,6,0)=H268,VLOOKUP($F267,[2]工作表1!$A:$G,7,0),0)+IF(VLOOKUP($G267,[2]工作表1!$A:$G,6,0)=H268,VLOOKUP($G267,[2]工作表1!$A:$G,7,0),0)+I267+U268</f>
        <v>146</v>
      </c>
      <c r="J268" s="1">
        <v>3</v>
      </c>
      <c r="K268" s="4">
        <f>IF(VLOOKUP($D267,[2]工作表1!$A:$G,6,0)=J268,VLOOKUP($D267,[2]工作表1!$A:$G,7,0),0)+IF(VLOOKUP($E267,[2]工作表1!$A:$G,6,0)=J268,VLOOKUP($E267,[2]工作表1!$A:$G,7,0),0)+IF(VLOOKUP($F267,[2]工作表1!$A:$G,6,0)=J268,VLOOKUP($F267,[2]工作表1!$A:$G,7,0),0)+IF(VLOOKUP($G267,[2]工作表1!$A:$G,6,0)=J268,VLOOKUP($G267,[2]工作表1!$A:$G,7,0),0)+K267+W268</f>
        <v>0</v>
      </c>
      <c r="L268" s="1">
        <f>IF(S268="hp",4,IF(S268="物攻",5,IF(S268="技防",5,4)))</f>
        <v>5</v>
      </c>
      <c r="M268" s="4">
        <f ca="1">IF(VLOOKUP($D267,[2]工作表1!$A:$G,6,0)=L268,VLOOKUP($D267,[2]工作表1!$A:$G,7,0),0)+IF(VLOOKUP($E267,[2]工作表1!$A:$G,6,0)=L268,VLOOKUP($E267,[2]工作表1!$A:$G,7,0),0)+IF(VLOOKUP($F267,[2]工作表1!$A:$G,6,0)=L268,VLOOKUP($F267,[2]工作表1!$A:$G,7,0),0)+IF(VLOOKUP($G267,[2]工作表1!$A:$G,6,0)=L268,VLOOKUP($G267,[2]工作表1!$A:$G,7,0),0)+M267+Y268</f>
        <v>8</v>
      </c>
      <c r="N268" s="1">
        <f>IF(S268="hp",5,IF(S268="物攻",6,IF(S268="技防",6,7)))</f>
        <v>6</v>
      </c>
      <c r="O268" s="4">
        <f ca="1">IF(VLOOKUP($D267,[2]工作表1!$A:$G,6,0)=N268,VLOOKUP($D267,[2]工作表1!$A:$G,7,0),0)+IF(VLOOKUP($E267,[2]工作表1!$A:$G,6,0)=N268,VLOOKUP($E267,[2]工作表1!$A:$G,7,0),0)+IF(VLOOKUP($F267,[2]工作表1!$A:$G,6,0)=N268,VLOOKUP($F267,[2]工作表1!$A:$G,7,0),0)+IF(VLOOKUP($G267,[2]工作表1!$A:$G,6,0)=N268,VLOOKUP($G267,[2]工作表1!$A:$G,7,0),0)+O267+AA268</f>
        <v>7</v>
      </c>
      <c r="P268" s="1">
        <v>23</v>
      </c>
      <c r="Q268" s="4">
        <f>IF(VLOOKUP($D267,[2]工作表1!$A:$G,6,0)=P268,VLOOKUP($D267,[2]工作表1!$A:$G,7,0),0)+IF(VLOOKUP($E267,[2]工作表1!$A:$G,6,0)=P268,VLOOKUP($E267,[2]工作表1!$A:$G,7,0),0)+IF(VLOOKUP($F267,[2]工作表1!$A:$G,6,0)=P268,VLOOKUP($F267,[2]工作表1!$A:$G,7,0),0)+IF(VLOOKUP($G267,[2]工作表1!$A:$G,6,0)=P268,VLOOKUP($G267,[2]工作表1!$A:$G,7,0),0)+Q267+AC268</f>
        <v>3</v>
      </c>
      <c r="R268">
        <f ca="1">IF(C268=0,0,ROUND(I268*VLOOKUP(H268,[1]期望属性!$E$23:$F$38,2,0)+M268*VLOOKUP(L268,[1]期望属性!$E$23:$F$38,2,0)+O268*VLOOKUP(N268,[1]期望属性!$E$23:$F$38,2,0)+K268*VLOOKUP(J268,[1]期望属性!$E$23:$F$38,2,0)+Q268*VLOOKUP(P268,[1]期望属性!$E$23:$F$38,2,0),0))</f>
        <v>24</v>
      </c>
      <c r="S268" t="str">
        <f>VLOOKUP((10000+INT(A268/1000)),[1]佣兵!$A$102:$F$150,5,0)</f>
        <v>物攻</v>
      </c>
      <c r="T268">
        <f t="shared" si="25"/>
        <v>1</v>
      </c>
      <c r="U268">
        <f ca="1">[1]佣兵!$N$88</f>
        <v>99</v>
      </c>
      <c r="V268">
        <f t="shared" si="26"/>
        <v>3</v>
      </c>
      <c r="W268">
        <v>0</v>
      </c>
      <c r="X268">
        <f t="shared" si="27"/>
        <v>5</v>
      </c>
      <c r="Y268">
        <f ca="1">[1]佣兵!$J$88</f>
        <v>5</v>
      </c>
      <c r="Z268">
        <f t="shared" si="28"/>
        <v>6</v>
      </c>
      <c r="AA268">
        <f ca="1">[1]佣兵!$L$88</f>
        <v>3</v>
      </c>
      <c r="AB268">
        <f t="shared" si="29"/>
        <v>23</v>
      </c>
      <c r="AC268">
        <v>0</v>
      </c>
    </row>
    <row r="269" spans="1:29" x14ac:dyDescent="0.15">
      <c r="A269">
        <v>66002</v>
      </c>
      <c r="B269">
        <v>66</v>
      </c>
      <c r="C269" s="1">
        <v>2</v>
      </c>
      <c r="D269" s="10">
        <v>3008</v>
      </c>
      <c r="E269" s="6">
        <v>3004</v>
      </c>
      <c r="F269" s="6">
        <v>3003</v>
      </c>
      <c r="G269" s="11">
        <v>3007</v>
      </c>
      <c r="H269" s="1">
        <v>1</v>
      </c>
      <c r="I269" s="4">
        <f ca="1">IF(VLOOKUP($D268,[2]工作表1!$A:$G,6,0)=H269,VLOOKUP($D268,[2]工作表1!$A:$G,7,0),0)+IF(VLOOKUP($E268,[2]工作表1!$A:$G,6,0)=H269,VLOOKUP($E268,[2]工作表1!$A:$G,7,0),0)+IF(VLOOKUP($F268,[2]工作表1!$A:$G,6,0)=H269,VLOOKUP($F268,[2]工作表1!$A:$G,7,0),0)+IF(VLOOKUP($G268,[2]工作表1!$A:$G,6,0)=H269,VLOOKUP($G268,[2]工作表1!$A:$G,7,0),0)+I268+U269</f>
        <v>453</v>
      </c>
      <c r="J269" s="1">
        <v>3</v>
      </c>
      <c r="K269" s="4">
        <f>IF(VLOOKUP($D268,[2]工作表1!$A:$G,6,0)=J269,VLOOKUP($D268,[2]工作表1!$A:$G,7,0),0)+IF(VLOOKUP($E268,[2]工作表1!$A:$G,6,0)=J269,VLOOKUP($E268,[2]工作表1!$A:$G,7,0),0)+IF(VLOOKUP($F268,[2]工作表1!$A:$G,6,0)=J269,VLOOKUP($F268,[2]工作表1!$A:$G,7,0),0)+IF(VLOOKUP($G268,[2]工作表1!$A:$G,6,0)=J269,VLOOKUP($G268,[2]工作表1!$A:$G,7,0),0)+K268+W269</f>
        <v>0</v>
      </c>
      <c r="L269" s="1">
        <f>IF(S269="hp",4,IF(S269="物攻",5,IF(S269="技防",5,4)))</f>
        <v>5</v>
      </c>
      <c r="M269" s="4">
        <f ca="1">IF(VLOOKUP($D268,[2]工作表1!$A:$G,6,0)=L269,VLOOKUP($D268,[2]工作表1!$A:$G,7,0),0)+IF(VLOOKUP($E268,[2]工作表1!$A:$G,6,0)=L269,VLOOKUP($E268,[2]工作表1!$A:$G,7,0),0)+IF(VLOOKUP($F268,[2]工作表1!$A:$G,6,0)=L269,VLOOKUP($F268,[2]工作表1!$A:$G,7,0),0)+IF(VLOOKUP($G268,[2]工作表1!$A:$G,6,0)=L269,VLOOKUP($G268,[2]工作表1!$A:$G,7,0),0)+M268+Y269</f>
        <v>20</v>
      </c>
      <c r="N269" s="1">
        <f>IF(S269="hp",5,IF(S269="物攻",6,IF(S269="技防",6,7)))</f>
        <v>6</v>
      </c>
      <c r="O269" s="4">
        <f ca="1">IF(VLOOKUP($D268,[2]工作表1!$A:$G,6,0)=N269,VLOOKUP($D268,[2]工作表1!$A:$G,7,0),0)+IF(VLOOKUP($E268,[2]工作表1!$A:$G,6,0)=N269,VLOOKUP($E268,[2]工作表1!$A:$G,7,0),0)+IF(VLOOKUP($F268,[2]工作表1!$A:$G,6,0)=N269,VLOOKUP($F268,[2]工作表1!$A:$G,7,0),0)+IF(VLOOKUP($G268,[2]工作表1!$A:$G,6,0)=N269,VLOOKUP($G268,[2]工作表1!$A:$G,7,0),0)+O268+AA269</f>
        <v>17</v>
      </c>
      <c r="P269" s="1">
        <v>23</v>
      </c>
      <c r="Q269" s="4">
        <f>IF(VLOOKUP($D268,[2]工作表1!$A:$G,6,0)=P269,VLOOKUP($D268,[2]工作表1!$A:$G,7,0),0)+IF(VLOOKUP($E268,[2]工作表1!$A:$G,6,0)=P269,VLOOKUP($E268,[2]工作表1!$A:$G,7,0),0)+IF(VLOOKUP($F268,[2]工作表1!$A:$G,6,0)=P269,VLOOKUP($F268,[2]工作表1!$A:$G,7,0),0)+IF(VLOOKUP($G268,[2]工作表1!$A:$G,6,0)=P269,VLOOKUP($G268,[2]工作表1!$A:$G,7,0),0)+Q268+AC269</f>
        <v>3</v>
      </c>
      <c r="R269">
        <f ca="1">IF(C269=0,0,ROUND(I269*VLOOKUP(H269,[1]期望属性!$E$23:$F$38,2,0)+M269*VLOOKUP(L269,[1]期望属性!$E$23:$F$38,2,0)+O269*VLOOKUP(N269,[1]期望属性!$E$23:$F$38,2,0)+K269*VLOOKUP(J269,[1]期望属性!$E$23:$F$38,2,0)+Q269*VLOOKUP(P269,[1]期望属性!$E$23:$F$38,2,0),0))</f>
        <v>61</v>
      </c>
      <c r="S269" t="str">
        <f>VLOOKUP((10000+INT(A269/1000)),[1]佣兵!$A$102:$F$150,5,0)</f>
        <v>物攻</v>
      </c>
      <c r="T269">
        <f t="shared" si="25"/>
        <v>1</v>
      </c>
      <c r="U269">
        <f ca="1">[1]佣兵!$N$89</f>
        <v>129</v>
      </c>
      <c r="V269">
        <f t="shared" si="26"/>
        <v>3</v>
      </c>
      <c r="W269">
        <v>0</v>
      </c>
      <c r="X269">
        <f t="shared" si="27"/>
        <v>5</v>
      </c>
      <c r="Y269">
        <f ca="1">[1]佣兵!$J$89</f>
        <v>7</v>
      </c>
      <c r="Z269">
        <f t="shared" si="28"/>
        <v>6</v>
      </c>
      <c r="AA269">
        <f ca="1">[1]佣兵!$L$89</f>
        <v>4</v>
      </c>
      <c r="AB269">
        <f t="shared" si="29"/>
        <v>23</v>
      </c>
      <c r="AC269">
        <v>0</v>
      </c>
    </row>
    <row r="270" spans="1:29" x14ac:dyDescent="0.15">
      <c r="A270">
        <v>66003</v>
      </c>
      <c r="B270">
        <v>66</v>
      </c>
      <c r="C270" s="1">
        <v>3</v>
      </c>
      <c r="D270" s="10">
        <v>4005</v>
      </c>
      <c r="E270" s="6">
        <v>4004</v>
      </c>
      <c r="F270" s="6">
        <v>4003</v>
      </c>
      <c r="G270" s="11">
        <v>4008</v>
      </c>
      <c r="H270" s="1">
        <v>1</v>
      </c>
      <c r="I270" s="4">
        <f ca="1">IF(VLOOKUP($D269,[2]工作表1!$A:$G,6,0)=H270,VLOOKUP($D269,[2]工作表1!$A:$G,7,0),0)+IF(VLOOKUP($E269,[2]工作表1!$A:$G,6,0)=H270,VLOOKUP($E269,[2]工作表1!$A:$G,7,0),0)+IF(VLOOKUP($F269,[2]工作表1!$A:$G,6,0)=H270,VLOOKUP($F269,[2]工作表1!$A:$G,7,0),0)+IF(VLOOKUP($G269,[2]工作表1!$A:$G,6,0)=H270,VLOOKUP($G269,[2]工作表1!$A:$G,7,0),0)+I269+U270</f>
        <v>839</v>
      </c>
      <c r="J270" s="1">
        <v>3</v>
      </c>
      <c r="K270" s="4">
        <f>IF(VLOOKUP($D269,[2]工作表1!$A:$G,6,0)=J270,VLOOKUP($D269,[2]工作表1!$A:$G,7,0),0)+IF(VLOOKUP($E269,[2]工作表1!$A:$G,6,0)=J270,VLOOKUP($E269,[2]工作表1!$A:$G,7,0),0)+IF(VLOOKUP($F269,[2]工作表1!$A:$G,6,0)=J270,VLOOKUP($F269,[2]工作表1!$A:$G,7,0),0)+IF(VLOOKUP($G269,[2]工作表1!$A:$G,6,0)=J270,VLOOKUP($G269,[2]工作表1!$A:$G,7,0),0)+K269+W270</f>
        <v>0</v>
      </c>
      <c r="L270" s="1">
        <f>IF(S270="hp",4,IF(S270="物攻",5,IF(S270="技防",5,4)))</f>
        <v>5</v>
      </c>
      <c r="M270" s="4">
        <f ca="1">IF(VLOOKUP($D269,[2]工作表1!$A:$G,6,0)=L270,VLOOKUP($D269,[2]工作表1!$A:$G,7,0),0)+IF(VLOOKUP($E269,[2]工作表1!$A:$G,6,0)=L270,VLOOKUP($E269,[2]工作表1!$A:$G,7,0),0)+IF(VLOOKUP($F269,[2]工作表1!$A:$G,6,0)=L270,VLOOKUP($F269,[2]工作表1!$A:$G,7,0),0)+IF(VLOOKUP($G269,[2]工作表1!$A:$G,6,0)=L270,VLOOKUP($G269,[2]工作表1!$A:$G,7,0),0)+M269+Y270</f>
        <v>28</v>
      </c>
      <c r="N270" s="1">
        <f>IF(S270="hp",5,IF(S270="物攻",6,IF(S270="技防",6,7)))</f>
        <v>6</v>
      </c>
      <c r="O270" s="4">
        <f ca="1">IF(VLOOKUP($D269,[2]工作表1!$A:$G,6,0)=N270,VLOOKUP($D269,[2]工作表1!$A:$G,7,0),0)+IF(VLOOKUP($E269,[2]工作表1!$A:$G,6,0)=N270,VLOOKUP($E269,[2]工作表1!$A:$G,7,0),0)+IF(VLOOKUP($F269,[2]工作表1!$A:$G,6,0)=N270,VLOOKUP($F269,[2]工作表1!$A:$G,7,0),0)+IF(VLOOKUP($G269,[2]工作表1!$A:$G,6,0)=N270,VLOOKUP($G269,[2]工作表1!$A:$G,7,0),0)+O269+AA270</f>
        <v>30</v>
      </c>
      <c r="P270" s="1">
        <v>23</v>
      </c>
      <c r="Q270" s="4">
        <f>IF(VLOOKUP($D269,[2]工作表1!$A:$G,6,0)=P270,VLOOKUP($D269,[2]工作表1!$A:$G,7,0),0)+IF(VLOOKUP($E269,[2]工作表1!$A:$G,6,0)=P270,VLOOKUP($E269,[2]工作表1!$A:$G,7,0),0)+IF(VLOOKUP($F269,[2]工作表1!$A:$G,6,0)=P270,VLOOKUP($F269,[2]工作表1!$A:$G,7,0),0)+IF(VLOOKUP($G269,[2]工作表1!$A:$G,6,0)=P270,VLOOKUP($G269,[2]工作表1!$A:$G,7,0),0)+Q269+AC270</f>
        <v>9</v>
      </c>
      <c r="R270">
        <f ca="1">IF(C270=0,0,ROUND(I270*VLOOKUP(H270,[1]期望属性!$E$23:$F$38,2,0)+M270*VLOOKUP(L270,[1]期望属性!$E$23:$F$38,2,0)+O270*VLOOKUP(N270,[1]期望属性!$E$23:$F$38,2,0)+K270*VLOOKUP(J270,[1]期望属性!$E$23:$F$38,2,0)+Q270*VLOOKUP(P270,[1]期望属性!$E$23:$F$38,2,0),0))</f>
        <v>105</v>
      </c>
      <c r="S270" t="str">
        <f>VLOOKUP((10000+INT(A270/1000)),[1]佣兵!$A$102:$F$150,5,0)</f>
        <v>物攻</v>
      </c>
      <c r="T270">
        <f t="shared" si="25"/>
        <v>1</v>
      </c>
      <c r="U270">
        <f ca="1">[1]佣兵!$N$90</f>
        <v>149</v>
      </c>
      <c r="V270">
        <f t="shared" si="26"/>
        <v>3</v>
      </c>
      <c r="W270">
        <v>0</v>
      </c>
      <c r="X270">
        <f t="shared" si="27"/>
        <v>5</v>
      </c>
      <c r="Y270">
        <f ca="1">[1]佣兵!$J$90</f>
        <v>8</v>
      </c>
      <c r="Z270">
        <f t="shared" si="28"/>
        <v>6</v>
      </c>
      <c r="AA270">
        <f ca="1">[1]佣兵!$L$90</f>
        <v>4</v>
      </c>
      <c r="AB270">
        <f t="shared" si="29"/>
        <v>23</v>
      </c>
      <c r="AC270">
        <v>0</v>
      </c>
    </row>
    <row r="271" spans="1:29" x14ac:dyDescent="0.15">
      <c r="A271">
        <v>66004</v>
      </c>
      <c r="B271">
        <v>66</v>
      </c>
      <c r="C271" s="1">
        <v>4</v>
      </c>
      <c r="D271" s="12">
        <v>5005</v>
      </c>
      <c r="E271" s="5">
        <v>5005</v>
      </c>
      <c r="F271" s="5">
        <v>5003</v>
      </c>
      <c r="G271" s="13">
        <v>5007</v>
      </c>
      <c r="H271" s="1">
        <v>1</v>
      </c>
      <c r="I271" s="4">
        <f ca="1">IF(VLOOKUP($D270,[2]工作表1!$A:$G,6,0)=H271,VLOOKUP($D270,[2]工作表1!$A:$G,7,0),0)+IF(VLOOKUP($E270,[2]工作表1!$A:$G,6,0)=H271,VLOOKUP($E270,[2]工作表1!$A:$G,7,0),0)+IF(VLOOKUP($F270,[2]工作表1!$A:$G,6,0)=H271,VLOOKUP($F270,[2]工作表1!$A:$G,7,0),0)+IF(VLOOKUP($G270,[2]工作表1!$A:$G,6,0)=H271,VLOOKUP($G270,[2]工作表1!$A:$G,7,0),0)+I270+U271</f>
        <v>1372</v>
      </c>
      <c r="J271" s="1">
        <v>3</v>
      </c>
      <c r="K271" s="4">
        <f>IF(VLOOKUP($D270,[2]工作表1!$A:$G,6,0)=J271,VLOOKUP($D270,[2]工作表1!$A:$G,7,0),0)+IF(VLOOKUP($E270,[2]工作表1!$A:$G,6,0)=J271,VLOOKUP($E270,[2]工作表1!$A:$G,7,0),0)+IF(VLOOKUP($F270,[2]工作表1!$A:$G,6,0)=J271,VLOOKUP($F270,[2]工作表1!$A:$G,7,0),0)+IF(VLOOKUP($G270,[2]工作表1!$A:$G,6,0)=J271,VLOOKUP($G270,[2]工作表1!$A:$G,7,0),0)+K270+W271</f>
        <v>0</v>
      </c>
      <c r="L271" s="1">
        <f>IF(S271="hp",4,IF(S271="物攻",5,IF(S271="技防",5,4)))</f>
        <v>5</v>
      </c>
      <c r="M271" s="4">
        <f ca="1">IF(VLOOKUP($D270,[2]工作表1!$A:$G,6,0)=L271,VLOOKUP($D270,[2]工作表1!$A:$G,7,0),0)+IF(VLOOKUP($E270,[2]工作表1!$A:$G,6,0)=L271,VLOOKUP($E270,[2]工作表1!$A:$G,7,0),0)+IF(VLOOKUP($F270,[2]工作表1!$A:$G,6,0)=L271,VLOOKUP($F270,[2]工作表1!$A:$G,7,0),0)+IF(VLOOKUP($G270,[2]工作表1!$A:$G,6,0)=L271,VLOOKUP($G270,[2]工作表1!$A:$G,7,0),0)+M270+Y271</f>
        <v>48</v>
      </c>
      <c r="N271" s="1">
        <f>IF(S271="hp",5,IF(S271="物攻",6,IF(S271="技防",6,7)))</f>
        <v>6</v>
      </c>
      <c r="O271" s="4">
        <f ca="1">IF(VLOOKUP($D270,[2]工作表1!$A:$G,6,0)=N271,VLOOKUP($D270,[2]工作表1!$A:$G,7,0),0)+IF(VLOOKUP($E270,[2]工作表1!$A:$G,6,0)=N271,VLOOKUP($E270,[2]工作表1!$A:$G,7,0),0)+IF(VLOOKUP($F270,[2]工作表1!$A:$G,6,0)=N271,VLOOKUP($F270,[2]工作表1!$A:$G,7,0),0)+IF(VLOOKUP($G270,[2]工作表1!$A:$G,6,0)=N271,VLOOKUP($G270,[2]工作表1!$A:$G,7,0),0)+O270+AA271</f>
        <v>48</v>
      </c>
      <c r="P271" s="1">
        <v>23</v>
      </c>
      <c r="Q271" s="4">
        <f>IF(VLOOKUP($D270,[2]工作表1!$A:$G,6,0)=P271,VLOOKUP($D270,[2]工作表1!$A:$G,7,0),0)+IF(VLOOKUP($E270,[2]工作表1!$A:$G,6,0)=P271,VLOOKUP($E270,[2]工作表1!$A:$G,7,0),0)+IF(VLOOKUP($F270,[2]工作表1!$A:$G,6,0)=P271,VLOOKUP($F270,[2]工作表1!$A:$G,7,0),0)+IF(VLOOKUP($G270,[2]工作表1!$A:$G,6,0)=P271,VLOOKUP($G270,[2]工作表1!$A:$G,7,0),0)+Q270+AC271</f>
        <v>9</v>
      </c>
      <c r="R271">
        <f ca="1">IF(C271=0,0,ROUND(I271*VLOOKUP(H271,[1]期望属性!$E$23:$F$38,2,0)+M271*VLOOKUP(L271,[1]期望属性!$E$23:$F$38,2,0)+O271*VLOOKUP(N271,[1]期望属性!$E$23:$F$38,2,0)+K271*VLOOKUP(J271,[1]期望属性!$E$23:$F$38,2,0)+Q271*VLOOKUP(P271,[1]期望属性!$E$23:$F$38,2,0),0))</f>
        <v>168</v>
      </c>
      <c r="S271" t="str">
        <f>VLOOKUP((10000+INT(A271/1000)),[1]佣兵!$A$102:$F$150,5,0)</f>
        <v>物攻</v>
      </c>
      <c r="T271">
        <f t="shared" si="25"/>
        <v>1</v>
      </c>
      <c r="U271">
        <f ca="1">[1]佣兵!$N$91</f>
        <v>178</v>
      </c>
      <c r="V271">
        <f t="shared" si="26"/>
        <v>3</v>
      </c>
      <c r="W271">
        <v>0</v>
      </c>
      <c r="X271">
        <f t="shared" si="27"/>
        <v>5</v>
      </c>
      <c r="Y271">
        <f ca="1">[1]佣兵!$J$91</f>
        <v>10</v>
      </c>
      <c r="Z271">
        <f t="shared" si="28"/>
        <v>6</v>
      </c>
      <c r="AA271">
        <f ca="1">[1]佣兵!$L$91</f>
        <v>5</v>
      </c>
      <c r="AB271">
        <f t="shared" si="29"/>
        <v>23</v>
      </c>
      <c r="AC271">
        <v>0</v>
      </c>
    </row>
    <row r="272" spans="1:29" x14ac:dyDescent="0.15">
      <c r="A272">
        <v>66005</v>
      </c>
      <c r="B272">
        <v>66</v>
      </c>
      <c r="C272" s="1">
        <v>5</v>
      </c>
      <c r="D272" s="14">
        <v>6005</v>
      </c>
      <c r="E272" s="15">
        <v>6004</v>
      </c>
      <c r="F272" s="15">
        <v>6003</v>
      </c>
      <c r="G272" s="16">
        <v>6007</v>
      </c>
      <c r="H272" s="1">
        <v>1</v>
      </c>
      <c r="I272" s="4">
        <f ca="1">IF(VLOOKUP($D271,[2]工作表1!$A:$G,6,0)=H272,VLOOKUP($D271,[2]工作表1!$A:$G,7,0),0)+IF(VLOOKUP($E271,[2]工作表1!$A:$G,6,0)=H272,VLOOKUP($E271,[2]工作表1!$A:$G,7,0),0)+IF(VLOOKUP($F271,[2]工作表1!$A:$G,6,0)=H272,VLOOKUP($F271,[2]工作表1!$A:$G,7,0),0)+IF(VLOOKUP($G271,[2]工作表1!$A:$G,6,0)=H272,VLOOKUP($G271,[2]工作表1!$A:$G,7,0),0)+I271+U272</f>
        <v>1789</v>
      </c>
      <c r="J272" s="1">
        <v>3</v>
      </c>
      <c r="K272" s="4">
        <f>IF(VLOOKUP($D271,[2]工作表1!$A:$G,6,0)=J272,VLOOKUP($D271,[2]工作表1!$A:$G,7,0),0)+IF(VLOOKUP($E271,[2]工作表1!$A:$G,6,0)=J272,VLOOKUP($E271,[2]工作表1!$A:$G,7,0),0)+IF(VLOOKUP($F271,[2]工作表1!$A:$G,6,0)=J272,VLOOKUP($F271,[2]工作表1!$A:$G,7,0),0)+IF(VLOOKUP($G271,[2]工作表1!$A:$G,6,0)=J272,VLOOKUP($G271,[2]工作表1!$A:$G,7,0),0)+K271+W272</f>
        <v>0</v>
      </c>
      <c r="L272" s="1">
        <f>IF(S272="hp",4,IF(S272="物攻",5,IF(S272="技防",5,4)))</f>
        <v>5</v>
      </c>
      <c r="M272" s="4">
        <f ca="1">IF(VLOOKUP($D271,[2]工作表1!$A:$G,6,0)=L272,VLOOKUP($D271,[2]工作表1!$A:$G,7,0),0)+IF(VLOOKUP($E271,[2]工作表1!$A:$G,6,0)=L272,VLOOKUP($E271,[2]工作表1!$A:$G,7,0),0)+IF(VLOOKUP($F271,[2]工作表1!$A:$G,6,0)=L272,VLOOKUP($F271,[2]工作表1!$A:$G,7,0),0)+IF(VLOOKUP($G271,[2]工作表1!$A:$G,6,0)=L272,VLOOKUP($G271,[2]工作表1!$A:$G,7,0),0)+M271+Y272</f>
        <v>88</v>
      </c>
      <c r="N272" s="1">
        <f>IF(S272="hp",5,IF(S272="物攻",6,IF(S272="技防",6,7)))</f>
        <v>6</v>
      </c>
      <c r="O272" s="4">
        <f ca="1">IF(VLOOKUP($D271,[2]工作表1!$A:$G,6,0)=N272,VLOOKUP($D271,[2]工作表1!$A:$G,7,0),0)+IF(VLOOKUP($E271,[2]工作表1!$A:$G,6,0)=N272,VLOOKUP($E271,[2]工作表1!$A:$G,7,0),0)+IF(VLOOKUP($F271,[2]工作表1!$A:$G,6,0)=N272,VLOOKUP($F271,[2]工作表1!$A:$G,7,0),0)+IF(VLOOKUP($G271,[2]工作表1!$A:$G,6,0)=N272,VLOOKUP($G271,[2]工作表1!$A:$G,7,0),0)+O271+AA272</f>
        <v>54</v>
      </c>
      <c r="P272" s="1">
        <v>23</v>
      </c>
      <c r="Q272" s="4">
        <f>IF(VLOOKUP($D271,[2]工作表1!$A:$G,6,0)=P272,VLOOKUP($D271,[2]工作表1!$A:$G,7,0),0)+IF(VLOOKUP($E271,[2]工作表1!$A:$G,6,0)=P272,VLOOKUP($E271,[2]工作表1!$A:$G,7,0),0)+IF(VLOOKUP($F271,[2]工作表1!$A:$G,6,0)=P272,VLOOKUP($F271,[2]工作表1!$A:$G,7,0),0)+IF(VLOOKUP($G271,[2]工作表1!$A:$G,6,0)=P272,VLOOKUP($G271,[2]工作表1!$A:$G,7,0),0)+Q271+AC272</f>
        <v>21</v>
      </c>
      <c r="R272">
        <f ca="1">IF(C272=0,0,ROUND(I272*VLOOKUP(H272,[1]期望属性!$E$23:$F$38,2,0)+M272*VLOOKUP(L272,[1]期望属性!$E$23:$F$38,2,0)+O272*VLOOKUP(N272,[1]期望属性!$E$23:$F$38,2,0)+K272*VLOOKUP(J272,[1]期望属性!$E$23:$F$38,2,0)+Q272*VLOOKUP(P272,[1]期望属性!$E$23:$F$38,2,0),0))</f>
        <v>247</v>
      </c>
      <c r="S272" t="str">
        <f>VLOOKUP((10000+INT(A272/1000)),[1]佣兵!$A$102:$F$150,5,0)</f>
        <v>物攻</v>
      </c>
      <c r="T272">
        <f t="shared" si="25"/>
        <v>1</v>
      </c>
      <c r="U272">
        <f ca="1">[1]佣兵!$N$92</f>
        <v>218</v>
      </c>
      <c r="V272">
        <f t="shared" si="26"/>
        <v>3</v>
      </c>
      <c r="W272">
        <v>0</v>
      </c>
      <c r="X272">
        <f t="shared" si="27"/>
        <v>5</v>
      </c>
      <c r="Y272">
        <f ca="1">[1]佣兵!$J$92</f>
        <v>12</v>
      </c>
      <c r="Z272">
        <f t="shared" si="28"/>
        <v>6</v>
      </c>
      <c r="AA272">
        <f ca="1">[1]佣兵!$L$92</f>
        <v>6</v>
      </c>
      <c r="AB272">
        <f t="shared" si="29"/>
        <v>23</v>
      </c>
      <c r="AC272">
        <v>0</v>
      </c>
    </row>
    <row r="273" spans="1:29" x14ac:dyDescent="0.15">
      <c r="A273">
        <v>74000</v>
      </c>
      <c r="B273">
        <v>74</v>
      </c>
      <c r="C273" s="1">
        <v>0</v>
      </c>
      <c r="D273" s="7">
        <v>1005</v>
      </c>
      <c r="E273" s="8">
        <v>1004</v>
      </c>
      <c r="F273" s="8">
        <v>1003</v>
      </c>
      <c r="G273" s="9">
        <v>1007</v>
      </c>
      <c r="H273" s="1">
        <v>1</v>
      </c>
      <c r="I273" s="4">
        <v>0</v>
      </c>
      <c r="J273" s="1">
        <v>3</v>
      </c>
      <c r="K273" s="4">
        <v>0</v>
      </c>
      <c r="L273" s="1">
        <f>IF(S273="hp",4,IF(S273="物攻",5,IF(S273="技防",5,4)))</f>
        <v>5</v>
      </c>
      <c r="M273" s="4">
        <v>0</v>
      </c>
      <c r="N273" s="1">
        <f>IF(S273="hp",5,IF(S273="物攻",6,IF(S273="技防",6,7)))</f>
        <v>6</v>
      </c>
      <c r="O273" s="4">
        <v>0</v>
      </c>
      <c r="P273" s="1">
        <v>23</v>
      </c>
      <c r="Q273" s="4">
        <v>0</v>
      </c>
      <c r="R273">
        <f>IF(C273=0,0,ROUND(I273*VLOOKUP(H273,[1]期望属性!$E$23:$F$38,2,0)+M273*VLOOKUP(L273,[1]期望属性!$E$23:$F$38,2,0)+O273*VLOOKUP(N273,[1]期望属性!$E$23:$F$38,2,0)+K273*VLOOKUP(J273,[1]期望属性!$E$23:$F$38,2,0)+Q273*VLOOKUP(P273,[1]期望属性!$E$23:$F$38,2,0),0))</f>
        <v>0</v>
      </c>
      <c r="S273" t="str">
        <f>VLOOKUP((10000+INT(A273/1000)),[1]佣兵!$A$102:$F$150,5,0)</f>
        <v>物攻</v>
      </c>
      <c r="T273">
        <f t="shared" si="25"/>
        <v>1</v>
      </c>
      <c r="U273">
        <f>[1]佣兵!$N$87</f>
        <v>0</v>
      </c>
      <c r="V273">
        <f t="shared" si="26"/>
        <v>3</v>
      </c>
      <c r="W273">
        <v>0</v>
      </c>
      <c r="X273">
        <f t="shared" si="27"/>
        <v>5</v>
      </c>
      <c r="Y273">
        <f>[1]佣兵!$J$87</f>
        <v>0</v>
      </c>
      <c r="Z273">
        <f t="shared" si="28"/>
        <v>6</v>
      </c>
      <c r="AA273">
        <f>[1]佣兵!$L$87</f>
        <v>0</v>
      </c>
      <c r="AB273">
        <f t="shared" si="29"/>
        <v>23</v>
      </c>
      <c r="AC273">
        <v>0</v>
      </c>
    </row>
    <row r="274" spans="1:29" x14ac:dyDescent="0.15">
      <c r="A274">
        <v>74001</v>
      </c>
      <c r="B274">
        <v>74</v>
      </c>
      <c r="C274" s="1">
        <v>1</v>
      </c>
      <c r="D274" s="10">
        <v>2005</v>
      </c>
      <c r="E274" s="6">
        <v>2004</v>
      </c>
      <c r="F274" s="6">
        <v>2003</v>
      </c>
      <c r="G274" s="11">
        <v>2008</v>
      </c>
      <c r="H274" s="1">
        <v>1</v>
      </c>
      <c r="I274" s="4">
        <f ca="1">IF(VLOOKUP($D273,[2]工作表1!$A:$G,6,0)=H274,VLOOKUP($D273,[2]工作表1!$A:$G,7,0),0)+IF(VLOOKUP($E273,[2]工作表1!$A:$G,6,0)=H274,VLOOKUP($E273,[2]工作表1!$A:$G,7,0),0)+IF(VLOOKUP($F273,[2]工作表1!$A:$G,6,0)=H274,VLOOKUP($F273,[2]工作表1!$A:$G,7,0),0)+IF(VLOOKUP($G273,[2]工作表1!$A:$G,6,0)=H274,VLOOKUP($G273,[2]工作表1!$A:$G,7,0),0)+I273+U274</f>
        <v>146</v>
      </c>
      <c r="J274" s="1">
        <v>3</v>
      </c>
      <c r="K274" s="4">
        <f>IF(VLOOKUP($D273,[2]工作表1!$A:$G,6,0)=J274,VLOOKUP($D273,[2]工作表1!$A:$G,7,0),0)+IF(VLOOKUP($E273,[2]工作表1!$A:$G,6,0)=J274,VLOOKUP($E273,[2]工作表1!$A:$G,7,0),0)+IF(VLOOKUP($F273,[2]工作表1!$A:$G,6,0)=J274,VLOOKUP($F273,[2]工作表1!$A:$G,7,0),0)+IF(VLOOKUP($G273,[2]工作表1!$A:$G,6,0)=J274,VLOOKUP($G273,[2]工作表1!$A:$G,7,0),0)+K273+W274</f>
        <v>0</v>
      </c>
      <c r="L274" s="1">
        <f>IF(S274="hp",4,IF(S274="物攻",5,IF(S274="技防",5,4)))</f>
        <v>5</v>
      </c>
      <c r="M274" s="4">
        <f ca="1">IF(VLOOKUP($D273,[2]工作表1!$A:$G,6,0)=L274,VLOOKUP($D273,[2]工作表1!$A:$G,7,0),0)+IF(VLOOKUP($E273,[2]工作表1!$A:$G,6,0)=L274,VLOOKUP($E273,[2]工作表1!$A:$G,7,0),0)+IF(VLOOKUP($F273,[2]工作表1!$A:$G,6,0)=L274,VLOOKUP($F273,[2]工作表1!$A:$G,7,0),0)+IF(VLOOKUP($G273,[2]工作表1!$A:$G,6,0)=L274,VLOOKUP($G273,[2]工作表1!$A:$G,7,0),0)+M273+Y274</f>
        <v>8</v>
      </c>
      <c r="N274" s="1">
        <f>IF(S274="hp",5,IF(S274="物攻",6,IF(S274="技防",6,7)))</f>
        <v>6</v>
      </c>
      <c r="O274" s="4">
        <f ca="1">IF(VLOOKUP($D273,[2]工作表1!$A:$G,6,0)=N274,VLOOKUP($D273,[2]工作表1!$A:$G,7,0),0)+IF(VLOOKUP($E273,[2]工作表1!$A:$G,6,0)=N274,VLOOKUP($E273,[2]工作表1!$A:$G,7,0),0)+IF(VLOOKUP($F273,[2]工作表1!$A:$G,6,0)=N274,VLOOKUP($F273,[2]工作表1!$A:$G,7,0),0)+IF(VLOOKUP($G273,[2]工作表1!$A:$G,6,0)=N274,VLOOKUP($G273,[2]工作表1!$A:$G,7,0),0)+O273+AA274</f>
        <v>7</v>
      </c>
      <c r="P274" s="1">
        <v>23</v>
      </c>
      <c r="Q274" s="4">
        <f>IF(VLOOKUP($D273,[2]工作表1!$A:$G,6,0)=P274,VLOOKUP($D273,[2]工作表1!$A:$G,7,0),0)+IF(VLOOKUP($E273,[2]工作表1!$A:$G,6,0)=P274,VLOOKUP($E273,[2]工作表1!$A:$G,7,0),0)+IF(VLOOKUP($F273,[2]工作表1!$A:$G,6,0)=P274,VLOOKUP($F273,[2]工作表1!$A:$G,7,0),0)+IF(VLOOKUP($G273,[2]工作表1!$A:$G,6,0)=P274,VLOOKUP($G273,[2]工作表1!$A:$G,7,0),0)+Q273+AC274</f>
        <v>3</v>
      </c>
      <c r="R274">
        <f ca="1">IF(C274=0,0,ROUND(I274*VLOOKUP(H274,[1]期望属性!$E$23:$F$38,2,0)+M274*VLOOKUP(L274,[1]期望属性!$E$23:$F$38,2,0)+O274*VLOOKUP(N274,[1]期望属性!$E$23:$F$38,2,0)+K274*VLOOKUP(J274,[1]期望属性!$E$23:$F$38,2,0)+Q274*VLOOKUP(P274,[1]期望属性!$E$23:$F$38,2,0),0))</f>
        <v>24</v>
      </c>
      <c r="S274" t="str">
        <f>VLOOKUP((10000+INT(A274/1000)),[1]佣兵!$A$102:$F$150,5,0)</f>
        <v>物攻</v>
      </c>
      <c r="T274">
        <f t="shared" si="25"/>
        <v>1</v>
      </c>
      <c r="U274">
        <f ca="1">[1]佣兵!$N$88</f>
        <v>99</v>
      </c>
      <c r="V274">
        <f t="shared" si="26"/>
        <v>3</v>
      </c>
      <c r="W274">
        <v>0</v>
      </c>
      <c r="X274">
        <f t="shared" si="27"/>
        <v>5</v>
      </c>
      <c r="Y274">
        <f ca="1">[1]佣兵!$J$88</f>
        <v>5</v>
      </c>
      <c r="Z274">
        <f t="shared" si="28"/>
        <v>6</v>
      </c>
      <c r="AA274">
        <f ca="1">[1]佣兵!$L$88</f>
        <v>3</v>
      </c>
      <c r="AB274">
        <f t="shared" si="29"/>
        <v>23</v>
      </c>
      <c r="AC274">
        <v>0</v>
      </c>
    </row>
    <row r="275" spans="1:29" x14ac:dyDescent="0.15">
      <c r="A275">
        <v>74002</v>
      </c>
      <c r="B275">
        <v>74</v>
      </c>
      <c r="C275" s="1">
        <v>2</v>
      </c>
      <c r="D275" s="10">
        <v>3008</v>
      </c>
      <c r="E275" s="6">
        <v>3004</v>
      </c>
      <c r="F275" s="6">
        <v>3003</v>
      </c>
      <c r="G275" s="11">
        <v>3007</v>
      </c>
      <c r="H275" s="1">
        <v>1</v>
      </c>
      <c r="I275" s="4">
        <f ca="1">IF(VLOOKUP($D274,[2]工作表1!$A:$G,6,0)=H275,VLOOKUP($D274,[2]工作表1!$A:$G,7,0),0)+IF(VLOOKUP($E274,[2]工作表1!$A:$G,6,0)=H275,VLOOKUP($E274,[2]工作表1!$A:$G,7,0),0)+IF(VLOOKUP($F274,[2]工作表1!$A:$G,6,0)=H275,VLOOKUP($F274,[2]工作表1!$A:$G,7,0),0)+IF(VLOOKUP($G274,[2]工作表1!$A:$G,6,0)=H275,VLOOKUP($G274,[2]工作表1!$A:$G,7,0),0)+I274+U275</f>
        <v>453</v>
      </c>
      <c r="J275" s="1">
        <v>3</v>
      </c>
      <c r="K275" s="4">
        <f>IF(VLOOKUP($D274,[2]工作表1!$A:$G,6,0)=J275,VLOOKUP($D274,[2]工作表1!$A:$G,7,0),0)+IF(VLOOKUP($E274,[2]工作表1!$A:$G,6,0)=J275,VLOOKUP($E274,[2]工作表1!$A:$G,7,0),0)+IF(VLOOKUP($F274,[2]工作表1!$A:$G,6,0)=J275,VLOOKUP($F274,[2]工作表1!$A:$G,7,0),0)+IF(VLOOKUP($G274,[2]工作表1!$A:$G,6,0)=J275,VLOOKUP($G274,[2]工作表1!$A:$G,7,0),0)+K274+W275</f>
        <v>0</v>
      </c>
      <c r="L275" s="1">
        <f>IF(S275="hp",4,IF(S275="物攻",5,IF(S275="技防",5,4)))</f>
        <v>5</v>
      </c>
      <c r="M275" s="4">
        <f ca="1">IF(VLOOKUP($D274,[2]工作表1!$A:$G,6,0)=L275,VLOOKUP($D274,[2]工作表1!$A:$G,7,0),0)+IF(VLOOKUP($E274,[2]工作表1!$A:$G,6,0)=L275,VLOOKUP($E274,[2]工作表1!$A:$G,7,0),0)+IF(VLOOKUP($F274,[2]工作表1!$A:$G,6,0)=L275,VLOOKUP($F274,[2]工作表1!$A:$G,7,0),0)+IF(VLOOKUP($G274,[2]工作表1!$A:$G,6,0)=L275,VLOOKUP($G274,[2]工作表1!$A:$G,7,0),0)+M274+Y275</f>
        <v>20</v>
      </c>
      <c r="N275" s="1">
        <f>IF(S275="hp",5,IF(S275="物攻",6,IF(S275="技防",6,7)))</f>
        <v>6</v>
      </c>
      <c r="O275" s="4">
        <f ca="1">IF(VLOOKUP($D274,[2]工作表1!$A:$G,6,0)=N275,VLOOKUP($D274,[2]工作表1!$A:$G,7,0),0)+IF(VLOOKUP($E274,[2]工作表1!$A:$G,6,0)=N275,VLOOKUP($E274,[2]工作表1!$A:$G,7,0),0)+IF(VLOOKUP($F274,[2]工作表1!$A:$G,6,0)=N275,VLOOKUP($F274,[2]工作表1!$A:$G,7,0),0)+IF(VLOOKUP($G274,[2]工作表1!$A:$G,6,0)=N275,VLOOKUP($G274,[2]工作表1!$A:$G,7,0),0)+O274+AA275</f>
        <v>17</v>
      </c>
      <c r="P275" s="1">
        <v>23</v>
      </c>
      <c r="Q275" s="4">
        <f>IF(VLOOKUP($D274,[2]工作表1!$A:$G,6,0)=P275,VLOOKUP($D274,[2]工作表1!$A:$G,7,0),0)+IF(VLOOKUP($E274,[2]工作表1!$A:$G,6,0)=P275,VLOOKUP($E274,[2]工作表1!$A:$G,7,0),0)+IF(VLOOKUP($F274,[2]工作表1!$A:$G,6,0)=P275,VLOOKUP($F274,[2]工作表1!$A:$G,7,0),0)+IF(VLOOKUP($G274,[2]工作表1!$A:$G,6,0)=P275,VLOOKUP($G274,[2]工作表1!$A:$G,7,0),0)+Q274+AC275</f>
        <v>3</v>
      </c>
      <c r="R275">
        <f ca="1">IF(C275=0,0,ROUND(I275*VLOOKUP(H275,[1]期望属性!$E$23:$F$38,2,0)+M275*VLOOKUP(L275,[1]期望属性!$E$23:$F$38,2,0)+O275*VLOOKUP(N275,[1]期望属性!$E$23:$F$38,2,0)+K275*VLOOKUP(J275,[1]期望属性!$E$23:$F$38,2,0)+Q275*VLOOKUP(P275,[1]期望属性!$E$23:$F$38,2,0),0))</f>
        <v>61</v>
      </c>
      <c r="S275" t="str">
        <f>VLOOKUP((10000+INT(A275/1000)),[1]佣兵!$A$102:$F$150,5,0)</f>
        <v>物攻</v>
      </c>
      <c r="T275">
        <f t="shared" si="25"/>
        <v>1</v>
      </c>
      <c r="U275">
        <f ca="1">[1]佣兵!$N$89</f>
        <v>129</v>
      </c>
      <c r="V275">
        <f t="shared" si="26"/>
        <v>3</v>
      </c>
      <c r="W275">
        <v>0</v>
      </c>
      <c r="X275">
        <f t="shared" si="27"/>
        <v>5</v>
      </c>
      <c r="Y275">
        <f ca="1">[1]佣兵!$J$89</f>
        <v>7</v>
      </c>
      <c r="Z275">
        <f t="shared" si="28"/>
        <v>6</v>
      </c>
      <c r="AA275">
        <f ca="1">[1]佣兵!$L$89</f>
        <v>4</v>
      </c>
      <c r="AB275">
        <f t="shared" si="29"/>
        <v>23</v>
      </c>
      <c r="AC275">
        <v>0</v>
      </c>
    </row>
    <row r="276" spans="1:29" x14ac:dyDescent="0.15">
      <c r="A276">
        <v>74003</v>
      </c>
      <c r="B276">
        <v>74</v>
      </c>
      <c r="C276" s="1">
        <v>3</v>
      </c>
      <c r="D276" s="10">
        <v>4005</v>
      </c>
      <c r="E276" s="6">
        <v>4004</v>
      </c>
      <c r="F276" s="6">
        <v>4003</v>
      </c>
      <c r="G276" s="11">
        <v>4008</v>
      </c>
      <c r="H276" s="1">
        <v>1</v>
      </c>
      <c r="I276" s="4">
        <f ca="1">IF(VLOOKUP($D275,[2]工作表1!$A:$G,6,0)=H276,VLOOKUP($D275,[2]工作表1!$A:$G,7,0),0)+IF(VLOOKUP($E275,[2]工作表1!$A:$G,6,0)=H276,VLOOKUP($E275,[2]工作表1!$A:$G,7,0),0)+IF(VLOOKUP($F275,[2]工作表1!$A:$G,6,0)=H276,VLOOKUP($F275,[2]工作表1!$A:$G,7,0),0)+IF(VLOOKUP($G275,[2]工作表1!$A:$G,6,0)=H276,VLOOKUP($G275,[2]工作表1!$A:$G,7,0),0)+I275+U276</f>
        <v>839</v>
      </c>
      <c r="J276" s="1">
        <v>3</v>
      </c>
      <c r="K276" s="4">
        <f>IF(VLOOKUP($D275,[2]工作表1!$A:$G,6,0)=J276,VLOOKUP($D275,[2]工作表1!$A:$G,7,0),0)+IF(VLOOKUP($E275,[2]工作表1!$A:$G,6,0)=J276,VLOOKUP($E275,[2]工作表1!$A:$G,7,0),0)+IF(VLOOKUP($F275,[2]工作表1!$A:$G,6,0)=J276,VLOOKUP($F275,[2]工作表1!$A:$G,7,0),0)+IF(VLOOKUP($G275,[2]工作表1!$A:$G,6,0)=J276,VLOOKUP($G275,[2]工作表1!$A:$G,7,0),0)+K275+W276</f>
        <v>0</v>
      </c>
      <c r="L276" s="1">
        <f>IF(S276="hp",4,IF(S276="物攻",5,IF(S276="技防",5,4)))</f>
        <v>5</v>
      </c>
      <c r="M276" s="4">
        <f ca="1">IF(VLOOKUP($D275,[2]工作表1!$A:$G,6,0)=L276,VLOOKUP($D275,[2]工作表1!$A:$G,7,0),0)+IF(VLOOKUP($E275,[2]工作表1!$A:$G,6,0)=L276,VLOOKUP($E275,[2]工作表1!$A:$G,7,0),0)+IF(VLOOKUP($F275,[2]工作表1!$A:$G,6,0)=L276,VLOOKUP($F275,[2]工作表1!$A:$G,7,0),0)+IF(VLOOKUP($G275,[2]工作表1!$A:$G,6,0)=L276,VLOOKUP($G275,[2]工作表1!$A:$G,7,0),0)+M275+Y276</f>
        <v>28</v>
      </c>
      <c r="N276" s="1">
        <f>IF(S276="hp",5,IF(S276="物攻",6,IF(S276="技防",6,7)))</f>
        <v>6</v>
      </c>
      <c r="O276" s="4">
        <f ca="1">IF(VLOOKUP($D275,[2]工作表1!$A:$G,6,0)=N276,VLOOKUP($D275,[2]工作表1!$A:$G,7,0),0)+IF(VLOOKUP($E275,[2]工作表1!$A:$G,6,0)=N276,VLOOKUP($E275,[2]工作表1!$A:$G,7,0),0)+IF(VLOOKUP($F275,[2]工作表1!$A:$G,6,0)=N276,VLOOKUP($F275,[2]工作表1!$A:$G,7,0),0)+IF(VLOOKUP($G275,[2]工作表1!$A:$G,6,0)=N276,VLOOKUP($G275,[2]工作表1!$A:$G,7,0),0)+O275+AA276</f>
        <v>30</v>
      </c>
      <c r="P276" s="1">
        <v>23</v>
      </c>
      <c r="Q276" s="4">
        <f>IF(VLOOKUP($D275,[2]工作表1!$A:$G,6,0)=P276,VLOOKUP($D275,[2]工作表1!$A:$G,7,0),0)+IF(VLOOKUP($E275,[2]工作表1!$A:$G,6,0)=P276,VLOOKUP($E275,[2]工作表1!$A:$G,7,0),0)+IF(VLOOKUP($F275,[2]工作表1!$A:$G,6,0)=P276,VLOOKUP($F275,[2]工作表1!$A:$G,7,0),0)+IF(VLOOKUP($G275,[2]工作表1!$A:$G,6,0)=P276,VLOOKUP($G275,[2]工作表1!$A:$G,7,0),0)+Q275+AC276</f>
        <v>9</v>
      </c>
      <c r="R276">
        <f ca="1">IF(C276=0,0,ROUND(I276*VLOOKUP(H276,[1]期望属性!$E$23:$F$38,2,0)+M276*VLOOKUP(L276,[1]期望属性!$E$23:$F$38,2,0)+O276*VLOOKUP(N276,[1]期望属性!$E$23:$F$38,2,0)+K276*VLOOKUP(J276,[1]期望属性!$E$23:$F$38,2,0)+Q276*VLOOKUP(P276,[1]期望属性!$E$23:$F$38,2,0),0))</f>
        <v>105</v>
      </c>
      <c r="S276" t="str">
        <f>VLOOKUP((10000+INT(A276/1000)),[1]佣兵!$A$102:$F$150,5,0)</f>
        <v>物攻</v>
      </c>
      <c r="T276">
        <f t="shared" si="25"/>
        <v>1</v>
      </c>
      <c r="U276">
        <f ca="1">[1]佣兵!$N$90</f>
        <v>149</v>
      </c>
      <c r="V276">
        <f t="shared" si="26"/>
        <v>3</v>
      </c>
      <c r="W276">
        <v>0</v>
      </c>
      <c r="X276">
        <f t="shared" si="27"/>
        <v>5</v>
      </c>
      <c r="Y276">
        <f ca="1">[1]佣兵!$J$90</f>
        <v>8</v>
      </c>
      <c r="Z276">
        <f t="shared" si="28"/>
        <v>6</v>
      </c>
      <c r="AA276">
        <f ca="1">[1]佣兵!$L$90</f>
        <v>4</v>
      </c>
      <c r="AB276">
        <f t="shared" si="29"/>
        <v>23</v>
      </c>
      <c r="AC276">
        <v>0</v>
      </c>
    </row>
    <row r="277" spans="1:29" x14ac:dyDescent="0.15">
      <c r="A277">
        <v>74004</v>
      </c>
      <c r="B277">
        <v>74</v>
      </c>
      <c r="C277" s="1">
        <v>4</v>
      </c>
      <c r="D277" s="12">
        <v>5005</v>
      </c>
      <c r="E277" s="5">
        <v>5005</v>
      </c>
      <c r="F277" s="5">
        <v>5003</v>
      </c>
      <c r="G277" s="13">
        <v>5007</v>
      </c>
      <c r="H277" s="1">
        <v>1</v>
      </c>
      <c r="I277" s="4">
        <f ca="1">IF(VLOOKUP($D276,[2]工作表1!$A:$G,6,0)=H277,VLOOKUP($D276,[2]工作表1!$A:$G,7,0),0)+IF(VLOOKUP($E276,[2]工作表1!$A:$G,6,0)=H277,VLOOKUP($E276,[2]工作表1!$A:$G,7,0),0)+IF(VLOOKUP($F276,[2]工作表1!$A:$G,6,0)=H277,VLOOKUP($F276,[2]工作表1!$A:$G,7,0),0)+IF(VLOOKUP($G276,[2]工作表1!$A:$G,6,0)=H277,VLOOKUP($G276,[2]工作表1!$A:$G,7,0),0)+I276+U277</f>
        <v>1372</v>
      </c>
      <c r="J277" s="1">
        <v>3</v>
      </c>
      <c r="K277" s="4">
        <f>IF(VLOOKUP($D276,[2]工作表1!$A:$G,6,0)=J277,VLOOKUP($D276,[2]工作表1!$A:$G,7,0),0)+IF(VLOOKUP($E276,[2]工作表1!$A:$G,6,0)=J277,VLOOKUP($E276,[2]工作表1!$A:$G,7,0),0)+IF(VLOOKUP($F276,[2]工作表1!$A:$G,6,0)=J277,VLOOKUP($F276,[2]工作表1!$A:$G,7,0),0)+IF(VLOOKUP($G276,[2]工作表1!$A:$G,6,0)=J277,VLOOKUP($G276,[2]工作表1!$A:$G,7,0),0)+K276+W277</f>
        <v>0</v>
      </c>
      <c r="L277" s="1">
        <f>IF(S277="hp",4,IF(S277="物攻",5,IF(S277="技防",5,4)))</f>
        <v>5</v>
      </c>
      <c r="M277" s="4">
        <f ca="1">IF(VLOOKUP($D276,[2]工作表1!$A:$G,6,0)=L277,VLOOKUP($D276,[2]工作表1!$A:$G,7,0),0)+IF(VLOOKUP($E276,[2]工作表1!$A:$G,6,0)=L277,VLOOKUP($E276,[2]工作表1!$A:$G,7,0),0)+IF(VLOOKUP($F276,[2]工作表1!$A:$G,6,0)=L277,VLOOKUP($F276,[2]工作表1!$A:$G,7,0),0)+IF(VLOOKUP($G276,[2]工作表1!$A:$G,6,0)=L277,VLOOKUP($G276,[2]工作表1!$A:$G,7,0),0)+M276+Y277</f>
        <v>48</v>
      </c>
      <c r="N277" s="1">
        <f>IF(S277="hp",5,IF(S277="物攻",6,IF(S277="技防",6,7)))</f>
        <v>6</v>
      </c>
      <c r="O277" s="4">
        <f ca="1">IF(VLOOKUP($D276,[2]工作表1!$A:$G,6,0)=N277,VLOOKUP($D276,[2]工作表1!$A:$G,7,0),0)+IF(VLOOKUP($E276,[2]工作表1!$A:$G,6,0)=N277,VLOOKUP($E276,[2]工作表1!$A:$G,7,0),0)+IF(VLOOKUP($F276,[2]工作表1!$A:$G,6,0)=N277,VLOOKUP($F276,[2]工作表1!$A:$G,7,0),0)+IF(VLOOKUP($G276,[2]工作表1!$A:$G,6,0)=N277,VLOOKUP($G276,[2]工作表1!$A:$G,7,0),0)+O276+AA277</f>
        <v>48</v>
      </c>
      <c r="P277" s="1">
        <v>23</v>
      </c>
      <c r="Q277" s="4">
        <f>IF(VLOOKUP($D276,[2]工作表1!$A:$G,6,0)=P277,VLOOKUP($D276,[2]工作表1!$A:$G,7,0),0)+IF(VLOOKUP($E276,[2]工作表1!$A:$G,6,0)=P277,VLOOKUP($E276,[2]工作表1!$A:$G,7,0),0)+IF(VLOOKUP($F276,[2]工作表1!$A:$G,6,0)=P277,VLOOKUP($F276,[2]工作表1!$A:$G,7,0),0)+IF(VLOOKUP($G276,[2]工作表1!$A:$G,6,0)=P277,VLOOKUP($G276,[2]工作表1!$A:$G,7,0),0)+Q276+AC277</f>
        <v>9</v>
      </c>
      <c r="R277">
        <f ca="1">IF(C277=0,0,ROUND(I277*VLOOKUP(H277,[1]期望属性!$E$23:$F$38,2,0)+M277*VLOOKUP(L277,[1]期望属性!$E$23:$F$38,2,0)+O277*VLOOKUP(N277,[1]期望属性!$E$23:$F$38,2,0)+K277*VLOOKUP(J277,[1]期望属性!$E$23:$F$38,2,0)+Q277*VLOOKUP(P277,[1]期望属性!$E$23:$F$38,2,0),0))</f>
        <v>168</v>
      </c>
      <c r="S277" t="str">
        <f>VLOOKUP((10000+INT(A277/1000)),[1]佣兵!$A$102:$F$150,5,0)</f>
        <v>物攻</v>
      </c>
      <c r="T277">
        <f t="shared" si="25"/>
        <v>1</v>
      </c>
      <c r="U277">
        <f ca="1">[1]佣兵!$N$91</f>
        <v>178</v>
      </c>
      <c r="V277">
        <f t="shared" si="26"/>
        <v>3</v>
      </c>
      <c r="W277">
        <v>0</v>
      </c>
      <c r="X277">
        <f t="shared" si="27"/>
        <v>5</v>
      </c>
      <c r="Y277">
        <f ca="1">[1]佣兵!$J$91</f>
        <v>10</v>
      </c>
      <c r="Z277">
        <f t="shared" si="28"/>
        <v>6</v>
      </c>
      <c r="AA277">
        <f ca="1">[1]佣兵!$L$91</f>
        <v>5</v>
      </c>
      <c r="AB277">
        <f t="shared" si="29"/>
        <v>23</v>
      </c>
      <c r="AC277">
        <v>0</v>
      </c>
    </row>
    <row r="278" spans="1:29" x14ac:dyDescent="0.15">
      <c r="A278">
        <v>74005</v>
      </c>
      <c r="B278">
        <v>74</v>
      </c>
      <c r="C278" s="1">
        <v>5</v>
      </c>
      <c r="D278" s="14">
        <v>6005</v>
      </c>
      <c r="E278" s="15">
        <v>6004</v>
      </c>
      <c r="F278" s="15">
        <v>6003</v>
      </c>
      <c r="G278" s="16">
        <v>6007</v>
      </c>
      <c r="H278" s="1">
        <v>1</v>
      </c>
      <c r="I278" s="4">
        <f ca="1">IF(VLOOKUP($D277,[2]工作表1!$A:$G,6,0)=H278,VLOOKUP($D277,[2]工作表1!$A:$G,7,0),0)+IF(VLOOKUP($E277,[2]工作表1!$A:$G,6,0)=H278,VLOOKUP($E277,[2]工作表1!$A:$G,7,0),0)+IF(VLOOKUP($F277,[2]工作表1!$A:$G,6,0)=H278,VLOOKUP($F277,[2]工作表1!$A:$G,7,0),0)+IF(VLOOKUP($G277,[2]工作表1!$A:$G,6,0)=H278,VLOOKUP($G277,[2]工作表1!$A:$G,7,0),0)+I277+U278</f>
        <v>1789</v>
      </c>
      <c r="J278" s="1">
        <v>3</v>
      </c>
      <c r="K278" s="4">
        <f>IF(VLOOKUP($D277,[2]工作表1!$A:$G,6,0)=J278,VLOOKUP($D277,[2]工作表1!$A:$G,7,0),0)+IF(VLOOKUP($E277,[2]工作表1!$A:$G,6,0)=J278,VLOOKUP($E277,[2]工作表1!$A:$G,7,0),0)+IF(VLOOKUP($F277,[2]工作表1!$A:$G,6,0)=J278,VLOOKUP($F277,[2]工作表1!$A:$G,7,0),0)+IF(VLOOKUP($G277,[2]工作表1!$A:$G,6,0)=J278,VLOOKUP($G277,[2]工作表1!$A:$G,7,0),0)+K277+W278</f>
        <v>0</v>
      </c>
      <c r="L278" s="1">
        <f>IF(S278="hp",4,IF(S278="物攻",5,IF(S278="技防",5,4)))</f>
        <v>5</v>
      </c>
      <c r="M278" s="4">
        <f ca="1">IF(VLOOKUP($D277,[2]工作表1!$A:$G,6,0)=L278,VLOOKUP($D277,[2]工作表1!$A:$G,7,0),0)+IF(VLOOKUP($E277,[2]工作表1!$A:$G,6,0)=L278,VLOOKUP($E277,[2]工作表1!$A:$G,7,0),0)+IF(VLOOKUP($F277,[2]工作表1!$A:$G,6,0)=L278,VLOOKUP($F277,[2]工作表1!$A:$G,7,0),0)+IF(VLOOKUP($G277,[2]工作表1!$A:$G,6,0)=L278,VLOOKUP($G277,[2]工作表1!$A:$G,7,0),0)+M277+Y278</f>
        <v>88</v>
      </c>
      <c r="N278" s="1">
        <f>IF(S278="hp",5,IF(S278="物攻",6,IF(S278="技防",6,7)))</f>
        <v>6</v>
      </c>
      <c r="O278" s="4">
        <f ca="1">IF(VLOOKUP($D277,[2]工作表1!$A:$G,6,0)=N278,VLOOKUP($D277,[2]工作表1!$A:$G,7,0),0)+IF(VLOOKUP($E277,[2]工作表1!$A:$G,6,0)=N278,VLOOKUP($E277,[2]工作表1!$A:$G,7,0),0)+IF(VLOOKUP($F277,[2]工作表1!$A:$G,6,0)=N278,VLOOKUP($F277,[2]工作表1!$A:$G,7,0),0)+IF(VLOOKUP($G277,[2]工作表1!$A:$G,6,0)=N278,VLOOKUP($G277,[2]工作表1!$A:$G,7,0),0)+O277+AA278</f>
        <v>54</v>
      </c>
      <c r="P278" s="1">
        <v>23</v>
      </c>
      <c r="Q278" s="4">
        <f>IF(VLOOKUP($D277,[2]工作表1!$A:$G,6,0)=P278,VLOOKUP($D277,[2]工作表1!$A:$G,7,0),0)+IF(VLOOKUP($E277,[2]工作表1!$A:$G,6,0)=P278,VLOOKUP($E277,[2]工作表1!$A:$G,7,0),0)+IF(VLOOKUP($F277,[2]工作表1!$A:$G,6,0)=P278,VLOOKUP($F277,[2]工作表1!$A:$G,7,0),0)+IF(VLOOKUP($G277,[2]工作表1!$A:$G,6,0)=P278,VLOOKUP($G277,[2]工作表1!$A:$G,7,0),0)+Q277+AC278</f>
        <v>21</v>
      </c>
      <c r="R278">
        <f ca="1">IF(C278=0,0,ROUND(I278*VLOOKUP(H278,[1]期望属性!$E$23:$F$38,2,0)+M278*VLOOKUP(L278,[1]期望属性!$E$23:$F$38,2,0)+O278*VLOOKUP(N278,[1]期望属性!$E$23:$F$38,2,0)+K278*VLOOKUP(J278,[1]期望属性!$E$23:$F$38,2,0)+Q278*VLOOKUP(P278,[1]期望属性!$E$23:$F$38,2,0),0))</f>
        <v>247</v>
      </c>
      <c r="S278" t="str">
        <f>VLOOKUP((10000+INT(A278/1000)),[1]佣兵!$A$102:$F$150,5,0)</f>
        <v>物攻</v>
      </c>
      <c r="T278">
        <f t="shared" si="25"/>
        <v>1</v>
      </c>
      <c r="U278">
        <f ca="1">[1]佣兵!$N$92</f>
        <v>218</v>
      </c>
      <c r="V278">
        <f t="shared" si="26"/>
        <v>3</v>
      </c>
      <c r="W278">
        <v>0</v>
      </c>
      <c r="X278">
        <f t="shared" si="27"/>
        <v>5</v>
      </c>
      <c r="Y278">
        <f ca="1">[1]佣兵!$J$92</f>
        <v>12</v>
      </c>
      <c r="Z278">
        <f t="shared" si="28"/>
        <v>6</v>
      </c>
      <c r="AA278">
        <f ca="1">[1]佣兵!$L$92</f>
        <v>6</v>
      </c>
      <c r="AB278">
        <f t="shared" si="29"/>
        <v>23</v>
      </c>
      <c r="AC278">
        <v>0</v>
      </c>
    </row>
    <row r="279" spans="1:29" x14ac:dyDescent="0.15">
      <c r="Q279" s="1"/>
    </row>
    <row r="280" spans="1:29" x14ac:dyDescent="0.15">
      <c r="D280" s="6">
        <v>1001</v>
      </c>
      <c r="E280">
        <f>COUNTIF($D$3:$G$278,D280)</f>
        <v>30</v>
      </c>
      <c r="F280">
        <f>E280*VLOOKUP(D280,[2]工作表1!$A$3:$G$50,7,0)</f>
        <v>90</v>
      </c>
    </row>
    <row r="281" spans="1:29" x14ac:dyDescent="0.15">
      <c r="D281" s="6">
        <v>1002</v>
      </c>
      <c r="E281">
        <f>COUNTIF($D$3:$G$278,D281)</f>
        <v>25</v>
      </c>
      <c r="F281">
        <f>E281*VLOOKUP(D281,[2]工作表1!$A$3:$G$50,7,0)</f>
        <v>150</v>
      </c>
    </row>
    <row r="282" spans="1:29" x14ac:dyDescent="0.15">
      <c r="D282" s="6">
        <v>1003</v>
      </c>
      <c r="E282">
        <f>COUNTIF($D$3:$G$278,D282)</f>
        <v>21</v>
      </c>
      <c r="F282">
        <f>E282*VLOOKUP(D282,[2]工作表1!$A$3:$G$50,7,0)</f>
        <v>987</v>
      </c>
      <c r="I282">
        <f>46*(231*14+248*32)/46</f>
        <v>11170</v>
      </c>
    </row>
    <row r="283" spans="1:29" x14ac:dyDescent="0.15">
      <c r="D283" s="6">
        <v>1004</v>
      </c>
      <c r="E283">
        <f>COUNTIF($D$3:$G$278,D283)</f>
        <v>16</v>
      </c>
      <c r="F283">
        <f>E283*VLOOKUP(D283,[2]工作表1!$A$3:$G$50,7,0)</f>
        <v>64</v>
      </c>
      <c r="I283">
        <f>I282+4500</f>
        <v>15670</v>
      </c>
    </row>
    <row r="284" spans="1:29" x14ac:dyDescent="0.15">
      <c r="D284" s="6">
        <v>1005</v>
      </c>
      <c r="E284">
        <f>COUNTIF($D$3:$G$278,D284)</f>
        <v>30</v>
      </c>
      <c r="F284">
        <f>E284*VLOOKUP(D284,[2]工作表1!$A$3:$G$50,7,0)</f>
        <v>90</v>
      </c>
    </row>
    <row r="285" spans="1:29" x14ac:dyDescent="0.15">
      <c r="D285" s="6">
        <v>1006</v>
      </c>
      <c r="E285">
        <f>COUNTIF($D$3:$G$278,D285)</f>
        <v>16</v>
      </c>
      <c r="F285">
        <f>E285*VLOOKUP(D285,[2]工作表1!$A$3:$G$50,7,0)</f>
        <v>64</v>
      </c>
    </row>
    <row r="286" spans="1:29" x14ac:dyDescent="0.15">
      <c r="D286" s="6">
        <v>1007</v>
      </c>
      <c r="E286">
        <f>COUNTIF($D$3:$G$278,D286)</f>
        <v>25</v>
      </c>
      <c r="F286">
        <f>E286*VLOOKUP(D286,[2]工作表1!$A$3:$G$50,7,0)</f>
        <v>75</v>
      </c>
    </row>
    <row r="287" spans="1:29" x14ac:dyDescent="0.15">
      <c r="D287" s="6">
        <v>1008</v>
      </c>
      <c r="E287">
        <f>COUNTIF($D$3:$G$278,D287)</f>
        <v>21</v>
      </c>
      <c r="F287">
        <f>E287*VLOOKUP(D287,[2]工作表1!$A$3:$G$50,7,0)</f>
        <v>1491</v>
      </c>
    </row>
    <row r="288" spans="1:29" x14ac:dyDescent="0.15">
      <c r="D288">
        <f>D280+1000</f>
        <v>2001</v>
      </c>
      <c r="E288">
        <f>COUNTIF($D$3:$G$278,D288)</f>
        <v>30</v>
      </c>
      <c r="F288">
        <f>E288*VLOOKUP(D288,[2]工作表1!$A$3:$G$50,7,0)</f>
        <v>150</v>
      </c>
    </row>
    <row r="289" spans="4:6" x14ac:dyDescent="0.15">
      <c r="D289">
        <f>D281+1000</f>
        <v>2002</v>
      </c>
      <c r="E289">
        <f>COUNTIF($D$3:$G$278,D289)</f>
        <v>10</v>
      </c>
      <c r="F289">
        <f>E289*VLOOKUP(D289,[2]工作表1!$A$3:$G$50,7,0)</f>
        <v>90</v>
      </c>
    </row>
    <row r="290" spans="4:6" x14ac:dyDescent="0.15">
      <c r="D290">
        <f>D282+1000</f>
        <v>2003</v>
      </c>
      <c r="E290">
        <f>COUNTIF($D$3:$G$278,D290)</f>
        <v>36</v>
      </c>
      <c r="F290">
        <f>E290*VLOOKUP(D290,[2]工作表1!$A$3:$G$50,7,0)</f>
        <v>2556</v>
      </c>
    </row>
    <row r="291" spans="4:6" x14ac:dyDescent="0.15">
      <c r="D291">
        <f>D283+1000</f>
        <v>2004</v>
      </c>
      <c r="E291">
        <f>COUNTIF($D$3:$G$278,D291)</f>
        <v>16</v>
      </c>
      <c r="F291">
        <f>E291*VLOOKUP(D291,[2]工作表1!$A$3:$G$50,7,0)</f>
        <v>96</v>
      </c>
    </row>
    <row r="292" spans="4:6" x14ac:dyDescent="0.15">
      <c r="D292">
        <f>D284+1000</f>
        <v>2005</v>
      </c>
      <c r="E292">
        <f>COUNTIF($D$3:$G$278,D292)</f>
        <v>30</v>
      </c>
      <c r="F292">
        <f>E292*VLOOKUP(D292,[2]工作表1!$A$3:$G$50,7,0)</f>
        <v>150</v>
      </c>
    </row>
    <row r="293" spans="4:6" x14ac:dyDescent="0.15">
      <c r="D293">
        <f>D285+1000</f>
        <v>2006</v>
      </c>
      <c r="E293">
        <f>COUNTIF($D$3:$G$278,D293)</f>
        <v>16</v>
      </c>
      <c r="F293">
        <f>E293*VLOOKUP(D293,[2]工作表1!$A$3:$G$50,7,0)</f>
        <v>96</v>
      </c>
    </row>
    <row r="294" spans="4:6" x14ac:dyDescent="0.15">
      <c r="D294">
        <f>D286+1000</f>
        <v>2007</v>
      </c>
      <c r="E294">
        <f>COUNTIF($D$3:$G$278,D294)</f>
        <v>10</v>
      </c>
      <c r="F294">
        <f>E294*VLOOKUP(D294,[2]工作表1!$A$3:$G$50,7,0)</f>
        <v>40</v>
      </c>
    </row>
    <row r="295" spans="4:6" x14ac:dyDescent="0.15">
      <c r="D295">
        <f>D287+1000</f>
        <v>2008</v>
      </c>
      <c r="E295">
        <f>COUNTIF($D$3:$G$278,D295)</f>
        <v>36</v>
      </c>
      <c r="F295">
        <f>E295*VLOOKUP(D295,[2]工作表1!$A$3:$G$50,7,0)</f>
        <v>3852</v>
      </c>
    </row>
    <row r="296" spans="4:6" x14ac:dyDescent="0.15">
      <c r="D296">
        <f>D288+1000</f>
        <v>3001</v>
      </c>
      <c r="E296">
        <f>COUNTIF($D$3:$G$278,D296)</f>
        <v>19</v>
      </c>
      <c r="F296">
        <f>E296*VLOOKUP(D296,[2]工作表1!$A$3:$G$50,7,0)</f>
        <v>133</v>
      </c>
    </row>
    <row r="297" spans="4:6" x14ac:dyDescent="0.15">
      <c r="D297">
        <f>D289+1000</f>
        <v>3002</v>
      </c>
      <c r="E297">
        <f>COUNTIF($D$3:$G$278,D297)</f>
        <v>30</v>
      </c>
      <c r="F297">
        <f>E297*VLOOKUP(D297,[2]工作表1!$A$3:$G$50,7,0)</f>
        <v>390</v>
      </c>
    </row>
    <row r="298" spans="4:6" x14ac:dyDescent="0.15">
      <c r="D298">
        <f>D290+1000</f>
        <v>3003</v>
      </c>
      <c r="E298">
        <f>COUNTIF($D$3:$G$278,D298)</f>
        <v>32</v>
      </c>
      <c r="F298">
        <f>E298*VLOOKUP(D298,[2]工作表1!$A$3:$G$50,7,0)</f>
        <v>3040</v>
      </c>
    </row>
    <row r="299" spans="4:6" x14ac:dyDescent="0.15">
      <c r="D299">
        <f>D291+1000</f>
        <v>3004</v>
      </c>
      <c r="E299">
        <f>COUNTIF($D$3:$G$278,D299)</f>
        <v>11</v>
      </c>
      <c r="F299">
        <f>E299*VLOOKUP(D299,[2]工作表1!$A$3:$G$50,7,0)</f>
        <v>99</v>
      </c>
    </row>
    <row r="300" spans="4:6" x14ac:dyDescent="0.15">
      <c r="D300">
        <f>D292+1000</f>
        <v>3005</v>
      </c>
      <c r="E300">
        <f>COUNTIF($D$3:$G$278,D300)</f>
        <v>19</v>
      </c>
      <c r="F300">
        <f>E300*VLOOKUP(D300,[2]工作表1!$A$3:$G$50,7,0)</f>
        <v>133</v>
      </c>
    </row>
    <row r="301" spans="4:6" x14ac:dyDescent="0.15">
      <c r="D301">
        <f>D293+1000</f>
        <v>3006</v>
      </c>
      <c r="E301">
        <f>COUNTIF($D$3:$G$278,D301)</f>
        <v>11</v>
      </c>
      <c r="F301">
        <f>E301*VLOOKUP(D301,[2]工作表1!$A$3:$G$50,7,0)</f>
        <v>99</v>
      </c>
    </row>
    <row r="302" spans="4:6" x14ac:dyDescent="0.15">
      <c r="D302">
        <f>D294+1000</f>
        <v>3007</v>
      </c>
      <c r="E302">
        <f>COUNTIF($D$3:$G$278,D302)</f>
        <v>30</v>
      </c>
      <c r="F302">
        <f>E302*VLOOKUP(D302,[2]工作表1!$A$3:$G$50,7,0)</f>
        <v>180</v>
      </c>
    </row>
    <row r="303" spans="4:6" x14ac:dyDescent="0.15">
      <c r="D303">
        <f>D295+1000</f>
        <v>3008</v>
      </c>
      <c r="E303">
        <f>COUNTIF($D$3:$G$278,D303)</f>
        <v>32</v>
      </c>
      <c r="F303">
        <f>E303*VLOOKUP(D303,[2]工作表1!$A$3:$G$50,7,0)</f>
        <v>4544</v>
      </c>
    </row>
    <row r="304" spans="4:6" x14ac:dyDescent="0.15">
      <c r="D304">
        <f>D296+1000</f>
        <v>4001</v>
      </c>
      <c r="E304">
        <f>COUNTIF($D$3:$G$278,D304)</f>
        <v>35</v>
      </c>
      <c r="F304">
        <f>E304*VLOOKUP(D304,[2]工作表1!$A$3:$G$50,7,0)</f>
        <v>350</v>
      </c>
    </row>
    <row r="305" spans="4:6" x14ac:dyDescent="0.15">
      <c r="D305">
        <f>D297+1000</f>
        <v>4002</v>
      </c>
      <c r="E305">
        <f>COUNTIF($D$3:$G$278,D305)</f>
        <v>10</v>
      </c>
      <c r="F305">
        <f>E305*VLOOKUP(D305,[2]工作表1!$A$3:$G$50,7,0)</f>
        <v>190</v>
      </c>
    </row>
    <row r="306" spans="4:6" x14ac:dyDescent="0.15">
      <c r="D306">
        <f>D298+1000</f>
        <v>4003</v>
      </c>
      <c r="E306">
        <f>COUNTIF($D$3:$G$278,D306)</f>
        <v>36</v>
      </c>
      <c r="F306">
        <f>E306*VLOOKUP(D306,[2]工作表1!$A$3:$G$50,7,0)</f>
        <v>5112</v>
      </c>
    </row>
    <row r="307" spans="4:6" x14ac:dyDescent="0.15">
      <c r="D307">
        <f>D299+1000</f>
        <v>4004</v>
      </c>
      <c r="E307">
        <f>COUNTIF($D$3:$G$278,D307)</f>
        <v>11</v>
      </c>
      <c r="F307">
        <f>E307*VLOOKUP(D307,[2]工作表1!$A$3:$G$50,7,0)</f>
        <v>143</v>
      </c>
    </row>
    <row r="308" spans="4:6" x14ac:dyDescent="0.15">
      <c r="D308">
        <f>D300+1000</f>
        <v>4005</v>
      </c>
      <c r="E308">
        <f>COUNTIF($D$3:$G$278,D308)</f>
        <v>35</v>
      </c>
      <c r="F308">
        <f>E308*VLOOKUP(D308,[2]工作表1!$A$3:$G$50,7,0)</f>
        <v>350</v>
      </c>
    </row>
    <row r="309" spans="4:6" x14ac:dyDescent="0.15">
      <c r="D309">
        <f>D301+1000</f>
        <v>4006</v>
      </c>
      <c r="E309">
        <f>COUNTIF($D$3:$G$278,D309)</f>
        <v>11</v>
      </c>
      <c r="F309">
        <f>E309*VLOOKUP(D309,[2]工作表1!$A$3:$G$50,7,0)</f>
        <v>143</v>
      </c>
    </row>
    <row r="310" spans="4:6" x14ac:dyDescent="0.15">
      <c r="D310">
        <f>D302+1000</f>
        <v>4007</v>
      </c>
      <c r="E310">
        <f>COUNTIF($D$3:$G$278,D310)</f>
        <v>10</v>
      </c>
      <c r="F310">
        <f>E310*VLOOKUP(D310,[2]工作表1!$A$3:$G$50,7,0)</f>
        <v>90</v>
      </c>
    </row>
    <row r="311" spans="4:6" x14ac:dyDescent="0.15">
      <c r="D311">
        <f>D303+1000</f>
        <v>4008</v>
      </c>
      <c r="E311">
        <f>COUNTIF($D$3:$G$278,D311)</f>
        <v>36</v>
      </c>
      <c r="F311">
        <f>E311*VLOOKUP(D311,[2]工作表1!$A$3:$G$50,7,0)</f>
        <v>7668</v>
      </c>
    </row>
    <row r="312" spans="4:6" x14ac:dyDescent="0.15">
      <c r="D312">
        <f>D304+1000</f>
        <v>5001</v>
      </c>
      <c r="E312">
        <f>COUNTIF($D$3:$G$278,D312)</f>
        <v>36</v>
      </c>
      <c r="F312">
        <f>E312*VLOOKUP(D312,[2]工作表1!$A$3:$G$50,7,0)</f>
        <v>504</v>
      </c>
    </row>
    <row r="313" spans="4:6" x14ac:dyDescent="0.15">
      <c r="D313">
        <f>D305+1000</f>
        <v>5002</v>
      </c>
      <c r="E313">
        <f>COUNTIF($D$3:$G$278,D313)</f>
        <v>11</v>
      </c>
      <c r="F313">
        <f>E313*VLOOKUP(D313,[2]工作表1!$A$3:$G$50,7,0)</f>
        <v>286</v>
      </c>
    </row>
    <row r="314" spans="4:6" x14ac:dyDescent="0.15">
      <c r="D314">
        <f>D306+1000</f>
        <v>5003</v>
      </c>
      <c r="E314">
        <f>COUNTIF($D$3:$G$278,D314)</f>
        <v>35</v>
      </c>
      <c r="F314">
        <f>E314*VLOOKUP(D314,[2]工作表1!$A$3:$G$50,7,0)</f>
        <v>6965</v>
      </c>
    </row>
    <row r="315" spans="4:6" x14ac:dyDescent="0.15">
      <c r="D315">
        <f>D307+1000</f>
        <v>5004</v>
      </c>
      <c r="E315">
        <f>COUNTIF($D$3:$G$278,D315)</f>
        <v>10</v>
      </c>
      <c r="F315">
        <f>E315*VLOOKUP(D315,[2]工作表1!$A$3:$G$50,7,0)</f>
        <v>180</v>
      </c>
    </row>
    <row r="316" spans="4:6" x14ac:dyDescent="0.15">
      <c r="D316">
        <f>D308+1000</f>
        <v>5005</v>
      </c>
      <c r="E316">
        <f>COUNTIF($D$3:$G$278,D316)</f>
        <v>36</v>
      </c>
      <c r="F316">
        <f>E316*VLOOKUP(D316,[2]工作表1!$A$3:$G$50,7,0)</f>
        <v>504</v>
      </c>
    </row>
    <row r="317" spans="4:6" x14ac:dyDescent="0.15">
      <c r="D317">
        <f>D309+1000</f>
        <v>5006</v>
      </c>
      <c r="E317">
        <f>COUNTIF($D$3:$G$278,D317)</f>
        <v>10</v>
      </c>
      <c r="F317">
        <f>E317*VLOOKUP(D317,[2]工作表1!$A$3:$G$50,7,0)</f>
        <v>180</v>
      </c>
    </row>
    <row r="318" spans="4:6" x14ac:dyDescent="0.15">
      <c r="D318">
        <f>D310+1000</f>
        <v>5007</v>
      </c>
      <c r="E318">
        <f>COUNTIF($D$3:$G$278,D318)</f>
        <v>11</v>
      </c>
      <c r="F318">
        <f>E318*VLOOKUP(D318,[2]工作表1!$A$3:$G$50,7,0)</f>
        <v>132</v>
      </c>
    </row>
    <row r="319" spans="4:6" x14ac:dyDescent="0.15">
      <c r="D319">
        <f>D311+1000</f>
        <v>5008</v>
      </c>
      <c r="E319">
        <f>COUNTIF($D$3:$G$278,D319)</f>
        <v>35</v>
      </c>
      <c r="F319">
        <f>E319*VLOOKUP(D319,[2]工作表1!$A$3:$G$50,7,0)</f>
        <v>10465</v>
      </c>
    </row>
    <row r="320" spans="4:6" x14ac:dyDescent="0.15">
      <c r="D320">
        <f>D312+1000</f>
        <v>6001</v>
      </c>
      <c r="E320">
        <f>COUNTIF($D$3:$G$278,D320)</f>
        <v>30</v>
      </c>
      <c r="F320">
        <f>E320*VLOOKUP(D320,[2]工作表1!$A$3:$G$50,7,0)</f>
        <v>810</v>
      </c>
    </row>
    <row r="321" spans="4:6" x14ac:dyDescent="0.15">
      <c r="D321">
        <f>D313+1000</f>
        <v>6002</v>
      </c>
      <c r="E321">
        <f>COUNTIF($D$3:$G$278,D321)</f>
        <v>30</v>
      </c>
      <c r="F321">
        <f>E321*VLOOKUP(D321,[2]工作表1!$A$3:$G$50,7,0)</f>
        <v>1500</v>
      </c>
    </row>
    <row r="322" spans="4:6" x14ac:dyDescent="0.15">
      <c r="D322">
        <f>D314+1000</f>
        <v>6003</v>
      </c>
      <c r="E322">
        <f>COUNTIF($D$3:$G$278,D322)</f>
        <v>21</v>
      </c>
      <c r="F322">
        <f>E322*VLOOKUP(D322,[2]工作表1!$A$3:$G$50,7,0)</f>
        <v>7959</v>
      </c>
    </row>
    <row r="323" spans="4:6" x14ac:dyDescent="0.15">
      <c r="D323">
        <f>D315+1000</f>
        <v>6004</v>
      </c>
      <c r="E323">
        <f>COUNTIF($D$3:$G$278,D323)</f>
        <v>11</v>
      </c>
      <c r="F323">
        <f>E323*VLOOKUP(D323,[2]工作表1!$A$3:$G$50,7,0)</f>
        <v>374</v>
      </c>
    </row>
    <row r="324" spans="4:6" x14ac:dyDescent="0.15">
      <c r="D324">
        <f>D316+1000</f>
        <v>6005</v>
      </c>
      <c r="E324">
        <f>COUNTIF($D$3:$G$278,D324)</f>
        <v>30</v>
      </c>
      <c r="F324">
        <f>E324*VLOOKUP(D324,[2]工作表1!$A$3:$G$50,7,0)</f>
        <v>810</v>
      </c>
    </row>
    <row r="325" spans="4:6" x14ac:dyDescent="0.15">
      <c r="D325">
        <f>D317+1000</f>
        <v>6006</v>
      </c>
      <c r="E325">
        <f>COUNTIF($D$3:$G$278,D325)</f>
        <v>11</v>
      </c>
      <c r="F325">
        <f>E325*VLOOKUP(D325,[2]工作表1!$A$3:$G$50,7,0)</f>
        <v>374</v>
      </c>
    </row>
    <row r="326" spans="4:6" x14ac:dyDescent="0.15">
      <c r="D326">
        <f>D318+1000</f>
        <v>6007</v>
      </c>
      <c r="E326">
        <f>COUNTIF($D$3:$G$278,D326)</f>
        <v>30</v>
      </c>
      <c r="F326">
        <f>E326*VLOOKUP(D326,[2]工作表1!$A$3:$G$50,7,0)</f>
        <v>690</v>
      </c>
    </row>
    <row r="327" spans="4:6" x14ac:dyDescent="0.15">
      <c r="D327">
        <f>D319+1000</f>
        <v>6008</v>
      </c>
      <c r="E327">
        <f>COUNTIF($D$3:$G$278,D327)</f>
        <v>21</v>
      </c>
      <c r="F327">
        <f>E327*VLOOKUP(D327,[2]工作表1!$A$3:$G$50,7,0)</f>
        <v>11949</v>
      </c>
    </row>
    <row r="328" spans="4:6" x14ac:dyDescent="0.15">
      <c r="D328">
        <v>1</v>
      </c>
      <c r="F328">
        <f>F280+F288+F296+F304+F312+F320</f>
        <v>2037</v>
      </c>
    </row>
    <row r="329" spans="4:6" x14ac:dyDescent="0.15">
      <c r="D329">
        <v>2</v>
      </c>
      <c r="F329">
        <f>F281+F289+F297+F305+F313+F321</f>
        <v>2606</v>
      </c>
    </row>
    <row r="330" spans="4:6" x14ac:dyDescent="0.15">
      <c r="D330">
        <v>3</v>
      </c>
      <c r="F330">
        <f>F282+F290+F298+F306+F314+F322</f>
        <v>26619</v>
      </c>
    </row>
    <row r="331" spans="4:6" x14ac:dyDescent="0.15">
      <c r="D331">
        <v>4</v>
      </c>
      <c r="F331">
        <f>F283+F291+F299+F307+F315+F323</f>
        <v>956</v>
      </c>
    </row>
    <row r="332" spans="4:6" x14ac:dyDescent="0.15">
      <c r="D332">
        <v>5</v>
      </c>
      <c r="F332">
        <f>F284+F292+F300+F308+F316+F324</f>
        <v>2037</v>
      </c>
    </row>
    <row r="333" spans="4:6" x14ac:dyDescent="0.15">
      <c r="D333">
        <v>6</v>
      </c>
      <c r="F333">
        <f>F285+F293+F301+F309+F317+F325</f>
        <v>956</v>
      </c>
    </row>
    <row r="334" spans="4:6" x14ac:dyDescent="0.15">
      <c r="D334">
        <v>7</v>
      </c>
      <c r="F334">
        <f>F286+F294+F302+F310+F318+F326</f>
        <v>1207</v>
      </c>
    </row>
    <row r="335" spans="4:6" x14ac:dyDescent="0.15">
      <c r="D335">
        <v>8</v>
      </c>
      <c r="F335">
        <f>F287+F295+F303+F311+F319+F327</f>
        <v>39969</v>
      </c>
    </row>
  </sheetData>
  <sortState ref="A1:AD329">
    <sortCondition ref="B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workbookViewId="0">
      <selection activeCell="C3" sqref="C3:R3"/>
    </sheetView>
  </sheetViews>
  <sheetFormatPr defaultRowHeight="13.5" x14ac:dyDescent="0.15"/>
  <sheetData>
    <row r="1" spans="1:18" x14ac:dyDescent="0.15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</row>
    <row r="2" spans="1:18" x14ac:dyDescent="0.1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</row>
    <row r="3" spans="1:18" x14ac:dyDescent="0.15">
      <c r="A3" s="1">
        <v>1000</v>
      </c>
      <c r="B3" s="1">
        <v>1</v>
      </c>
      <c r="C3" s="1">
        <v>0</v>
      </c>
      <c r="D3" s="1">
        <v>1001</v>
      </c>
      <c r="E3" s="1">
        <v>1002</v>
      </c>
      <c r="F3" s="1">
        <v>1003</v>
      </c>
      <c r="G3" s="1">
        <v>1004</v>
      </c>
      <c r="H3" s="1">
        <v>1</v>
      </c>
      <c r="I3" s="1">
        <v>100</v>
      </c>
      <c r="J3" s="1">
        <v>2</v>
      </c>
      <c r="K3" s="1">
        <v>50</v>
      </c>
      <c r="L3" s="1">
        <v>3</v>
      </c>
      <c r="M3" s="1">
        <v>30</v>
      </c>
      <c r="N3" s="1">
        <v>4</v>
      </c>
      <c r="O3" s="1">
        <v>10</v>
      </c>
      <c r="P3" s="1"/>
      <c r="Q3" s="1"/>
      <c r="R3">
        <v>472</v>
      </c>
    </row>
    <row r="4" spans="1:18" x14ac:dyDescent="0.15">
      <c r="A4" s="1">
        <v>1001</v>
      </c>
      <c r="B4" s="1">
        <v>1</v>
      </c>
      <c r="C4" s="1">
        <v>1</v>
      </c>
      <c r="D4" s="1">
        <v>2001</v>
      </c>
      <c r="E4" s="1">
        <v>2002</v>
      </c>
      <c r="F4" s="1">
        <v>2003</v>
      </c>
      <c r="G4" s="1">
        <v>2004</v>
      </c>
      <c r="H4" s="1">
        <v>1</v>
      </c>
      <c r="I4" s="1">
        <v>150</v>
      </c>
      <c r="J4" s="1">
        <v>2</v>
      </c>
      <c r="K4" s="1">
        <v>75</v>
      </c>
      <c r="L4" s="1">
        <v>3</v>
      </c>
      <c r="M4" s="1">
        <v>45</v>
      </c>
      <c r="N4" s="1">
        <v>4</v>
      </c>
      <c r="O4" s="1">
        <v>15</v>
      </c>
      <c r="P4" s="1"/>
      <c r="Q4" s="1"/>
      <c r="R4">
        <v>642</v>
      </c>
    </row>
    <row r="5" spans="1:18" x14ac:dyDescent="0.15">
      <c r="A5" s="1">
        <v>1002</v>
      </c>
      <c r="B5" s="1">
        <v>1</v>
      </c>
      <c r="C5" s="1">
        <v>2</v>
      </c>
      <c r="D5" s="1">
        <v>3001</v>
      </c>
      <c r="E5" s="1">
        <v>3002</v>
      </c>
      <c r="F5" s="1">
        <v>3003</v>
      </c>
      <c r="G5" s="1">
        <v>3004</v>
      </c>
      <c r="H5" s="1">
        <v>1</v>
      </c>
      <c r="I5" s="1">
        <v>225</v>
      </c>
      <c r="J5" s="1">
        <v>2</v>
      </c>
      <c r="K5" s="1">
        <v>112</v>
      </c>
      <c r="L5" s="1">
        <v>3</v>
      </c>
      <c r="M5" s="1">
        <v>67</v>
      </c>
      <c r="N5" s="1">
        <v>4</v>
      </c>
      <c r="O5" s="1">
        <v>22</v>
      </c>
      <c r="P5" s="1"/>
      <c r="Q5" s="1"/>
      <c r="R5">
        <v>873</v>
      </c>
    </row>
    <row r="6" spans="1:18" x14ac:dyDescent="0.15">
      <c r="A6" s="1">
        <v>1003</v>
      </c>
      <c r="B6" s="1">
        <v>1</v>
      </c>
      <c r="C6" s="1">
        <v>3</v>
      </c>
      <c r="D6" s="1">
        <v>4001</v>
      </c>
      <c r="E6" s="1">
        <v>4002</v>
      </c>
      <c r="F6" s="1">
        <v>4003</v>
      </c>
      <c r="G6" s="1">
        <v>4004</v>
      </c>
      <c r="H6" s="1">
        <v>1</v>
      </c>
      <c r="I6" s="1">
        <v>337</v>
      </c>
      <c r="J6" s="1">
        <v>2</v>
      </c>
      <c r="K6" s="1">
        <v>168</v>
      </c>
      <c r="L6" s="1">
        <v>3</v>
      </c>
      <c r="M6" s="1">
        <v>100</v>
      </c>
      <c r="N6" s="1">
        <v>4</v>
      </c>
      <c r="O6" s="1">
        <v>33</v>
      </c>
      <c r="P6" s="1"/>
      <c r="Q6" s="1"/>
      <c r="R6">
        <v>1198</v>
      </c>
    </row>
    <row r="7" spans="1:18" x14ac:dyDescent="0.15">
      <c r="A7" s="1">
        <v>1004</v>
      </c>
      <c r="B7" s="1">
        <v>1</v>
      </c>
      <c r="C7" s="1">
        <v>4</v>
      </c>
      <c r="D7" s="1">
        <v>5001</v>
      </c>
      <c r="E7" s="1">
        <v>5002</v>
      </c>
      <c r="F7" s="1">
        <v>5003</v>
      </c>
      <c r="G7" s="1">
        <v>5004</v>
      </c>
      <c r="H7" s="1">
        <v>1</v>
      </c>
      <c r="I7" s="1">
        <v>505</v>
      </c>
      <c r="J7" s="1">
        <v>2</v>
      </c>
      <c r="K7" s="1">
        <v>252</v>
      </c>
      <c r="L7" s="1">
        <v>3</v>
      </c>
      <c r="M7" s="1">
        <v>150</v>
      </c>
      <c r="N7" s="1">
        <v>4</v>
      </c>
      <c r="O7" s="1">
        <v>49</v>
      </c>
      <c r="P7" s="1"/>
      <c r="Q7" s="1"/>
      <c r="R7">
        <v>1663</v>
      </c>
    </row>
    <row r="8" spans="1:18" x14ac:dyDescent="0.15">
      <c r="A8" s="1">
        <v>1005</v>
      </c>
      <c r="B8" s="1">
        <v>1</v>
      </c>
      <c r="C8" s="1">
        <v>5</v>
      </c>
      <c r="D8" s="1">
        <v>6001</v>
      </c>
      <c r="E8" s="1">
        <v>6002</v>
      </c>
      <c r="F8" s="1">
        <v>6003</v>
      </c>
      <c r="G8" s="1">
        <v>6004</v>
      </c>
      <c r="H8" s="1">
        <v>1</v>
      </c>
      <c r="I8" s="1">
        <v>757</v>
      </c>
      <c r="J8" s="1">
        <v>2</v>
      </c>
      <c r="K8" s="1">
        <v>378</v>
      </c>
      <c r="L8" s="1">
        <v>3</v>
      </c>
      <c r="M8" s="1">
        <v>225</v>
      </c>
      <c r="N8" s="1">
        <v>4</v>
      </c>
      <c r="O8" s="1">
        <v>73</v>
      </c>
      <c r="P8" s="1"/>
      <c r="Q8" s="1"/>
      <c r="R8">
        <v>2493</v>
      </c>
    </row>
    <row r="9" spans="1:18" x14ac:dyDescent="0.15">
      <c r="A9" s="1">
        <v>5000</v>
      </c>
      <c r="B9" s="1">
        <v>5</v>
      </c>
      <c r="C9" s="1">
        <v>0</v>
      </c>
      <c r="D9" s="1">
        <v>1005</v>
      </c>
      <c r="E9" s="1">
        <v>1006</v>
      </c>
      <c r="F9" s="1">
        <v>1007</v>
      </c>
      <c r="G9" s="1">
        <v>1008</v>
      </c>
      <c r="H9" s="1">
        <v>5</v>
      </c>
      <c r="I9" s="1">
        <v>10</v>
      </c>
      <c r="J9" s="1">
        <v>6</v>
      </c>
      <c r="K9" s="1">
        <v>10</v>
      </c>
      <c r="L9" s="1">
        <v>7</v>
      </c>
      <c r="M9" s="1">
        <v>10</v>
      </c>
      <c r="N9" s="1">
        <v>23</v>
      </c>
      <c r="O9" s="1">
        <v>5</v>
      </c>
      <c r="P9" s="1"/>
      <c r="Q9" s="1"/>
      <c r="R9">
        <v>378</v>
      </c>
    </row>
    <row r="10" spans="1:18" x14ac:dyDescent="0.15">
      <c r="A10" s="1">
        <v>5001</v>
      </c>
      <c r="B10" s="1">
        <v>5</v>
      </c>
      <c r="C10" s="1">
        <v>1</v>
      </c>
      <c r="D10" s="1">
        <v>2005</v>
      </c>
      <c r="E10" s="1">
        <v>2006</v>
      </c>
      <c r="F10" s="1">
        <v>2007</v>
      </c>
      <c r="G10" s="1">
        <v>2008</v>
      </c>
      <c r="H10" s="1">
        <v>5</v>
      </c>
      <c r="I10" s="1">
        <v>15</v>
      </c>
      <c r="J10" s="1">
        <v>6</v>
      </c>
      <c r="K10" s="1">
        <v>15</v>
      </c>
      <c r="L10" s="1">
        <v>7</v>
      </c>
      <c r="M10" s="1">
        <v>15</v>
      </c>
      <c r="N10" s="1">
        <v>23</v>
      </c>
      <c r="O10" s="1">
        <v>7</v>
      </c>
      <c r="P10" s="1"/>
      <c r="Q10" s="1"/>
      <c r="R10">
        <v>481</v>
      </c>
    </row>
    <row r="11" spans="1:18" x14ac:dyDescent="0.15">
      <c r="A11" s="1">
        <v>5002</v>
      </c>
      <c r="B11" s="1">
        <v>5</v>
      </c>
      <c r="C11" s="1">
        <v>2</v>
      </c>
      <c r="D11" s="1">
        <v>3005</v>
      </c>
      <c r="E11" s="1">
        <v>3006</v>
      </c>
      <c r="F11" s="1">
        <v>3007</v>
      </c>
      <c r="G11" s="1">
        <v>3008</v>
      </c>
      <c r="H11" s="1">
        <v>5</v>
      </c>
      <c r="I11" s="1">
        <v>22</v>
      </c>
      <c r="J11" s="1">
        <v>6</v>
      </c>
      <c r="K11" s="1">
        <v>22</v>
      </c>
      <c r="L11" s="1">
        <v>7</v>
      </c>
      <c r="M11" s="1">
        <v>22</v>
      </c>
      <c r="N11" s="1">
        <v>23</v>
      </c>
      <c r="O11" s="1">
        <v>10</v>
      </c>
      <c r="P11" s="1"/>
      <c r="Q11" s="1"/>
      <c r="R11">
        <v>620</v>
      </c>
    </row>
    <row r="12" spans="1:18" x14ac:dyDescent="0.15">
      <c r="A12" s="1">
        <v>5003</v>
      </c>
      <c r="B12" s="1">
        <v>5</v>
      </c>
      <c r="C12" s="1">
        <v>3</v>
      </c>
      <c r="D12" s="1">
        <v>4005</v>
      </c>
      <c r="E12" s="1">
        <v>4006</v>
      </c>
      <c r="F12" s="1">
        <v>4007</v>
      </c>
      <c r="G12" s="1">
        <v>4008</v>
      </c>
      <c r="H12" s="1">
        <v>5</v>
      </c>
      <c r="I12" s="1">
        <v>33</v>
      </c>
      <c r="J12" s="1">
        <v>6</v>
      </c>
      <c r="K12" s="1">
        <v>33</v>
      </c>
      <c r="L12" s="1">
        <v>7</v>
      </c>
      <c r="M12" s="1">
        <v>33</v>
      </c>
      <c r="N12" s="1">
        <v>23</v>
      </c>
      <c r="O12" s="1">
        <v>15</v>
      </c>
      <c r="P12" s="1"/>
      <c r="Q12" s="1"/>
      <c r="R12">
        <v>798</v>
      </c>
    </row>
    <row r="13" spans="1:18" x14ac:dyDescent="0.15">
      <c r="A13" s="1">
        <v>5004</v>
      </c>
      <c r="B13" s="1">
        <v>5</v>
      </c>
      <c r="C13" s="1">
        <v>4</v>
      </c>
      <c r="D13" s="1">
        <v>5005</v>
      </c>
      <c r="E13" s="1">
        <v>5006</v>
      </c>
      <c r="F13" s="1">
        <v>5007</v>
      </c>
      <c r="G13" s="1">
        <v>5008</v>
      </c>
      <c r="H13" s="1">
        <v>5</v>
      </c>
      <c r="I13" s="1">
        <v>49</v>
      </c>
      <c r="J13" s="1">
        <v>6</v>
      </c>
      <c r="K13" s="1">
        <v>49</v>
      </c>
      <c r="L13" s="1">
        <v>7</v>
      </c>
      <c r="M13" s="1">
        <v>49</v>
      </c>
      <c r="N13" s="1">
        <v>23</v>
      </c>
      <c r="O13" s="1">
        <v>22</v>
      </c>
      <c r="P13" s="1"/>
      <c r="Q13" s="1"/>
      <c r="R13">
        <v>1033</v>
      </c>
    </row>
    <row r="14" spans="1:18" x14ac:dyDescent="0.15">
      <c r="A14" s="1">
        <v>5005</v>
      </c>
      <c r="B14" s="1">
        <v>5</v>
      </c>
      <c r="C14" s="1">
        <v>5</v>
      </c>
      <c r="D14" s="1">
        <v>6005</v>
      </c>
      <c r="E14" s="1">
        <v>6006</v>
      </c>
      <c r="F14" s="1">
        <v>6007</v>
      </c>
      <c r="G14" s="1">
        <v>6008</v>
      </c>
      <c r="H14" s="1">
        <v>5</v>
      </c>
      <c r="I14" s="1">
        <v>73</v>
      </c>
      <c r="J14" s="1">
        <v>6</v>
      </c>
      <c r="K14" s="1">
        <v>73</v>
      </c>
      <c r="L14" s="1">
        <v>7</v>
      </c>
      <c r="M14" s="1">
        <v>73</v>
      </c>
      <c r="N14" s="1">
        <v>23</v>
      </c>
      <c r="O14" s="1">
        <v>33</v>
      </c>
      <c r="P14" s="1"/>
      <c r="Q14" s="1"/>
      <c r="R14">
        <v>1543</v>
      </c>
    </row>
    <row r="15" spans="1:18" x14ac:dyDescent="0.15">
      <c r="A15" s="1">
        <v>6000</v>
      </c>
      <c r="B15" s="1">
        <v>6</v>
      </c>
      <c r="C15" s="1">
        <v>0</v>
      </c>
      <c r="D15" s="1">
        <v>1001</v>
      </c>
      <c r="E15" s="1">
        <v>1002</v>
      </c>
      <c r="F15" s="1">
        <v>1003</v>
      </c>
      <c r="G15" s="1">
        <v>1004</v>
      </c>
      <c r="H15" s="1">
        <v>1</v>
      </c>
      <c r="I15" s="1">
        <v>100</v>
      </c>
      <c r="J15" s="1">
        <v>2</v>
      </c>
      <c r="K15" s="1">
        <v>50</v>
      </c>
      <c r="L15" s="1">
        <v>3</v>
      </c>
      <c r="M15" s="1">
        <v>30</v>
      </c>
      <c r="N15" s="1">
        <v>4</v>
      </c>
      <c r="O15" s="1">
        <v>10</v>
      </c>
      <c r="P15" s="1"/>
      <c r="Q15" s="1"/>
      <c r="R15">
        <v>472</v>
      </c>
    </row>
    <row r="16" spans="1:18" x14ac:dyDescent="0.15">
      <c r="A16" s="1">
        <v>6001</v>
      </c>
      <c r="B16" s="1">
        <v>6</v>
      </c>
      <c r="C16" s="1">
        <v>1</v>
      </c>
      <c r="D16" s="1">
        <v>2001</v>
      </c>
      <c r="E16" s="1">
        <v>2002</v>
      </c>
      <c r="F16" s="1">
        <v>2003</v>
      </c>
      <c r="G16" s="1">
        <v>2004</v>
      </c>
      <c r="H16" s="1">
        <v>1</v>
      </c>
      <c r="I16" s="1">
        <v>150</v>
      </c>
      <c r="J16" s="1">
        <v>2</v>
      </c>
      <c r="K16" s="1">
        <v>75</v>
      </c>
      <c r="L16" s="1">
        <v>3</v>
      </c>
      <c r="M16" s="1">
        <v>45</v>
      </c>
      <c r="N16" s="1">
        <v>4</v>
      </c>
      <c r="O16" s="1">
        <v>15</v>
      </c>
      <c r="P16" s="1"/>
      <c r="Q16" s="1"/>
      <c r="R16">
        <v>642</v>
      </c>
    </row>
    <row r="17" spans="1:18" x14ac:dyDescent="0.15">
      <c r="A17" s="1">
        <v>6002</v>
      </c>
      <c r="B17" s="1">
        <v>6</v>
      </c>
      <c r="C17" s="1">
        <v>2</v>
      </c>
      <c r="D17" s="1">
        <v>3001</v>
      </c>
      <c r="E17" s="1">
        <v>3002</v>
      </c>
      <c r="F17" s="1">
        <v>3003</v>
      </c>
      <c r="G17" s="1">
        <v>3004</v>
      </c>
      <c r="H17" s="1">
        <v>1</v>
      </c>
      <c r="I17" s="1">
        <v>225</v>
      </c>
      <c r="J17" s="1">
        <v>2</v>
      </c>
      <c r="K17" s="1">
        <v>112</v>
      </c>
      <c r="L17" s="1">
        <v>3</v>
      </c>
      <c r="M17" s="1">
        <v>67</v>
      </c>
      <c r="N17" s="1">
        <v>4</v>
      </c>
      <c r="O17" s="1">
        <v>22</v>
      </c>
      <c r="P17" s="1"/>
      <c r="Q17" s="1"/>
      <c r="R17">
        <v>873</v>
      </c>
    </row>
    <row r="18" spans="1:18" x14ac:dyDescent="0.15">
      <c r="A18" s="1">
        <v>6003</v>
      </c>
      <c r="B18" s="1">
        <v>6</v>
      </c>
      <c r="C18" s="1">
        <v>3</v>
      </c>
      <c r="D18" s="1">
        <v>4001</v>
      </c>
      <c r="E18" s="1">
        <v>4002</v>
      </c>
      <c r="F18" s="1">
        <v>4003</v>
      </c>
      <c r="G18" s="1">
        <v>4004</v>
      </c>
      <c r="H18" s="1">
        <v>1</v>
      </c>
      <c r="I18" s="1">
        <v>337</v>
      </c>
      <c r="J18" s="1">
        <v>2</v>
      </c>
      <c r="K18" s="1">
        <v>168</v>
      </c>
      <c r="L18" s="1">
        <v>3</v>
      </c>
      <c r="M18" s="1">
        <v>100</v>
      </c>
      <c r="N18" s="1">
        <v>4</v>
      </c>
      <c r="O18" s="1">
        <v>33</v>
      </c>
      <c r="P18" s="1"/>
      <c r="Q18" s="1"/>
      <c r="R18">
        <v>1198</v>
      </c>
    </row>
    <row r="19" spans="1:18" x14ac:dyDescent="0.15">
      <c r="A19" s="1">
        <v>6004</v>
      </c>
      <c r="B19" s="1">
        <v>6</v>
      </c>
      <c r="C19" s="1">
        <v>4</v>
      </c>
      <c r="D19" s="1">
        <v>5001</v>
      </c>
      <c r="E19" s="1">
        <v>5002</v>
      </c>
      <c r="F19" s="1">
        <v>5003</v>
      </c>
      <c r="G19" s="1">
        <v>5004</v>
      </c>
      <c r="H19" s="1">
        <v>1</v>
      </c>
      <c r="I19" s="1">
        <v>505</v>
      </c>
      <c r="J19" s="1">
        <v>2</v>
      </c>
      <c r="K19" s="1">
        <v>252</v>
      </c>
      <c r="L19" s="1">
        <v>3</v>
      </c>
      <c r="M19" s="1">
        <v>150</v>
      </c>
      <c r="N19" s="1">
        <v>4</v>
      </c>
      <c r="O19" s="1">
        <v>49</v>
      </c>
      <c r="P19" s="1"/>
      <c r="Q19" s="1"/>
      <c r="R19">
        <v>1663</v>
      </c>
    </row>
    <row r="20" spans="1:18" x14ac:dyDescent="0.15">
      <c r="A20" s="1">
        <v>6005</v>
      </c>
      <c r="B20" s="1">
        <v>6</v>
      </c>
      <c r="C20" s="1">
        <v>5</v>
      </c>
      <c r="D20" s="1">
        <v>6001</v>
      </c>
      <c r="E20" s="1">
        <v>6002</v>
      </c>
      <c r="F20" s="1">
        <v>6003</v>
      </c>
      <c r="G20" s="1">
        <v>6004</v>
      </c>
      <c r="H20" s="1">
        <v>1</v>
      </c>
      <c r="I20" s="1">
        <v>757</v>
      </c>
      <c r="J20" s="1">
        <v>2</v>
      </c>
      <c r="K20" s="1">
        <v>378</v>
      </c>
      <c r="L20" s="1">
        <v>3</v>
      </c>
      <c r="M20" s="1">
        <v>225</v>
      </c>
      <c r="N20" s="1">
        <v>4</v>
      </c>
      <c r="O20" s="1">
        <v>73</v>
      </c>
      <c r="P20" s="1"/>
      <c r="Q20" s="1"/>
      <c r="R20">
        <v>2493</v>
      </c>
    </row>
    <row r="21" spans="1:18" x14ac:dyDescent="0.15">
      <c r="A21" s="1">
        <v>8000</v>
      </c>
      <c r="B21" s="1">
        <v>8</v>
      </c>
      <c r="C21" s="1">
        <v>0</v>
      </c>
      <c r="D21" s="1">
        <v>1005</v>
      </c>
      <c r="E21" s="1">
        <v>1006</v>
      </c>
      <c r="F21" s="1">
        <v>1007</v>
      </c>
      <c r="G21" s="1">
        <v>1008</v>
      </c>
      <c r="H21" s="1">
        <v>5</v>
      </c>
      <c r="I21" s="1">
        <v>10</v>
      </c>
      <c r="J21" s="1">
        <v>6</v>
      </c>
      <c r="K21" s="1">
        <v>10</v>
      </c>
      <c r="L21" s="1">
        <v>7</v>
      </c>
      <c r="M21" s="1">
        <v>10</v>
      </c>
      <c r="N21" s="1">
        <v>23</v>
      </c>
      <c r="O21" s="1">
        <v>5</v>
      </c>
      <c r="P21" s="1"/>
      <c r="Q21" s="1"/>
      <c r="R21">
        <v>378</v>
      </c>
    </row>
    <row r="22" spans="1:18" x14ac:dyDescent="0.15">
      <c r="A22" s="1">
        <v>8001</v>
      </c>
      <c r="B22" s="1">
        <v>8</v>
      </c>
      <c r="C22" s="1">
        <v>1</v>
      </c>
      <c r="D22" s="1">
        <v>2005</v>
      </c>
      <c r="E22" s="1">
        <v>2006</v>
      </c>
      <c r="F22" s="1">
        <v>2007</v>
      </c>
      <c r="G22" s="1">
        <v>2008</v>
      </c>
      <c r="H22" s="1">
        <v>5</v>
      </c>
      <c r="I22" s="1">
        <v>15</v>
      </c>
      <c r="J22" s="1">
        <v>6</v>
      </c>
      <c r="K22" s="1">
        <v>15</v>
      </c>
      <c r="L22" s="1">
        <v>7</v>
      </c>
      <c r="M22" s="1">
        <v>15</v>
      </c>
      <c r="N22" s="1">
        <v>23</v>
      </c>
      <c r="O22" s="1">
        <v>7</v>
      </c>
      <c r="P22" s="1"/>
      <c r="Q22" s="1"/>
      <c r="R22">
        <v>481</v>
      </c>
    </row>
    <row r="23" spans="1:18" x14ac:dyDescent="0.15">
      <c r="A23" s="1">
        <v>8002</v>
      </c>
      <c r="B23" s="1">
        <v>8</v>
      </c>
      <c r="C23" s="1">
        <v>2</v>
      </c>
      <c r="D23" s="1">
        <v>3005</v>
      </c>
      <c r="E23" s="1">
        <v>3006</v>
      </c>
      <c r="F23" s="1">
        <v>3007</v>
      </c>
      <c r="G23" s="1">
        <v>3008</v>
      </c>
      <c r="H23" s="1">
        <v>5</v>
      </c>
      <c r="I23" s="1">
        <v>22</v>
      </c>
      <c r="J23" s="1">
        <v>6</v>
      </c>
      <c r="K23" s="1">
        <v>22</v>
      </c>
      <c r="L23" s="1">
        <v>7</v>
      </c>
      <c r="M23" s="1">
        <v>22</v>
      </c>
      <c r="N23" s="1">
        <v>23</v>
      </c>
      <c r="O23" s="1">
        <v>10</v>
      </c>
      <c r="P23" s="1"/>
      <c r="Q23" s="1"/>
      <c r="R23">
        <v>620</v>
      </c>
    </row>
    <row r="24" spans="1:18" x14ac:dyDescent="0.15">
      <c r="A24" s="1">
        <v>8003</v>
      </c>
      <c r="B24" s="1">
        <v>8</v>
      </c>
      <c r="C24" s="1">
        <v>3</v>
      </c>
      <c r="D24" s="1">
        <v>4005</v>
      </c>
      <c r="E24" s="1">
        <v>4006</v>
      </c>
      <c r="F24" s="1">
        <v>4007</v>
      </c>
      <c r="G24" s="1">
        <v>4008</v>
      </c>
      <c r="H24" s="1">
        <v>5</v>
      </c>
      <c r="I24" s="1">
        <v>33</v>
      </c>
      <c r="J24" s="1">
        <v>6</v>
      </c>
      <c r="K24" s="1">
        <v>33</v>
      </c>
      <c r="L24" s="1">
        <v>7</v>
      </c>
      <c r="M24" s="1">
        <v>33</v>
      </c>
      <c r="N24" s="1">
        <v>23</v>
      </c>
      <c r="O24" s="1">
        <v>15</v>
      </c>
      <c r="P24" s="1"/>
      <c r="Q24" s="1"/>
      <c r="R24">
        <v>798</v>
      </c>
    </row>
    <row r="25" spans="1:18" x14ac:dyDescent="0.15">
      <c r="A25" s="1">
        <v>8004</v>
      </c>
      <c r="B25" s="1">
        <v>8</v>
      </c>
      <c r="C25" s="1">
        <v>4</v>
      </c>
      <c r="D25" s="1">
        <v>5005</v>
      </c>
      <c r="E25" s="1">
        <v>5006</v>
      </c>
      <c r="F25" s="1">
        <v>5007</v>
      </c>
      <c r="G25" s="1">
        <v>5008</v>
      </c>
      <c r="H25" s="1">
        <v>5</v>
      </c>
      <c r="I25" s="1">
        <v>49</v>
      </c>
      <c r="J25" s="1">
        <v>6</v>
      </c>
      <c r="K25" s="1">
        <v>49</v>
      </c>
      <c r="L25" s="1">
        <v>7</v>
      </c>
      <c r="M25" s="1">
        <v>49</v>
      </c>
      <c r="N25" s="1">
        <v>23</v>
      </c>
      <c r="O25" s="1">
        <v>22</v>
      </c>
      <c r="P25" s="1"/>
      <c r="Q25" s="1"/>
      <c r="R25">
        <v>1033</v>
      </c>
    </row>
    <row r="26" spans="1:18" x14ac:dyDescent="0.15">
      <c r="A26" s="1">
        <v>8005</v>
      </c>
      <c r="B26" s="1">
        <v>8</v>
      </c>
      <c r="C26" s="1">
        <v>5</v>
      </c>
      <c r="D26" s="1">
        <v>6005</v>
      </c>
      <c r="E26" s="1">
        <v>6006</v>
      </c>
      <c r="F26" s="1">
        <v>6007</v>
      </c>
      <c r="G26" s="1">
        <v>6008</v>
      </c>
      <c r="H26" s="1">
        <v>5</v>
      </c>
      <c r="I26" s="1">
        <v>73</v>
      </c>
      <c r="J26" s="1">
        <v>6</v>
      </c>
      <c r="K26" s="1">
        <v>73</v>
      </c>
      <c r="L26" s="1">
        <v>7</v>
      </c>
      <c r="M26" s="1">
        <v>73</v>
      </c>
      <c r="N26" s="1">
        <v>23</v>
      </c>
      <c r="O26" s="1">
        <v>33</v>
      </c>
      <c r="P26" s="1"/>
      <c r="Q26" s="1"/>
      <c r="R26">
        <v>1543</v>
      </c>
    </row>
    <row r="27" spans="1:18" x14ac:dyDescent="0.15">
      <c r="A27" s="1">
        <v>9000</v>
      </c>
      <c r="B27" s="1">
        <v>9</v>
      </c>
      <c r="C27" s="1">
        <v>0</v>
      </c>
      <c r="D27" s="1">
        <v>1001</v>
      </c>
      <c r="E27" s="1">
        <v>1002</v>
      </c>
      <c r="F27" s="1">
        <v>1003</v>
      </c>
      <c r="G27" s="1">
        <v>1004</v>
      </c>
      <c r="H27" s="1">
        <v>1</v>
      </c>
      <c r="I27" s="1">
        <v>100</v>
      </c>
      <c r="J27" s="1">
        <v>2</v>
      </c>
      <c r="K27" s="1">
        <v>50</v>
      </c>
      <c r="L27" s="1">
        <v>3</v>
      </c>
      <c r="M27" s="1">
        <v>30</v>
      </c>
      <c r="N27" s="1">
        <v>4</v>
      </c>
      <c r="O27" s="1">
        <v>10</v>
      </c>
      <c r="P27" s="1"/>
      <c r="Q27" s="1"/>
      <c r="R27">
        <v>472</v>
      </c>
    </row>
    <row r="28" spans="1:18" x14ac:dyDescent="0.15">
      <c r="A28" s="1">
        <v>9001</v>
      </c>
      <c r="B28" s="1">
        <v>9</v>
      </c>
      <c r="C28" s="1">
        <v>1</v>
      </c>
      <c r="D28" s="1">
        <v>2001</v>
      </c>
      <c r="E28" s="1">
        <v>2002</v>
      </c>
      <c r="F28" s="1">
        <v>2003</v>
      </c>
      <c r="G28" s="1">
        <v>2004</v>
      </c>
      <c r="H28" s="1">
        <v>1</v>
      </c>
      <c r="I28" s="1">
        <v>150</v>
      </c>
      <c r="J28" s="1">
        <v>2</v>
      </c>
      <c r="K28" s="1">
        <v>75</v>
      </c>
      <c r="L28" s="1">
        <v>3</v>
      </c>
      <c r="M28" s="1">
        <v>45</v>
      </c>
      <c r="N28" s="1">
        <v>4</v>
      </c>
      <c r="O28" s="1">
        <v>15</v>
      </c>
      <c r="R28">
        <v>642</v>
      </c>
    </row>
    <row r="29" spans="1:18" x14ac:dyDescent="0.15">
      <c r="A29" s="1">
        <v>9002</v>
      </c>
      <c r="B29" s="1">
        <v>9</v>
      </c>
      <c r="C29" s="1">
        <v>2</v>
      </c>
      <c r="D29" s="1">
        <v>3001</v>
      </c>
      <c r="E29" s="1">
        <v>3002</v>
      </c>
      <c r="F29" s="1">
        <v>3003</v>
      </c>
      <c r="G29" s="1">
        <v>3004</v>
      </c>
      <c r="H29" s="1">
        <v>1</v>
      </c>
      <c r="I29" s="1">
        <v>225</v>
      </c>
      <c r="J29" s="1">
        <v>2</v>
      </c>
      <c r="K29" s="1">
        <v>112</v>
      </c>
      <c r="L29" s="1">
        <v>3</v>
      </c>
      <c r="M29" s="1">
        <v>67</v>
      </c>
      <c r="N29" s="1">
        <v>4</v>
      </c>
      <c r="O29" s="1">
        <v>22</v>
      </c>
      <c r="R29">
        <v>873</v>
      </c>
    </row>
    <row r="30" spans="1:18" x14ac:dyDescent="0.15">
      <c r="A30" s="1">
        <v>9003</v>
      </c>
      <c r="B30" s="1">
        <v>9</v>
      </c>
      <c r="C30" s="1">
        <v>3</v>
      </c>
      <c r="D30" s="1">
        <v>4001</v>
      </c>
      <c r="E30" s="1">
        <v>4002</v>
      </c>
      <c r="F30" s="1">
        <v>4003</v>
      </c>
      <c r="G30" s="1">
        <v>4004</v>
      </c>
      <c r="H30" s="1">
        <v>1</v>
      </c>
      <c r="I30" s="1">
        <v>337</v>
      </c>
      <c r="J30" s="1">
        <v>2</v>
      </c>
      <c r="K30" s="1">
        <v>168</v>
      </c>
      <c r="L30" s="1">
        <v>3</v>
      </c>
      <c r="M30" s="1">
        <v>100</v>
      </c>
      <c r="N30" s="1">
        <v>4</v>
      </c>
      <c r="O30" s="1">
        <v>33</v>
      </c>
      <c r="R30">
        <v>1198</v>
      </c>
    </row>
    <row r="31" spans="1:18" x14ac:dyDescent="0.15">
      <c r="A31" s="1">
        <v>9004</v>
      </c>
      <c r="B31" s="1">
        <v>9</v>
      </c>
      <c r="C31" s="1">
        <v>4</v>
      </c>
      <c r="D31" s="1">
        <v>5001</v>
      </c>
      <c r="E31" s="1">
        <v>5002</v>
      </c>
      <c r="F31" s="1">
        <v>5003</v>
      </c>
      <c r="G31" s="1">
        <v>5004</v>
      </c>
      <c r="H31" s="1">
        <v>1</v>
      </c>
      <c r="I31" s="1">
        <v>505</v>
      </c>
      <c r="J31" s="1">
        <v>2</v>
      </c>
      <c r="K31" s="1">
        <v>252</v>
      </c>
      <c r="L31" s="1">
        <v>3</v>
      </c>
      <c r="M31" s="1">
        <v>150</v>
      </c>
      <c r="N31" s="1">
        <v>4</v>
      </c>
      <c r="O31" s="1">
        <v>49</v>
      </c>
      <c r="R31">
        <v>1663</v>
      </c>
    </row>
    <row r="32" spans="1:18" x14ac:dyDescent="0.15">
      <c r="A32" s="1">
        <v>9005</v>
      </c>
      <c r="B32" s="1">
        <v>9</v>
      </c>
      <c r="C32" s="1">
        <v>5</v>
      </c>
      <c r="D32" s="1">
        <v>6001</v>
      </c>
      <c r="E32" s="1">
        <v>6002</v>
      </c>
      <c r="F32" s="1">
        <v>6003</v>
      </c>
      <c r="G32" s="1">
        <v>6004</v>
      </c>
      <c r="H32" s="1">
        <v>1</v>
      </c>
      <c r="I32" s="1">
        <v>757</v>
      </c>
      <c r="J32" s="1">
        <v>2</v>
      </c>
      <c r="K32" s="1">
        <v>378</v>
      </c>
      <c r="L32" s="1">
        <v>3</v>
      </c>
      <c r="M32" s="1">
        <v>225</v>
      </c>
      <c r="N32" s="1">
        <v>4</v>
      </c>
      <c r="O32" s="1">
        <v>73</v>
      </c>
      <c r="R32">
        <v>2493</v>
      </c>
    </row>
    <row r="33" spans="1:18" x14ac:dyDescent="0.15">
      <c r="A33" s="1">
        <v>10000</v>
      </c>
      <c r="B33" s="1">
        <v>10</v>
      </c>
      <c r="C33" s="1">
        <v>0</v>
      </c>
      <c r="D33" s="1">
        <v>1001</v>
      </c>
      <c r="E33" s="1">
        <v>1002</v>
      </c>
      <c r="F33" s="1">
        <v>1003</v>
      </c>
      <c r="G33" s="1">
        <v>1004</v>
      </c>
      <c r="H33" s="1">
        <v>1</v>
      </c>
      <c r="I33" s="1">
        <v>100</v>
      </c>
      <c r="J33" s="1">
        <v>2</v>
      </c>
      <c r="K33" s="1">
        <v>50</v>
      </c>
      <c r="L33" s="1">
        <v>3</v>
      </c>
      <c r="M33" s="1">
        <v>30</v>
      </c>
      <c r="N33" s="1">
        <v>4</v>
      </c>
      <c r="O33" s="1">
        <v>10</v>
      </c>
      <c r="R33">
        <v>472</v>
      </c>
    </row>
    <row r="34" spans="1:18" x14ac:dyDescent="0.15">
      <c r="A34" s="1">
        <v>10001</v>
      </c>
      <c r="B34" s="1">
        <v>10</v>
      </c>
      <c r="C34" s="1">
        <v>1</v>
      </c>
      <c r="D34" s="1">
        <v>2001</v>
      </c>
      <c r="E34" s="1">
        <v>2002</v>
      </c>
      <c r="F34" s="1">
        <v>2003</v>
      </c>
      <c r="G34" s="1">
        <v>2004</v>
      </c>
      <c r="H34" s="1">
        <v>1</v>
      </c>
      <c r="I34" s="1">
        <v>150</v>
      </c>
      <c r="J34" s="1">
        <v>2</v>
      </c>
      <c r="K34" s="1">
        <v>75</v>
      </c>
      <c r="L34" s="1">
        <v>3</v>
      </c>
      <c r="M34" s="1">
        <v>45</v>
      </c>
      <c r="N34" s="1">
        <v>4</v>
      </c>
      <c r="O34" s="1">
        <v>15</v>
      </c>
      <c r="R34">
        <v>642</v>
      </c>
    </row>
    <row r="35" spans="1:18" x14ac:dyDescent="0.15">
      <c r="A35" s="1">
        <v>10002</v>
      </c>
      <c r="B35" s="1">
        <v>10</v>
      </c>
      <c r="C35" s="1">
        <v>2</v>
      </c>
      <c r="D35" s="1">
        <v>3001</v>
      </c>
      <c r="E35" s="1">
        <v>3002</v>
      </c>
      <c r="F35" s="1">
        <v>3003</v>
      </c>
      <c r="G35" s="1">
        <v>3004</v>
      </c>
      <c r="H35" s="1">
        <v>1</v>
      </c>
      <c r="I35" s="1">
        <v>225</v>
      </c>
      <c r="J35" s="1">
        <v>2</v>
      </c>
      <c r="K35" s="1">
        <v>112</v>
      </c>
      <c r="L35" s="1">
        <v>3</v>
      </c>
      <c r="M35" s="1">
        <v>67</v>
      </c>
      <c r="N35" s="1">
        <v>4</v>
      </c>
      <c r="O35" s="1">
        <v>22</v>
      </c>
      <c r="R35">
        <v>873</v>
      </c>
    </row>
    <row r="36" spans="1:18" x14ac:dyDescent="0.15">
      <c r="A36" s="1">
        <v>10003</v>
      </c>
      <c r="B36" s="1">
        <v>10</v>
      </c>
      <c r="C36" s="1">
        <v>3</v>
      </c>
      <c r="D36" s="1">
        <v>4001</v>
      </c>
      <c r="E36" s="1">
        <v>4002</v>
      </c>
      <c r="F36" s="1">
        <v>4003</v>
      </c>
      <c r="G36" s="1">
        <v>4004</v>
      </c>
      <c r="H36" s="1">
        <v>1</v>
      </c>
      <c r="I36" s="1">
        <v>337</v>
      </c>
      <c r="J36" s="1">
        <v>2</v>
      </c>
      <c r="K36" s="1">
        <v>168</v>
      </c>
      <c r="L36" s="1">
        <v>3</v>
      </c>
      <c r="M36" s="1">
        <v>100</v>
      </c>
      <c r="N36" s="1">
        <v>4</v>
      </c>
      <c r="O36" s="1">
        <v>33</v>
      </c>
      <c r="R36">
        <v>1198</v>
      </c>
    </row>
    <row r="37" spans="1:18" x14ac:dyDescent="0.15">
      <c r="A37" s="1">
        <v>10004</v>
      </c>
      <c r="B37" s="1">
        <v>10</v>
      </c>
      <c r="C37" s="1">
        <v>4</v>
      </c>
      <c r="D37" s="1">
        <v>5001</v>
      </c>
      <c r="E37" s="1">
        <v>5002</v>
      </c>
      <c r="F37" s="1">
        <v>5003</v>
      </c>
      <c r="G37" s="1">
        <v>5004</v>
      </c>
      <c r="H37" s="1">
        <v>1</v>
      </c>
      <c r="I37" s="1">
        <v>505</v>
      </c>
      <c r="J37" s="1">
        <v>2</v>
      </c>
      <c r="K37" s="1">
        <v>252</v>
      </c>
      <c r="L37" s="1">
        <v>3</v>
      </c>
      <c r="M37" s="1">
        <v>150</v>
      </c>
      <c r="N37" s="1">
        <v>4</v>
      </c>
      <c r="O37" s="1">
        <v>49</v>
      </c>
      <c r="R37">
        <v>1663</v>
      </c>
    </row>
    <row r="38" spans="1:18" x14ac:dyDescent="0.15">
      <c r="A38" s="1">
        <v>10005</v>
      </c>
      <c r="B38" s="1">
        <v>10</v>
      </c>
      <c r="C38" s="1">
        <v>5</v>
      </c>
      <c r="D38" s="1">
        <v>6001</v>
      </c>
      <c r="E38" s="1">
        <v>6002</v>
      </c>
      <c r="F38" s="1">
        <v>6003</v>
      </c>
      <c r="G38" s="1">
        <v>6004</v>
      </c>
      <c r="H38" s="1">
        <v>1</v>
      </c>
      <c r="I38" s="1">
        <v>757</v>
      </c>
      <c r="J38" s="1">
        <v>2</v>
      </c>
      <c r="K38" s="1">
        <v>378</v>
      </c>
      <c r="L38" s="1">
        <v>3</v>
      </c>
      <c r="M38" s="1">
        <v>225</v>
      </c>
      <c r="N38" s="1">
        <v>4</v>
      </c>
      <c r="O38" s="1">
        <v>73</v>
      </c>
      <c r="R38">
        <v>2493</v>
      </c>
    </row>
    <row r="39" spans="1:18" x14ac:dyDescent="0.15">
      <c r="A39" s="1">
        <v>10000</v>
      </c>
      <c r="B39" s="1">
        <v>10</v>
      </c>
      <c r="C39" s="1">
        <v>0</v>
      </c>
      <c r="D39" s="1">
        <v>1001</v>
      </c>
      <c r="E39" s="1">
        <v>1002</v>
      </c>
      <c r="F39" s="1">
        <v>1003</v>
      </c>
      <c r="G39" s="1">
        <v>1004</v>
      </c>
      <c r="H39" s="1">
        <v>1</v>
      </c>
      <c r="I39" s="1">
        <v>100</v>
      </c>
      <c r="J39" s="1">
        <v>2</v>
      </c>
      <c r="K39" s="1">
        <v>50</v>
      </c>
      <c r="L39" s="1">
        <v>3</v>
      </c>
      <c r="M39" s="1">
        <v>30</v>
      </c>
      <c r="N39" s="1">
        <v>4</v>
      </c>
      <c r="O39" s="1">
        <v>10</v>
      </c>
      <c r="R39">
        <v>472</v>
      </c>
    </row>
    <row r="40" spans="1:18" x14ac:dyDescent="0.15">
      <c r="A40" s="1">
        <v>10001</v>
      </c>
      <c r="B40" s="1">
        <v>10</v>
      </c>
      <c r="C40" s="1">
        <v>1</v>
      </c>
      <c r="D40" s="1">
        <v>2001</v>
      </c>
      <c r="E40" s="1">
        <v>2002</v>
      </c>
      <c r="F40" s="1">
        <v>2003</v>
      </c>
      <c r="G40" s="1">
        <v>2004</v>
      </c>
      <c r="H40" s="1">
        <v>1</v>
      </c>
      <c r="I40" s="1">
        <v>150</v>
      </c>
      <c r="J40" s="1">
        <v>2</v>
      </c>
      <c r="K40" s="1">
        <v>75</v>
      </c>
      <c r="L40" s="1">
        <v>3</v>
      </c>
      <c r="M40" s="1">
        <v>45</v>
      </c>
      <c r="N40" s="1">
        <v>4</v>
      </c>
      <c r="O40" s="1">
        <v>15</v>
      </c>
      <c r="R40">
        <v>642</v>
      </c>
    </row>
    <row r="41" spans="1:18" x14ac:dyDescent="0.15">
      <c r="A41" s="1">
        <v>10002</v>
      </c>
      <c r="B41" s="1">
        <v>10</v>
      </c>
      <c r="C41" s="1">
        <v>2</v>
      </c>
      <c r="D41" s="1">
        <v>3001</v>
      </c>
      <c r="E41" s="1">
        <v>3002</v>
      </c>
      <c r="F41" s="1">
        <v>3003</v>
      </c>
      <c r="G41" s="1">
        <v>3004</v>
      </c>
      <c r="H41" s="1">
        <v>1</v>
      </c>
      <c r="I41" s="1">
        <v>225</v>
      </c>
      <c r="J41" s="1">
        <v>2</v>
      </c>
      <c r="K41" s="1">
        <v>112</v>
      </c>
      <c r="L41" s="1">
        <v>3</v>
      </c>
      <c r="M41" s="1">
        <v>67</v>
      </c>
      <c r="N41" s="1">
        <v>4</v>
      </c>
      <c r="O41" s="1">
        <v>22</v>
      </c>
      <c r="R41">
        <v>873</v>
      </c>
    </row>
    <row r="42" spans="1:18" x14ac:dyDescent="0.15">
      <c r="A42" s="1">
        <v>10003</v>
      </c>
      <c r="B42" s="1">
        <v>10</v>
      </c>
      <c r="C42" s="1">
        <v>3</v>
      </c>
      <c r="D42" s="1">
        <v>4001</v>
      </c>
      <c r="E42" s="1">
        <v>4002</v>
      </c>
      <c r="F42" s="1">
        <v>4003</v>
      </c>
      <c r="G42" s="1">
        <v>4004</v>
      </c>
      <c r="H42" s="1">
        <v>1</v>
      </c>
      <c r="I42" s="1">
        <v>337</v>
      </c>
      <c r="J42" s="1">
        <v>2</v>
      </c>
      <c r="K42" s="1">
        <v>168</v>
      </c>
      <c r="L42" s="1">
        <v>3</v>
      </c>
      <c r="M42" s="1">
        <v>100</v>
      </c>
      <c r="N42" s="1">
        <v>4</v>
      </c>
      <c r="O42" s="1">
        <v>33</v>
      </c>
      <c r="R42">
        <v>1198</v>
      </c>
    </row>
    <row r="43" spans="1:18" x14ac:dyDescent="0.15">
      <c r="A43" s="1">
        <v>10004</v>
      </c>
      <c r="B43" s="1">
        <v>10</v>
      </c>
      <c r="C43" s="1">
        <v>4</v>
      </c>
      <c r="D43" s="1">
        <v>5001</v>
      </c>
      <c r="E43" s="1">
        <v>5002</v>
      </c>
      <c r="F43" s="1">
        <v>5003</v>
      </c>
      <c r="G43" s="1">
        <v>5004</v>
      </c>
      <c r="H43" s="1">
        <v>1</v>
      </c>
      <c r="I43" s="1">
        <v>505</v>
      </c>
      <c r="J43" s="1">
        <v>2</v>
      </c>
      <c r="K43" s="1">
        <v>252</v>
      </c>
      <c r="L43" s="1">
        <v>3</v>
      </c>
      <c r="M43" s="1">
        <v>150</v>
      </c>
      <c r="N43" s="1">
        <v>4</v>
      </c>
      <c r="O43" s="1">
        <v>49</v>
      </c>
      <c r="R43">
        <v>1663</v>
      </c>
    </row>
    <row r="44" spans="1:18" x14ac:dyDescent="0.15">
      <c r="A44" s="1">
        <v>10005</v>
      </c>
      <c r="B44" s="1">
        <v>10</v>
      </c>
      <c r="C44" s="1">
        <v>5</v>
      </c>
      <c r="D44" s="1">
        <v>6001</v>
      </c>
      <c r="E44" s="1">
        <v>6002</v>
      </c>
      <c r="F44" s="1">
        <v>6003</v>
      </c>
      <c r="G44" s="1">
        <v>6004</v>
      </c>
      <c r="H44" s="1">
        <v>1</v>
      </c>
      <c r="I44" s="1">
        <v>757</v>
      </c>
      <c r="J44" s="1">
        <v>2</v>
      </c>
      <c r="K44" s="1">
        <v>378</v>
      </c>
      <c r="L44" s="1">
        <v>3</v>
      </c>
      <c r="M44" s="1">
        <v>225</v>
      </c>
      <c r="N44" s="1">
        <v>4</v>
      </c>
      <c r="O44" s="1">
        <v>73</v>
      </c>
      <c r="R44">
        <v>2493</v>
      </c>
    </row>
    <row r="45" spans="1:18" x14ac:dyDescent="0.15">
      <c r="A45" s="1">
        <v>11000</v>
      </c>
      <c r="B45" s="1">
        <v>11</v>
      </c>
      <c r="C45" s="1">
        <v>0</v>
      </c>
      <c r="D45" s="1">
        <v>1005</v>
      </c>
      <c r="E45" s="1">
        <v>1006</v>
      </c>
      <c r="F45" s="1">
        <v>1007</v>
      </c>
      <c r="G45" s="1">
        <v>1008</v>
      </c>
      <c r="H45" s="1">
        <v>5</v>
      </c>
      <c r="I45" s="1">
        <v>10</v>
      </c>
      <c r="J45" s="1">
        <v>6</v>
      </c>
      <c r="K45" s="1">
        <v>10</v>
      </c>
      <c r="L45" s="1">
        <v>7</v>
      </c>
      <c r="M45" s="1">
        <v>10</v>
      </c>
      <c r="N45" s="1">
        <v>23</v>
      </c>
      <c r="O45" s="1">
        <v>5</v>
      </c>
      <c r="R45">
        <v>378</v>
      </c>
    </row>
    <row r="46" spans="1:18" x14ac:dyDescent="0.15">
      <c r="A46" s="1">
        <v>11001</v>
      </c>
      <c r="B46" s="1">
        <v>11</v>
      </c>
      <c r="C46" s="1">
        <v>1</v>
      </c>
      <c r="D46" s="1">
        <v>2005</v>
      </c>
      <c r="E46" s="1">
        <v>2006</v>
      </c>
      <c r="F46" s="1">
        <v>2007</v>
      </c>
      <c r="G46" s="1">
        <v>2008</v>
      </c>
      <c r="H46" s="1">
        <v>5</v>
      </c>
      <c r="I46" s="1">
        <v>15</v>
      </c>
      <c r="J46" s="1">
        <v>6</v>
      </c>
      <c r="K46" s="1">
        <v>15</v>
      </c>
      <c r="L46" s="1">
        <v>7</v>
      </c>
      <c r="M46" s="1">
        <v>15</v>
      </c>
      <c r="N46" s="1">
        <v>23</v>
      </c>
      <c r="O46" s="1">
        <v>7</v>
      </c>
      <c r="R46">
        <v>481</v>
      </c>
    </row>
    <row r="47" spans="1:18" x14ac:dyDescent="0.15">
      <c r="A47" s="1">
        <v>11002</v>
      </c>
      <c r="B47" s="1">
        <v>11</v>
      </c>
      <c r="C47" s="1">
        <v>2</v>
      </c>
      <c r="D47" s="1">
        <v>3005</v>
      </c>
      <c r="E47" s="1">
        <v>3006</v>
      </c>
      <c r="F47" s="1">
        <v>3007</v>
      </c>
      <c r="G47" s="1">
        <v>3008</v>
      </c>
      <c r="H47" s="1">
        <v>5</v>
      </c>
      <c r="I47" s="1">
        <v>22</v>
      </c>
      <c r="J47" s="1">
        <v>6</v>
      </c>
      <c r="K47" s="1">
        <v>22</v>
      </c>
      <c r="L47" s="1">
        <v>7</v>
      </c>
      <c r="M47" s="1">
        <v>22</v>
      </c>
      <c r="N47" s="1">
        <v>23</v>
      </c>
      <c r="O47" s="1">
        <v>10</v>
      </c>
      <c r="R47">
        <v>620</v>
      </c>
    </row>
    <row r="48" spans="1:18" x14ac:dyDescent="0.15">
      <c r="A48" s="1">
        <v>11003</v>
      </c>
      <c r="B48" s="1">
        <v>11</v>
      </c>
      <c r="C48" s="1">
        <v>3</v>
      </c>
      <c r="D48" s="1">
        <v>4005</v>
      </c>
      <c r="E48" s="1">
        <v>4006</v>
      </c>
      <c r="F48" s="1">
        <v>4007</v>
      </c>
      <c r="G48" s="1">
        <v>4008</v>
      </c>
      <c r="H48" s="1">
        <v>5</v>
      </c>
      <c r="I48" s="1">
        <v>33</v>
      </c>
      <c r="J48" s="1">
        <v>6</v>
      </c>
      <c r="K48" s="1">
        <v>33</v>
      </c>
      <c r="L48" s="1">
        <v>7</v>
      </c>
      <c r="M48" s="1">
        <v>33</v>
      </c>
      <c r="N48" s="1">
        <v>23</v>
      </c>
      <c r="O48" s="1">
        <v>15</v>
      </c>
      <c r="R48">
        <v>798</v>
      </c>
    </row>
    <row r="49" spans="1:18" x14ac:dyDescent="0.15">
      <c r="A49" s="1">
        <v>11004</v>
      </c>
      <c r="B49" s="1">
        <v>11</v>
      </c>
      <c r="C49" s="1">
        <v>4</v>
      </c>
      <c r="D49" s="1">
        <v>5005</v>
      </c>
      <c r="E49" s="1">
        <v>5006</v>
      </c>
      <c r="F49" s="1">
        <v>5007</v>
      </c>
      <c r="G49" s="1">
        <v>5008</v>
      </c>
      <c r="H49" s="1">
        <v>5</v>
      </c>
      <c r="I49" s="1">
        <v>49</v>
      </c>
      <c r="J49" s="1">
        <v>6</v>
      </c>
      <c r="K49" s="1">
        <v>49</v>
      </c>
      <c r="L49" s="1">
        <v>7</v>
      </c>
      <c r="M49" s="1">
        <v>49</v>
      </c>
      <c r="N49" s="1">
        <v>23</v>
      </c>
      <c r="O49" s="1">
        <v>22</v>
      </c>
      <c r="R49">
        <v>1033</v>
      </c>
    </row>
    <row r="50" spans="1:18" x14ac:dyDescent="0.15">
      <c r="A50" s="1">
        <v>11005</v>
      </c>
      <c r="B50" s="1">
        <v>11</v>
      </c>
      <c r="C50" s="1">
        <v>5</v>
      </c>
      <c r="D50" s="1">
        <v>6005</v>
      </c>
      <c r="E50" s="1">
        <v>6006</v>
      </c>
      <c r="F50" s="1">
        <v>6007</v>
      </c>
      <c r="G50" s="1">
        <v>6008</v>
      </c>
      <c r="H50" s="1">
        <v>5</v>
      </c>
      <c r="I50" s="1">
        <v>73</v>
      </c>
      <c r="J50" s="1">
        <v>6</v>
      </c>
      <c r="K50" s="1">
        <v>73</v>
      </c>
      <c r="L50" s="1">
        <v>7</v>
      </c>
      <c r="M50" s="1">
        <v>73</v>
      </c>
      <c r="N50" s="1">
        <v>23</v>
      </c>
      <c r="O50" s="1">
        <v>33</v>
      </c>
      <c r="R50">
        <v>1543</v>
      </c>
    </row>
    <row r="51" spans="1:18" x14ac:dyDescent="0.15">
      <c r="A51" s="1">
        <v>13000</v>
      </c>
      <c r="B51" s="1">
        <v>13</v>
      </c>
      <c r="C51" s="1">
        <v>0</v>
      </c>
      <c r="D51" s="1">
        <v>1001</v>
      </c>
      <c r="E51" s="1">
        <v>1002</v>
      </c>
      <c r="F51" s="1">
        <v>1003</v>
      </c>
      <c r="G51" s="1">
        <v>1004</v>
      </c>
      <c r="H51" s="1">
        <v>1</v>
      </c>
      <c r="I51" s="1">
        <v>100</v>
      </c>
      <c r="J51" s="1">
        <v>2</v>
      </c>
      <c r="K51" s="1">
        <v>50</v>
      </c>
      <c r="L51" s="1">
        <v>3</v>
      </c>
      <c r="M51" s="1">
        <v>30</v>
      </c>
      <c r="N51" s="1">
        <v>4</v>
      </c>
      <c r="O51" s="1">
        <v>10</v>
      </c>
      <c r="R51">
        <v>472</v>
      </c>
    </row>
    <row r="52" spans="1:18" x14ac:dyDescent="0.15">
      <c r="A52" s="1">
        <v>13001</v>
      </c>
      <c r="B52" s="1">
        <v>13</v>
      </c>
      <c r="C52" s="1">
        <v>1</v>
      </c>
      <c r="D52" s="1">
        <v>2001</v>
      </c>
      <c r="E52" s="1">
        <v>2002</v>
      </c>
      <c r="F52" s="1">
        <v>2003</v>
      </c>
      <c r="G52" s="1">
        <v>2004</v>
      </c>
      <c r="H52" s="1">
        <v>1</v>
      </c>
      <c r="I52" s="1">
        <v>150</v>
      </c>
      <c r="J52" s="1">
        <v>2</v>
      </c>
      <c r="K52" s="1">
        <v>75</v>
      </c>
      <c r="L52" s="1">
        <v>3</v>
      </c>
      <c r="M52" s="1">
        <v>45</v>
      </c>
      <c r="N52" s="1">
        <v>4</v>
      </c>
      <c r="O52" s="1">
        <v>15</v>
      </c>
      <c r="R52">
        <v>642</v>
      </c>
    </row>
    <row r="53" spans="1:18" x14ac:dyDescent="0.15">
      <c r="A53" s="1">
        <v>13002</v>
      </c>
      <c r="B53" s="1">
        <v>13</v>
      </c>
      <c r="C53" s="1">
        <v>2</v>
      </c>
      <c r="D53" s="1">
        <v>3001</v>
      </c>
      <c r="E53" s="1">
        <v>3002</v>
      </c>
      <c r="F53" s="1">
        <v>3003</v>
      </c>
      <c r="G53" s="1">
        <v>3004</v>
      </c>
      <c r="H53" s="1">
        <v>1</v>
      </c>
      <c r="I53" s="1">
        <v>225</v>
      </c>
      <c r="J53" s="1">
        <v>2</v>
      </c>
      <c r="K53" s="1">
        <v>112</v>
      </c>
      <c r="L53" s="1">
        <v>3</v>
      </c>
      <c r="M53" s="1">
        <v>67</v>
      </c>
      <c r="N53" s="1">
        <v>4</v>
      </c>
      <c r="O53" s="1">
        <v>22</v>
      </c>
      <c r="R53">
        <v>873</v>
      </c>
    </row>
    <row r="54" spans="1:18" x14ac:dyDescent="0.15">
      <c r="A54" s="1">
        <v>13003</v>
      </c>
      <c r="B54" s="1">
        <v>13</v>
      </c>
      <c r="C54" s="1">
        <v>3</v>
      </c>
      <c r="D54" s="1">
        <v>4001</v>
      </c>
      <c r="E54" s="1">
        <v>4002</v>
      </c>
      <c r="F54" s="1">
        <v>4003</v>
      </c>
      <c r="G54" s="1">
        <v>4004</v>
      </c>
      <c r="H54" s="1">
        <v>1</v>
      </c>
      <c r="I54" s="1">
        <v>337</v>
      </c>
      <c r="J54" s="1">
        <v>2</v>
      </c>
      <c r="K54" s="1">
        <v>168</v>
      </c>
      <c r="L54" s="1">
        <v>3</v>
      </c>
      <c r="M54" s="1">
        <v>100</v>
      </c>
      <c r="N54" s="1">
        <v>4</v>
      </c>
      <c r="O54" s="1">
        <v>33</v>
      </c>
      <c r="R54">
        <v>1198</v>
      </c>
    </row>
    <row r="55" spans="1:18" x14ac:dyDescent="0.15">
      <c r="A55" s="1">
        <v>13004</v>
      </c>
      <c r="B55" s="1">
        <v>13</v>
      </c>
      <c r="C55" s="1">
        <v>4</v>
      </c>
      <c r="D55" s="1">
        <v>5001</v>
      </c>
      <c r="E55" s="1">
        <v>5002</v>
      </c>
      <c r="F55" s="1">
        <v>5003</v>
      </c>
      <c r="G55" s="1">
        <v>5004</v>
      </c>
      <c r="H55" s="1">
        <v>1</v>
      </c>
      <c r="I55" s="1">
        <v>505</v>
      </c>
      <c r="J55" s="1">
        <v>2</v>
      </c>
      <c r="K55" s="1">
        <v>252</v>
      </c>
      <c r="L55" s="1">
        <v>3</v>
      </c>
      <c r="M55" s="1">
        <v>150</v>
      </c>
      <c r="N55" s="1">
        <v>4</v>
      </c>
      <c r="O55" s="1">
        <v>49</v>
      </c>
      <c r="R55">
        <v>1663</v>
      </c>
    </row>
    <row r="56" spans="1:18" x14ac:dyDescent="0.15">
      <c r="A56" s="1">
        <v>13005</v>
      </c>
      <c r="B56" s="1">
        <v>13</v>
      </c>
      <c r="C56" s="1">
        <v>5</v>
      </c>
      <c r="D56" s="1">
        <v>6001</v>
      </c>
      <c r="E56" s="1">
        <v>6002</v>
      </c>
      <c r="F56" s="1">
        <v>6003</v>
      </c>
      <c r="G56" s="1">
        <v>6004</v>
      </c>
      <c r="H56" s="1">
        <v>1</v>
      </c>
      <c r="I56" s="1">
        <v>757</v>
      </c>
      <c r="J56" s="1">
        <v>2</v>
      </c>
      <c r="K56" s="1">
        <v>378</v>
      </c>
      <c r="L56" s="1">
        <v>3</v>
      </c>
      <c r="M56" s="1">
        <v>225</v>
      </c>
      <c r="N56" s="1">
        <v>4</v>
      </c>
      <c r="O56" s="1">
        <v>73</v>
      </c>
      <c r="R56">
        <v>2493</v>
      </c>
    </row>
    <row r="57" spans="1:18" x14ac:dyDescent="0.15">
      <c r="A57" s="1">
        <v>14000</v>
      </c>
      <c r="B57" s="1">
        <v>14</v>
      </c>
      <c r="C57" s="1">
        <v>0</v>
      </c>
      <c r="D57" s="1">
        <v>1005</v>
      </c>
      <c r="E57" s="1">
        <v>1006</v>
      </c>
      <c r="F57" s="1">
        <v>1007</v>
      </c>
      <c r="G57" s="1">
        <v>1008</v>
      </c>
      <c r="H57" s="1">
        <v>5</v>
      </c>
      <c r="I57" s="1">
        <v>10</v>
      </c>
      <c r="J57" s="1">
        <v>6</v>
      </c>
      <c r="K57" s="1">
        <v>10</v>
      </c>
      <c r="L57" s="1">
        <v>7</v>
      </c>
      <c r="M57" s="1">
        <v>10</v>
      </c>
      <c r="N57" s="1">
        <v>23</v>
      </c>
      <c r="O57" s="1">
        <v>5</v>
      </c>
      <c r="R57">
        <v>378</v>
      </c>
    </row>
    <row r="58" spans="1:18" x14ac:dyDescent="0.15">
      <c r="A58" s="1">
        <v>14001</v>
      </c>
      <c r="B58" s="1">
        <v>14</v>
      </c>
      <c r="C58" s="1">
        <v>1</v>
      </c>
      <c r="D58" s="1">
        <v>2005</v>
      </c>
      <c r="E58" s="1">
        <v>2006</v>
      </c>
      <c r="F58" s="1">
        <v>2007</v>
      </c>
      <c r="G58" s="1">
        <v>2008</v>
      </c>
      <c r="H58" s="1">
        <v>5</v>
      </c>
      <c r="I58" s="1">
        <v>15</v>
      </c>
      <c r="J58" s="1">
        <v>6</v>
      </c>
      <c r="K58" s="1">
        <v>15</v>
      </c>
      <c r="L58" s="1">
        <v>7</v>
      </c>
      <c r="M58" s="1">
        <v>15</v>
      </c>
      <c r="N58" s="1">
        <v>23</v>
      </c>
      <c r="O58" s="1">
        <v>7</v>
      </c>
      <c r="R58">
        <v>481</v>
      </c>
    </row>
    <row r="59" spans="1:18" x14ac:dyDescent="0.15">
      <c r="A59" s="1">
        <v>14002</v>
      </c>
      <c r="B59" s="1">
        <v>14</v>
      </c>
      <c r="C59" s="1">
        <v>2</v>
      </c>
      <c r="D59" s="1">
        <v>3005</v>
      </c>
      <c r="E59" s="1">
        <v>3006</v>
      </c>
      <c r="F59" s="1">
        <v>3007</v>
      </c>
      <c r="G59" s="1">
        <v>3008</v>
      </c>
      <c r="H59" s="1">
        <v>5</v>
      </c>
      <c r="I59" s="1">
        <v>22</v>
      </c>
      <c r="J59" s="1">
        <v>6</v>
      </c>
      <c r="K59" s="1">
        <v>22</v>
      </c>
      <c r="L59" s="1">
        <v>7</v>
      </c>
      <c r="M59" s="1">
        <v>22</v>
      </c>
      <c r="N59" s="1">
        <v>23</v>
      </c>
      <c r="O59" s="1">
        <v>10</v>
      </c>
      <c r="R59">
        <v>620</v>
      </c>
    </row>
    <row r="60" spans="1:18" x14ac:dyDescent="0.15">
      <c r="A60" s="1">
        <v>14003</v>
      </c>
      <c r="B60" s="1">
        <v>14</v>
      </c>
      <c r="C60" s="1">
        <v>3</v>
      </c>
      <c r="D60" s="1">
        <v>4005</v>
      </c>
      <c r="E60" s="1">
        <v>4006</v>
      </c>
      <c r="F60" s="1">
        <v>4007</v>
      </c>
      <c r="G60" s="1">
        <v>4008</v>
      </c>
      <c r="H60" s="1">
        <v>5</v>
      </c>
      <c r="I60" s="1">
        <v>33</v>
      </c>
      <c r="J60" s="1">
        <v>6</v>
      </c>
      <c r="K60" s="1">
        <v>33</v>
      </c>
      <c r="L60" s="1">
        <v>7</v>
      </c>
      <c r="M60" s="1">
        <v>33</v>
      </c>
      <c r="N60" s="1">
        <v>23</v>
      </c>
      <c r="O60" s="1">
        <v>15</v>
      </c>
      <c r="R60">
        <v>798</v>
      </c>
    </row>
    <row r="61" spans="1:18" x14ac:dyDescent="0.15">
      <c r="A61" s="1">
        <v>14004</v>
      </c>
      <c r="B61" s="1">
        <v>14</v>
      </c>
      <c r="C61" s="1">
        <v>4</v>
      </c>
      <c r="D61" s="1">
        <v>5005</v>
      </c>
      <c r="E61" s="1">
        <v>5006</v>
      </c>
      <c r="F61" s="1">
        <v>5007</v>
      </c>
      <c r="G61" s="1">
        <v>5008</v>
      </c>
      <c r="H61" s="1">
        <v>5</v>
      </c>
      <c r="I61" s="1">
        <v>49</v>
      </c>
      <c r="J61" s="1">
        <v>6</v>
      </c>
      <c r="K61" s="1">
        <v>49</v>
      </c>
      <c r="L61" s="1">
        <v>7</v>
      </c>
      <c r="M61" s="1">
        <v>49</v>
      </c>
      <c r="N61" s="1">
        <v>23</v>
      </c>
      <c r="O61" s="1">
        <v>22</v>
      </c>
      <c r="R61">
        <v>1033</v>
      </c>
    </row>
    <row r="62" spans="1:18" x14ac:dyDescent="0.15">
      <c r="A62" s="1">
        <v>14005</v>
      </c>
      <c r="B62" s="1">
        <v>14</v>
      </c>
      <c r="C62" s="1">
        <v>5</v>
      </c>
      <c r="D62" s="1">
        <v>6005</v>
      </c>
      <c r="E62" s="1">
        <v>6006</v>
      </c>
      <c r="F62" s="1">
        <v>6007</v>
      </c>
      <c r="G62" s="1">
        <v>6008</v>
      </c>
      <c r="H62" s="1">
        <v>5</v>
      </c>
      <c r="I62" s="1">
        <v>73</v>
      </c>
      <c r="J62" s="1">
        <v>6</v>
      </c>
      <c r="K62" s="1">
        <v>73</v>
      </c>
      <c r="L62" s="1">
        <v>7</v>
      </c>
      <c r="M62" s="1">
        <v>73</v>
      </c>
      <c r="N62" s="1">
        <v>23</v>
      </c>
      <c r="O62" s="1">
        <v>33</v>
      </c>
      <c r="R62">
        <v>1543</v>
      </c>
    </row>
    <row r="63" spans="1:18" x14ac:dyDescent="0.15">
      <c r="A63" s="1">
        <v>17000</v>
      </c>
      <c r="B63" s="1">
        <v>17</v>
      </c>
      <c r="C63" s="1">
        <v>0</v>
      </c>
      <c r="D63" s="1">
        <v>1005</v>
      </c>
      <c r="E63" s="1">
        <v>1006</v>
      </c>
      <c r="F63" s="1">
        <v>1007</v>
      </c>
      <c r="G63" s="1">
        <v>1008</v>
      </c>
      <c r="H63" s="1">
        <v>5</v>
      </c>
      <c r="I63" s="1">
        <v>10</v>
      </c>
      <c r="J63" s="1">
        <v>6</v>
      </c>
      <c r="K63" s="1">
        <v>10</v>
      </c>
      <c r="L63" s="1">
        <v>7</v>
      </c>
      <c r="M63" s="1">
        <v>10</v>
      </c>
      <c r="N63" s="1">
        <v>23</v>
      </c>
      <c r="O63" s="1">
        <v>5</v>
      </c>
      <c r="R63">
        <v>378</v>
      </c>
    </row>
    <row r="64" spans="1:18" x14ac:dyDescent="0.15">
      <c r="A64" s="1">
        <v>17001</v>
      </c>
      <c r="B64" s="1">
        <v>17</v>
      </c>
      <c r="C64" s="1">
        <v>1</v>
      </c>
      <c r="D64" s="1">
        <v>2005</v>
      </c>
      <c r="E64" s="1">
        <v>2006</v>
      </c>
      <c r="F64" s="1">
        <v>2007</v>
      </c>
      <c r="G64" s="1">
        <v>2008</v>
      </c>
      <c r="H64" s="1">
        <v>5</v>
      </c>
      <c r="I64" s="1">
        <v>15</v>
      </c>
      <c r="J64" s="1">
        <v>6</v>
      </c>
      <c r="K64" s="1">
        <v>15</v>
      </c>
      <c r="L64" s="1">
        <v>7</v>
      </c>
      <c r="M64" s="1">
        <v>15</v>
      </c>
      <c r="N64" s="1">
        <v>23</v>
      </c>
      <c r="O64" s="1">
        <v>7</v>
      </c>
      <c r="R64">
        <v>481</v>
      </c>
    </row>
    <row r="65" spans="1:18" x14ac:dyDescent="0.15">
      <c r="A65" s="1">
        <v>17002</v>
      </c>
      <c r="B65" s="1">
        <v>17</v>
      </c>
      <c r="C65" s="1">
        <v>2</v>
      </c>
      <c r="D65" s="1">
        <v>3005</v>
      </c>
      <c r="E65" s="1">
        <v>3006</v>
      </c>
      <c r="F65" s="1">
        <v>3007</v>
      </c>
      <c r="G65" s="1">
        <v>3008</v>
      </c>
      <c r="H65" s="1">
        <v>5</v>
      </c>
      <c r="I65" s="1">
        <v>22</v>
      </c>
      <c r="J65" s="1">
        <v>6</v>
      </c>
      <c r="K65" s="1">
        <v>22</v>
      </c>
      <c r="L65" s="1">
        <v>7</v>
      </c>
      <c r="M65" s="1">
        <v>22</v>
      </c>
      <c r="N65" s="1">
        <v>23</v>
      </c>
      <c r="O65" s="1">
        <v>10</v>
      </c>
      <c r="R65">
        <v>620</v>
      </c>
    </row>
    <row r="66" spans="1:18" x14ac:dyDescent="0.15">
      <c r="A66" s="1">
        <v>17003</v>
      </c>
      <c r="B66" s="1">
        <v>17</v>
      </c>
      <c r="C66" s="1">
        <v>3</v>
      </c>
      <c r="D66" s="1">
        <v>4005</v>
      </c>
      <c r="E66" s="1">
        <v>4006</v>
      </c>
      <c r="F66" s="1">
        <v>4007</v>
      </c>
      <c r="G66" s="1">
        <v>4008</v>
      </c>
      <c r="H66" s="1">
        <v>5</v>
      </c>
      <c r="I66" s="1">
        <v>33</v>
      </c>
      <c r="J66" s="1">
        <v>6</v>
      </c>
      <c r="K66" s="1">
        <v>33</v>
      </c>
      <c r="L66" s="1">
        <v>7</v>
      </c>
      <c r="M66" s="1">
        <v>33</v>
      </c>
      <c r="N66" s="1">
        <v>23</v>
      </c>
      <c r="O66" s="1">
        <v>15</v>
      </c>
      <c r="R66">
        <v>798</v>
      </c>
    </row>
    <row r="67" spans="1:18" x14ac:dyDescent="0.15">
      <c r="A67" s="1">
        <v>17004</v>
      </c>
      <c r="B67" s="1">
        <v>17</v>
      </c>
      <c r="C67" s="1">
        <v>4</v>
      </c>
      <c r="D67" s="1">
        <v>5005</v>
      </c>
      <c r="E67" s="1">
        <v>5006</v>
      </c>
      <c r="F67" s="1">
        <v>5007</v>
      </c>
      <c r="G67" s="1">
        <v>5008</v>
      </c>
      <c r="H67" s="1">
        <v>5</v>
      </c>
      <c r="I67" s="1">
        <v>49</v>
      </c>
      <c r="J67" s="1">
        <v>6</v>
      </c>
      <c r="K67" s="1">
        <v>49</v>
      </c>
      <c r="L67" s="1">
        <v>7</v>
      </c>
      <c r="M67" s="1">
        <v>49</v>
      </c>
      <c r="N67" s="1">
        <v>23</v>
      </c>
      <c r="O67" s="1">
        <v>22</v>
      </c>
      <c r="R67">
        <v>1033</v>
      </c>
    </row>
    <row r="68" spans="1:18" x14ac:dyDescent="0.15">
      <c r="A68" s="1">
        <v>17005</v>
      </c>
      <c r="B68" s="1">
        <v>17</v>
      </c>
      <c r="C68" s="1">
        <v>5</v>
      </c>
      <c r="D68" s="1">
        <v>6005</v>
      </c>
      <c r="E68" s="1">
        <v>6006</v>
      </c>
      <c r="F68" s="1">
        <v>6007</v>
      </c>
      <c r="G68" s="1">
        <v>6008</v>
      </c>
      <c r="H68" s="1">
        <v>5</v>
      </c>
      <c r="I68" s="1">
        <v>73</v>
      </c>
      <c r="J68" s="1">
        <v>6</v>
      </c>
      <c r="K68" s="1">
        <v>73</v>
      </c>
      <c r="L68" s="1">
        <v>7</v>
      </c>
      <c r="M68" s="1">
        <v>73</v>
      </c>
      <c r="N68" s="1">
        <v>23</v>
      </c>
      <c r="O68" s="1">
        <v>33</v>
      </c>
      <c r="R68">
        <v>1543</v>
      </c>
    </row>
    <row r="69" spans="1:18" x14ac:dyDescent="0.15">
      <c r="A69" s="1">
        <v>18000</v>
      </c>
      <c r="B69" s="1">
        <v>18</v>
      </c>
      <c r="C69" s="1">
        <v>0</v>
      </c>
      <c r="D69" s="1">
        <v>1001</v>
      </c>
      <c r="E69" s="1">
        <v>1002</v>
      </c>
      <c r="F69" s="1">
        <v>1003</v>
      </c>
      <c r="G69" s="1">
        <v>1004</v>
      </c>
      <c r="H69" s="1">
        <v>1</v>
      </c>
      <c r="I69" s="1">
        <v>100</v>
      </c>
      <c r="J69" s="1">
        <v>2</v>
      </c>
      <c r="K69" s="1">
        <v>50</v>
      </c>
      <c r="L69" s="1">
        <v>3</v>
      </c>
      <c r="M69" s="1">
        <v>30</v>
      </c>
      <c r="N69" s="1">
        <v>4</v>
      </c>
      <c r="O69" s="1">
        <v>10</v>
      </c>
      <c r="R69">
        <v>472</v>
      </c>
    </row>
    <row r="70" spans="1:18" x14ac:dyDescent="0.15">
      <c r="A70" s="1">
        <v>18001</v>
      </c>
      <c r="B70" s="1">
        <v>18</v>
      </c>
      <c r="C70" s="1">
        <v>1</v>
      </c>
      <c r="D70" s="1">
        <v>2001</v>
      </c>
      <c r="E70" s="1">
        <v>2002</v>
      </c>
      <c r="F70" s="1">
        <v>2003</v>
      </c>
      <c r="G70" s="1">
        <v>2004</v>
      </c>
      <c r="H70" s="1">
        <v>1</v>
      </c>
      <c r="I70" s="1">
        <v>150</v>
      </c>
      <c r="J70" s="1">
        <v>2</v>
      </c>
      <c r="K70" s="1">
        <v>75</v>
      </c>
      <c r="L70" s="1">
        <v>3</v>
      </c>
      <c r="M70" s="1">
        <v>45</v>
      </c>
      <c r="N70" s="1">
        <v>4</v>
      </c>
      <c r="O70" s="1">
        <v>15</v>
      </c>
      <c r="R70">
        <v>642</v>
      </c>
    </row>
    <row r="71" spans="1:18" x14ac:dyDescent="0.15">
      <c r="A71" s="1">
        <v>18002</v>
      </c>
      <c r="B71" s="1">
        <v>18</v>
      </c>
      <c r="C71" s="1">
        <v>2</v>
      </c>
      <c r="D71" s="1">
        <v>3001</v>
      </c>
      <c r="E71" s="1">
        <v>3002</v>
      </c>
      <c r="F71" s="1">
        <v>3003</v>
      </c>
      <c r="G71" s="1">
        <v>3004</v>
      </c>
      <c r="H71" s="1">
        <v>1</v>
      </c>
      <c r="I71" s="1">
        <v>225</v>
      </c>
      <c r="J71" s="1">
        <v>2</v>
      </c>
      <c r="K71" s="1">
        <v>112</v>
      </c>
      <c r="L71" s="1">
        <v>3</v>
      </c>
      <c r="M71" s="1">
        <v>67</v>
      </c>
      <c r="N71" s="1">
        <v>4</v>
      </c>
      <c r="O71" s="1">
        <v>22</v>
      </c>
      <c r="R71">
        <v>873</v>
      </c>
    </row>
    <row r="72" spans="1:18" x14ac:dyDescent="0.15">
      <c r="A72" s="1">
        <v>18003</v>
      </c>
      <c r="B72" s="1">
        <v>18</v>
      </c>
      <c r="C72" s="1">
        <v>3</v>
      </c>
      <c r="D72" s="1">
        <v>4001</v>
      </c>
      <c r="E72" s="1">
        <v>4002</v>
      </c>
      <c r="F72" s="1">
        <v>4003</v>
      </c>
      <c r="G72" s="1">
        <v>4004</v>
      </c>
      <c r="H72" s="1">
        <v>1</v>
      </c>
      <c r="I72" s="1">
        <v>337</v>
      </c>
      <c r="J72" s="1">
        <v>2</v>
      </c>
      <c r="K72" s="1">
        <v>168</v>
      </c>
      <c r="L72" s="1">
        <v>3</v>
      </c>
      <c r="M72" s="1">
        <v>100</v>
      </c>
      <c r="N72" s="1">
        <v>4</v>
      </c>
      <c r="O72" s="1">
        <v>33</v>
      </c>
      <c r="R72">
        <v>1198</v>
      </c>
    </row>
    <row r="73" spans="1:18" x14ac:dyDescent="0.15">
      <c r="A73" s="1">
        <v>18004</v>
      </c>
      <c r="B73" s="1">
        <v>18</v>
      </c>
      <c r="C73" s="1">
        <v>4</v>
      </c>
      <c r="D73" s="1">
        <v>5001</v>
      </c>
      <c r="E73" s="1">
        <v>5002</v>
      </c>
      <c r="F73" s="1">
        <v>5003</v>
      </c>
      <c r="G73" s="1">
        <v>5004</v>
      </c>
      <c r="H73" s="1">
        <v>1</v>
      </c>
      <c r="I73" s="1">
        <v>505</v>
      </c>
      <c r="J73" s="1">
        <v>2</v>
      </c>
      <c r="K73" s="1">
        <v>252</v>
      </c>
      <c r="L73" s="1">
        <v>3</v>
      </c>
      <c r="M73" s="1">
        <v>150</v>
      </c>
      <c r="N73" s="1">
        <v>4</v>
      </c>
      <c r="O73" s="1">
        <v>49</v>
      </c>
      <c r="R73">
        <v>1663</v>
      </c>
    </row>
    <row r="74" spans="1:18" x14ac:dyDescent="0.15">
      <c r="A74" s="1">
        <v>18005</v>
      </c>
      <c r="B74" s="1">
        <v>18</v>
      </c>
      <c r="C74" s="1">
        <v>5</v>
      </c>
      <c r="D74" s="1">
        <v>6001</v>
      </c>
      <c r="E74" s="1">
        <v>6002</v>
      </c>
      <c r="F74" s="1">
        <v>6003</v>
      </c>
      <c r="G74" s="1">
        <v>6004</v>
      </c>
      <c r="H74" s="1">
        <v>1</v>
      </c>
      <c r="I74" s="1">
        <v>757</v>
      </c>
      <c r="J74" s="1">
        <v>2</v>
      </c>
      <c r="K74" s="1">
        <v>378</v>
      </c>
      <c r="L74" s="1">
        <v>3</v>
      </c>
      <c r="M74" s="1">
        <v>225</v>
      </c>
      <c r="N74" s="1">
        <v>4</v>
      </c>
      <c r="O74" s="1">
        <v>73</v>
      </c>
      <c r="R74">
        <v>2493</v>
      </c>
    </row>
    <row r="75" spans="1:18" x14ac:dyDescent="0.15">
      <c r="A75" s="1">
        <v>19000</v>
      </c>
      <c r="B75" s="1">
        <v>19</v>
      </c>
      <c r="C75" s="1">
        <v>0</v>
      </c>
      <c r="D75" s="1">
        <v>1005</v>
      </c>
      <c r="E75" s="1">
        <v>1006</v>
      </c>
      <c r="F75" s="1">
        <v>1007</v>
      </c>
      <c r="G75" s="1">
        <v>1008</v>
      </c>
      <c r="H75" s="1">
        <v>5</v>
      </c>
      <c r="I75" s="1">
        <v>10</v>
      </c>
      <c r="J75" s="1">
        <v>6</v>
      </c>
      <c r="K75" s="1">
        <v>10</v>
      </c>
      <c r="L75" s="1">
        <v>7</v>
      </c>
      <c r="M75" s="1">
        <v>10</v>
      </c>
      <c r="N75" s="1">
        <v>23</v>
      </c>
      <c r="O75" s="1">
        <v>5</v>
      </c>
      <c r="R75">
        <v>378</v>
      </c>
    </row>
    <row r="76" spans="1:18" x14ac:dyDescent="0.15">
      <c r="A76" s="1">
        <v>19001</v>
      </c>
      <c r="B76" s="1">
        <v>19</v>
      </c>
      <c r="C76" s="1">
        <v>1</v>
      </c>
      <c r="D76" s="1">
        <v>2005</v>
      </c>
      <c r="E76" s="1">
        <v>2006</v>
      </c>
      <c r="F76" s="1">
        <v>2007</v>
      </c>
      <c r="G76" s="1">
        <v>2008</v>
      </c>
      <c r="H76" s="1">
        <v>5</v>
      </c>
      <c r="I76" s="1">
        <v>15</v>
      </c>
      <c r="J76" s="1">
        <v>6</v>
      </c>
      <c r="K76" s="1">
        <v>15</v>
      </c>
      <c r="L76" s="1">
        <v>7</v>
      </c>
      <c r="M76" s="1">
        <v>15</v>
      </c>
      <c r="N76" s="1">
        <v>23</v>
      </c>
      <c r="O76" s="1">
        <v>7</v>
      </c>
      <c r="R76">
        <v>481</v>
      </c>
    </row>
    <row r="77" spans="1:18" x14ac:dyDescent="0.15">
      <c r="A77" s="1">
        <v>19002</v>
      </c>
      <c r="B77" s="1">
        <v>19</v>
      </c>
      <c r="C77" s="1">
        <v>2</v>
      </c>
      <c r="D77" s="1">
        <v>3005</v>
      </c>
      <c r="E77" s="1">
        <v>3006</v>
      </c>
      <c r="F77" s="1">
        <v>3007</v>
      </c>
      <c r="G77" s="1">
        <v>3008</v>
      </c>
      <c r="H77" s="1">
        <v>5</v>
      </c>
      <c r="I77" s="1">
        <v>22</v>
      </c>
      <c r="J77" s="1">
        <v>6</v>
      </c>
      <c r="K77" s="1">
        <v>22</v>
      </c>
      <c r="L77" s="1">
        <v>7</v>
      </c>
      <c r="M77" s="1">
        <v>22</v>
      </c>
      <c r="N77" s="1">
        <v>23</v>
      </c>
      <c r="O77" s="1">
        <v>10</v>
      </c>
      <c r="R77">
        <v>620</v>
      </c>
    </row>
    <row r="78" spans="1:18" x14ac:dyDescent="0.15">
      <c r="A78" s="1">
        <v>19003</v>
      </c>
      <c r="B78" s="1">
        <v>19</v>
      </c>
      <c r="C78" s="1">
        <v>3</v>
      </c>
      <c r="D78" s="1">
        <v>4005</v>
      </c>
      <c r="E78" s="1">
        <v>4006</v>
      </c>
      <c r="F78" s="1">
        <v>4007</v>
      </c>
      <c r="G78" s="1">
        <v>4008</v>
      </c>
      <c r="H78" s="1">
        <v>5</v>
      </c>
      <c r="I78" s="1">
        <v>33</v>
      </c>
      <c r="J78" s="1">
        <v>6</v>
      </c>
      <c r="K78" s="1">
        <v>33</v>
      </c>
      <c r="L78" s="1">
        <v>7</v>
      </c>
      <c r="M78" s="1">
        <v>33</v>
      </c>
      <c r="N78" s="1">
        <v>23</v>
      </c>
      <c r="O78" s="1">
        <v>15</v>
      </c>
      <c r="R78">
        <v>798</v>
      </c>
    </row>
    <row r="79" spans="1:18" x14ac:dyDescent="0.15">
      <c r="A79" s="1">
        <v>19004</v>
      </c>
      <c r="B79" s="1">
        <v>19</v>
      </c>
      <c r="C79" s="1">
        <v>4</v>
      </c>
      <c r="D79" s="1">
        <v>5005</v>
      </c>
      <c r="E79" s="1">
        <v>5006</v>
      </c>
      <c r="F79" s="1">
        <v>5007</v>
      </c>
      <c r="G79" s="1">
        <v>5008</v>
      </c>
      <c r="H79" s="1">
        <v>5</v>
      </c>
      <c r="I79" s="1">
        <v>49</v>
      </c>
      <c r="J79" s="1">
        <v>6</v>
      </c>
      <c r="K79" s="1">
        <v>49</v>
      </c>
      <c r="L79" s="1">
        <v>7</v>
      </c>
      <c r="M79" s="1">
        <v>49</v>
      </c>
      <c r="N79" s="1">
        <v>23</v>
      </c>
      <c r="O79" s="1">
        <v>22</v>
      </c>
      <c r="R79">
        <v>1033</v>
      </c>
    </row>
    <row r="80" spans="1:18" x14ac:dyDescent="0.15">
      <c r="A80" s="1">
        <v>19005</v>
      </c>
      <c r="B80" s="1">
        <v>19</v>
      </c>
      <c r="C80" s="1">
        <v>5</v>
      </c>
      <c r="D80" s="1">
        <v>6005</v>
      </c>
      <c r="E80" s="1">
        <v>6006</v>
      </c>
      <c r="F80" s="1">
        <v>6007</v>
      </c>
      <c r="G80" s="1">
        <v>6008</v>
      </c>
      <c r="H80" s="1">
        <v>5</v>
      </c>
      <c r="I80" s="1">
        <v>73</v>
      </c>
      <c r="J80" s="1">
        <v>6</v>
      </c>
      <c r="K80" s="1">
        <v>73</v>
      </c>
      <c r="L80" s="1">
        <v>7</v>
      </c>
      <c r="M80" s="1">
        <v>73</v>
      </c>
      <c r="N80" s="1">
        <v>23</v>
      </c>
      <c r="O80" s="1">
        <v>33</v>
      </c>
      <c r="R80">
        <v>1543</v>
      </c>
    </row>
    <row r="81" spans="1:18" x14ac:dyDescent="0.15">
      <c r="A81" s="1">
        <v>20000</v>
      </c>
      <c r="B81" s="1">
        <v>20</v>
      </c>
      <c r="C81" s="1">
        <v>0</v>
      </c>
      <c r="D81" s="1">
        <v>1005</v>
      </c>
      <c r="E81" s="1">
        <v>1006</v>
      </c>
      <c r="F81" s="1">
        <v>1007</v>
      </c>
      <c r="G81" s="1">
        <v>1008</v>
      </c>
      <c r="H81" s="1">
        <v>5</v>
      </c>
      <c r="I81" s="1">
        <v>10</v>
      </c>
      <c r="J81" s="1">
        <v>6</v>
      </c>
      <c r="K81" s="1">
        <v>10</v>
      </c>
      <c r="L81" s="1">
        <v>7</v>
      </c>
      <c r="M81" s="1">
        <v>10</v>
      </c>
      <c r="N81" s="1">
        <v>23</v>
      </c>
      <c r="O81" s="1">
        <v>5</v>
      </c>
      <c r="R81">
        <v>378</v>
      </c>
    </row>
    <row r="82" spans="1:18" x14ac:dyDescent="0.15">
      <c r="A82" s="1">
        <v>20001</v>
      </c>
      <c r="B82" s="1">
        <v>20</v>
      </c>
      <c r="C82" s="1">
        <v>1</v>
      </c>
      <c r="D82" s="1">
        <v>2005</v>
      </c>
      <c r="E82" s="1">
        <v>2006</v>
      </c>
      <c r="F82" s="1">
        <v>2007</v>
      </c>
      <c r="G82" s="1">
        <v>2008</v>
      </c>
      <c r="H82" s="1">
        <v>5</v>
      </c>
      <c r="I82" s="1">
        <v>15</v>
      </c>
      <c r="J82" s="1">
        <v>6</v>
      </c>
      <c r="K82" s="1">
        <v>15</v>
      </c>
      <c r="L82" s="1">
        <v>7</v>
      </c>
      <c r="M82" s="1">
        <v>15</v>
      </c>
      <c r="N82" s="1">
        <v>23</v>
      </c>
      <c r="O82" s="1">
        <v>7</v>
      </c>
      <c r="R82">
        <v>481</v>
      </c>
    </row>
    <row r="83" spans="1:18" x14ac:dyDescent="0.15">
      <c r="A83" s="1">
        <v>20002</v>
      </c>
      <c r="B83" s="1">
        <v>20</v>
      </c>
      <c r="C83" s="1">
        <v>2</v>
      </c>
      <c r="D83" s="1">
        <v>3005</v>
      </c>
      <c r="E83" s="1">
        <v>3006</v>
      </c>
      <c r="F83" s="1">
        <v>3007</v>
      </c>
      <c r="G83" s="1">
        <v>3008</v>
      </c>
      <c r="H83" s="1">
        <v>5</v>
      </c>
      <c r="I83" s="1">
        <v>22</v>
      </c>
      <c r="J83" s="1">
        <v>6</v>
      </c>
      <c r="K83" s="1">
        <v>22</v>
      </c>
      <c r="L83" s="1">
        <v>7</v>
      </c>
      <c r="M83" s="1">
        <v>22</v>
      </c>
      <c r="N83" s="1">
        <v>23</v>
      </c>
      <c r="O83" s="1">
        <v>10</v>
      </c>
      <c r="R83">
        <v>620</v>
      </c>
    </row>
    <row r="84" spans="1:18" x14ac:dyDescent="0.15">
      <c r="A84" s="1">
        <v>20003</v>
      </c>
      <c r="B84" s="1">
        <v>20</v>
      </c>
      <c r="C84" s="1">
        <v>3</v>
      </c>
      <c r="D84" s="1">
        <v>4005</v>
      </c>
      <c r="E84" s="1">
        <v>4006</v>
      </c>
      <c r="F84" s="1">
        <v>4007</v>
      </c>
      <c r="G84" s="1">
        <v>4008</v>
      </c>
      <c r="H84" s="1">
        <v>5</v>
      </c>
      <c r="I84" s="1">
        <v>33</v>
      </c>
      <c r="J84" s="1">
        <v>6</v>
      </c>
      <c r="K84" s="1">
        <v>33</v>
      </c>
      <c r="L84" s="1">
        <v>7</v>
      </c>
      <c r="M84" s="1">
        <v>33</v>
      </c>
      <c r="N84" s="1">
        <v>23</v>
      </c>
      <c r="O84" s="1">
        <v>15</v>
      </c>
      <c r="R84">
        <v>798</v>
      </c>
    </row>
    <row r="85" spans="1:18" x14ac:dyDescent="0.15">
      <c r="A85" s="1">
        <v>20004</v>
      </c>
      <c r="B85" s="1">
        <v>20</v>
      </c>
      <c r="C85" s="1">
        <v>4</v>
      </c>
      <c r="D85" s="1">
        <v>5005</v>
      </c>
      <c r="E85" s="1">
        <v>5006</v>
      </c>
      <c r="F85" s="1">
        <v>5007</v>
      </c>
      <c r="G85" s="1">
        <v>5008</v>
      </c>
      <c r="H85" s="1">
        <v>5</v>
      </c>
      <c r="I85" s="1">
        <v>49</v>
      </c>
      <c r="J85" s="1">
        <v>6</v>
      </c>
      <c r="K85" s="1">
        <v>49</v>
      </c>
      <c r="L85" s="1">
        <v>7</v>
      </c>
      <c r="M85" s="1">
        <v>49</v>
      </c>
      <c r="N85" s="1">
        <v>23</v>
      </c>
      <c r="O85" s="1">
        <v>22</v>
      </c>
      <c r="R85">
        <v>1033</v>
      </c>
    </row>
    <row r="86" spans="1:18" x14ac:dyDescent="0.15">
      <c r="A86" s="1">
        <v>20005</v>
      </c>
      <c r="B86" s="1">
        <v>20</v>
      </c>
      <c r="C86" s="1">
        <v>5</v>
      </c>
      <c r="D86" s="1">
        <v>6005</v>
      </c>
      <c r="E86" s="1">
        <v>6006</v>
      </c>
      <c r="F86" s="1">
        <v>6007</v>
      </c>
      <c r="G86" s="1">
        <v>6008</v>
      </c>
      <c r="H86" s="1">
        <v>5</v>
      </c>
      <c r="I86" s="1">
        <v>73</v>
      </c>
      <c r="J86" s="1">
        <v>6</v>
      </c>
      <c r="K86" s="1">
        <v>73</v>
      </c>
      <c r="L86" s="1">
        <v>7</v>
      </c>
      <c r="M86" s="1">
        <v>73</v>
      </c>
      <c r="N86" s="1">
        <v>23</v>
      </c>
      <c r="O86" s="1">
        <v>33</v>
      </c>
      <c r="R86">
        <v>1543</v>
      </c>
    </row>
    <row r="87" spans="1:18" x14ac:dyDescent="0.15">
      <c r="A87" s="1">
        <v>21000</v>
      </c>
      <c r="B87" s="1">
        <v>21</v>
      </c>
      <c r="C87" s="1">
        <v>0</v>
      </c>
      <c r="D87" s="1">
        <v>1001</v>
      </c>
      <c r="E87" s="1">
        <v>1002</v>
      </c>
      <c r="F87" s="1">
        <v>1003</v>
      </c>
      <c r="G87" s="1">
        <v>1004</v>
      </c>
      <c r="H87" s="1">
        <v>1</v>
      </c>
      <c r="I87" s="1">
        <v>100</v>
      </c>
      <c r="J87" s="1">
        <v>2</v>
      </c>
      <c r="K87" s="1">
        <v>50</v>
      </c>
      <c r="L87" s="1">
        <v>3</v>
      </c>
      <c r="M87" s="1">
        <v>30</v>
      </c>
      <c r="N87" s="1">
        <v>4</v>
      </c>
      <c r="O87" s="1">
        <v>10</v>
      </c>
      <c r="R87">
        <v>472</v>
      </c>
    </row>
    <row r="88" spans="1:18" x14ac:dyDescent="0.15">
      <c r="A88" s="1">
        <v>21001</v>
      </c>
      <c r="B88" s="1">
        <v>21</v>
      </c>
      <c r="C88" s="1">
        <v>1</v>
      </c>
      <c r="D88" s="1">
        <v>2001</v>
      </c>
      <c r="E88" s="1">
        <v>2002</v>
      </c>
      <c r="F88" s="1">
        <v>2003</v>
      </c>
      <c r="G88" s="1">
        <v>2004</v>
      </c>
      <c r="H88" s="1">
        <v>1</v>
      </c>
      <c r="I88" s="1">
        <v>150</v>
      </c>
      <c r="J88" s="1">
        <v>2</v>
      </c>
      <c r="K88" s="1">
        <v>75</v>
      </c>
      <c r="L88" s="1">
        <v>3</v>
      </c>
      <c r="M88" s="1">
        <v>45</v>
      </c>
      <c r="N88" s="1">
        <v>4</v>
      </c>
      <c r="O88" s="1">
        <v>15</v>
      </c>
      <c r="R88">
        <v>642</v>
      </c>
    </row>
    <row r="89" spans="1:18" x14ac:dyDescent="0.15">
      <c r="A89" s="1">
        <v>21002</v>
      </c>
      <c r="B89" s="1">
        <v>21</v>
      </c>
      <c r="C89" s="1">
        <v>2</v>
      </c>
      <c r="D89" s="1">
        <v>3001</v>
      </c>
      <c r="E89" s="1">
        <v>3002</v>
      </c>
      <c r="F89" s="1">
        <v>3003</v>
      </c>
      <c r="G89" s="1">
        <v>3004</v>
      </c>
      <c r="H89" s="1">
        <v>1</v>
      </c>
      <c r="I89" s="1">
        <v>225</v>
      </c>
      <c r="J89" s="1">
        <v>2</v>
      </c>
      <c r="K89" s="1">
        <v>112</v>
      </c>
      <c r="L89" s="1">
        <v>3</v>
      </c>
      <c r="M89" s="1">
        <v>67</v>
      </c>
      <c r="N89" s="1">
        <v>4</v>
      </c>
      <c r="O89" s="1">
        <v>22</v>
      </c>
      <c r="R89">
        <v>873</v>
      </c>
    </row>
    <row r="90" spans="1:18" x14ac:dyDescent="0.15">
      <c r="A90" s="1">
        <v>21003</v>
      </c>
      <c r="B90" s="1">
        <v>21</v>
      </c>
      <c r="C90" s="1">
        <v>3</v>
      </c>
      <c r="D90" s="1">
        <v>4001</v>
      </c>
      <c r="E90" s="1">
        <v>4002</v>
      </c>
      <c r="F90" s="1">
        <v>4003</v>
      </c>
      <c r="G90" s="1">
        <v>4004</v>
      </c>
      <c r="H90" s="1">
        <v>1</v>
      </c>
      <c r="I90" s="1">
        <v>337</v>
      </c>
      <c r="J90" s="1">
        <v>2</v>
      </c>
      <c r="K90" s="1">
        <v>168</v>
      </c>
      <c r="L90" s="1">
        <v>3</v>
      </c>
      <c r="M90" s="1">
        <v>100</v>
      </c>
      <c r="N90" s="1">
        <v>4</v>
      </c>
      <c r="O90" s="1">
        <v>33</v>
      </c>
      <c r="R90">
        <v>1198</v>
      </c>
    </row>
    <row r="91" spans="1:18" x14ac:dyDescent="0.15">
      <c r="A91" s="1">
        <v>21004</v>
      </c>
      <c r="B91" s="1">
        <v>21</v>
      </c>
      <c r="C91" s="1">
        <v>4</v>
      </c>
      <c r="D91" s="1">
        <v>5001</v>
      </c>
      <c r="E91" s="1">
        <v>5002</v>
      </c>
      <c r="F91" s="1">
        <v>5003</v>
      </c>
      <c r="G91" s="1">
        <v>5004</v>
      </c>
      <c r="H91" s="1">
        <v>1</v>
      </c>
      <c r="I91" s="1">
        <v>505</v>
      </c>
      <c r="J91" s="1">
        <v>2</v>
      </c>
      <c r="K91" s="1">
        <v>252</v>
      </c>
      <c r="L91" s="1">
        <v>3</v>
      </c>
      <c r="M91" s="1">
        <v>150</v>
      </c>
      <c r="N91" s="1">
        <v>4</v>
      </c>
      <c r="O91" s="1">
        <v>49</v>
      </c>
      <c r="R91">
        <v>1663</v>
      </c>
    </row>
    <row r="92" spans="1:18" x14ac:dyDescent="0.15">
      <c r="A92" s="1">
        <v>21005</v>
      </c>
      <c r="B92" s="1">
        <v>21</v>
      </c>
      <c r="C92" s="1">
        <v>5</v>
      </c>
      <c r="D92" s="1">
        <v>6001</v>
      </c>
      <c r="E92" s="1">
        <v>6002</v>
      </c>
      <c r="F92" s="1">
        <v>6003</v>
      </c>
      <c r="G92" s="1">
        <v>6004</v>
      </c>
      <c r="H92" s="1">
        <v>1</v>
      </c>
      <c r="I92" s="1">
        <v>757</v>
      </c>
      <c r="J92" s="1">
        <v>2</v>
      </c>
      <c r="K92" s="1">
        <v>378</v>
      </c>
      <c r="L92" s="1">
        <v>3</v>
      </c>
      <c r="M92" s="1">
        <v>225</v>
      </c>
      <c r="N92" s="1">
        <v>4</v>
      </c>
      <c r="O92" s="1">
        <v>73</v>
      </c>
      <c r="R92">
        <v>2493</v>
      </c>
    </row>
    <row r="93" spans="1:18" s="3" customFormat="1" x14ac:dyDescent="0.15">
      <c r="A93" s="2">
        <v>22000</v>
      </c>
      <c r="B93" s="2">
        <v>22</v>
      </c>
      <c r="C93" s="2">
        <v>0</v>
      </c>
      <c r="D93" s="1">
        <v>1001</v>
      </c>
      <c r="E93" s="1">
        <v>1002</v>
      </c>
      <c r="F93" s="1">
        <v>1003</v>
      </c>
      <c r="G93" s="1">
        <v>1004</v>
      </c>
      <c r="H93" s="1">
        <v>1</v>
      </c>
      <c r="I93" s="1">
        <v>100</v>
      </c>
      <c r="J93" s="1">
        <v>2</v>
      </c>
      <c r="K93" s="1">
        <v>50</v>
      </c>
      <c r="L93" s="1">
        <v>3</v>
      </c>
      <c r="M93" s="1">
        <v>30</v>
      </c>
      <c r="N93" s="1">
        <v>4</v>
      </c>
      <c r="O93" s="1">
        <v>10</v>
      </c>
      <c r="P93" s="1"/>
      <c r="Q93" s="1"/>
      <c r="R93">
        <v>472</v>
      </c>
    </row>
    <row r="94" spans="1:18" s="3" customFormat="1" x14ac:dyDescent="0.15">
      <c r="A94" s="2">
        <v>22001</v>
      </c>
      <c r="B94" s="2">
        <v>22</v>
      </c>
      <c r="C94" s="2">
        <v>1</v>
      </c>
      <c r="D94" s="1">
        <v>2001</v>
      </c>
      <c r="E94" s="1">
        <v>2002</v>
      </c>
      <c r="F94" s="1">
        <v>2003</v>
      </c>
      <c r="G94" s="1">
        <v>2004</v>
      </c>
      <c r="H94" s="1">
        <v>1</v>
      </c>
      <c r="I94" s="1">
        <v>150</v>
      </c>
      <c r="J94" s="1">
        <v>2</v>
      </c>
      <c r="K94" s="1">
        <v>75</v>
      </c>
      <c r="L94" s="1">
        <v>3</v>
      </c>
      <c r="M94" s="1">
        <v>45</v>
      </c>
      <c r="N94" s="1">
        <v>4</v>
      </c>
      <c r="O94" s="1">
        <v>15</v>
      </c>
      <c r="P94" s="1"/>
      <c r="Q94" s="1"/>
      <c r="R94">
        <v>642</v>
      </c>
    </row>
    <row r="95" spans="1:18" s="3" customFormat="1" x14ac:dyDescent="0.15">
      <c r="A95" s="2">
        <v>22002</v>
      </c>
      <c r="B95" s="2">
        <v>22</v>
      </c>
      <c r="C95" s="2">
        <v>2</v>
      </c>
      <c r="D95" s="1">
        <v>3001</v>
      </c>
      <c r="E95" s="1">
        <v>3002</v>
      </c>
      <c r="F95" s="1">
        <v>3003</v>
      </c>
      <c r="G95" s="1">
        <v>3004</v>
      </c>
      <c r="H95" s="1">
        <v>1</v>
      </c>
      <c r="I95" s="1">
        <v>225</v>
      </c>
      <c r="J95" s="1">
        <v>2</v>
      </c>
      <c r="K95" s="1">
        <v>112</v>
      </c>
      <c r="L95" s="1">
        <v>3</v>
      </c>
      <c r="M95" s="1">
        <v>67</v>
      </c>
      <c r="N95" s="1">
        <v>4</v>
      </c>
      <c r="O95" s="1">
        <v>22</v>
      </c>
      <c r="P95" s="1"/>
      <c r="Q95" s="1"/>
      <c r="R95">
        <v>873</v>
      </c>
    </row>
    <row r="96" spans="1:18" s="3" customFormat="1" x14ac:dyDescent="0.15">
      <c r="A96" s="2">
        <v>22003</v>
      </c>
      <c r="B96" s="2">
        <v>22</v>
      </c>
      <c r="C96" s="2">
        <v>3</v>
      </c>
      <c r="D96" s="1">
        <v>4001</v>
      </c>
      <c r="E96" s="1">
        <v>4002</v>
      </c>
      <c r="F96" s="1">
        <v>4003</v>
      </c>
      <c r="G96" s="1">
        <v>4004</v>
      </c>
      <c r="H96" s="1">
        <v>1</v>
      </c>
      <c r="I96" s="1">
        <v>337</v>
      </c>
      <c r="J96" s="1">
        <v>2</v>
      </c>
      <c r="K96" s="1">
        <v>168</v>
      </c>
      <c r="L96" s="1">
        <v>3</v>
      </c>
      <c r="M96" s="1">
        <v>100</v>
      </c>
      <c r="N96" s="1">
        <v>4</v>
      </c>
      <c r="O96" s="1">
        <v>33</v>
      </c>
      <c r="P96" s="1"/>
      <c r="Q96" s="1"/>
      <c r="R96">
        <v>1198</v>
      </c>
    </row>
    <row r="97" spans="1:18" s="3" customFormat="1" x14ac:dyDescent="0.15">
      <c r="A97" s="2">
        <v>22004</v>
      </c>
      <c r="B97" s="2">
        <v>22</v>
      </c>
      <c r="C97" s="2">
        <v>4</v>
      </c>
      <c r="D97" s="1">
        <v>5001</v>
      </c>
      <c r="E97" s="1">
        <v>5002</v>
      </c>
      <c r="F97" s="1">
        <v>5003</v>
      </c>
      <c r="G97" s="1">
        <v>5004</v>
      </c>
      <c r="H97" s="1">
        <v>1</v>
      </c>
      <c r="I97" s="1">
        <v>505</v>
      </c>
      <c r="J97" s="1">
        <v>2</v>
      </c>
      <c r="K97" s="1">
        <v>252</v>
      </c>
      <c r="L97" s="1">
        <v>3</v>
      </c>
      <c r="M97" s="1">
        <v>150</v>
      </c>
      <c r="N97" s="1">
        <v>4</v>
      </c>
      <c r="O97" s="1">
        <v>49</v>
      </c>
      <c r="P97" s="1"/>
      <c r="Q97" s="1"/>
      <c r="R97">
        <v>1663</v>
      </c>
    </row>
    <row r="98" spans="1:18" s="3" customFormat="1" x14ac:dyDescent="0.15">
      <c r="A98" s="2">
        <v>22005</v>
      </c>
      <c r="B98" s="2">
        <v>22</v>
      </c>
      <c r="C98" s="2">
        <v>5</v>
      </c>
      <c r="D98" s="1">
        <v>6001</v>
      </c>
      <c r="E98" s="1">
        <v>6002</v>
      </c>
      <c r="F98" s="1">
        <v>6003</v>
      </c>
      <c r="G98" s="1">
        <v>6004</v>
      </c>
      <c r="H98" s="1">
        <v>1</v>
      </c>
      <c r="I98" s="1">
        <v>757</v>
      </c>
      <c r="J98" s="1">
        <v>2</v>
      </c>
      <c r="K98" s="1">
        <v>378</v>
      </c>
      <c r="L98" s="1">
        <v>3</v>
      </c>
      <c r="M98" s="1">
        <v>225</v>
      </c>
      <c r="N98" s="1">
        <v>4</v>
      </c>
      <c r="O98" s="1">
        <v>73</v>
      </c>
      <c r="P98" s="1"/>
      <c r="Q98" s="1"/>
      <c r="R98">
        <v>2493</v>
      </c>
    </row>
    <row r="99" spans="1:18" s="3" customFormat="1" x14ac:dyDescent="0.15">
      <c r="A99" s="2">
        <v>24000</v>
      </c>
      <c r="B99" s="2">
        <v>24</v>
      </c>
      <c r="C99" s="2">
        <v>0</v>
      </c>
      <c r="D99" s="1">
        <v>1005</v>
      </c>
      <c r="E99" s="1">
        <v>1006</v>
      </c>
      <c r="F99" s="1">
        <v>1007</v>
      </c>
      <c r="G99" s="1">
        <v>1008</v>
      </c>
      <c r="H99" s="1">
        <v>5</v>
      </c>
      <c r="I99" s="1">
        <v>10</v>
      </c>
      <c r="J99" s="1">
        <v>6</v>
      </c>
      <c r="K99" s="1">
        <v>10</v>
      </c>
      <c r="L99" s="1">
        <v>7</v>
      </c>
      <c r="M99" s="1">
        <v>10</v>
      </c>
      <c r="N99" s="1">
        <v>23</v>
      </c>
      <c r="O99" s="1">
        <v>5</v>
      </c>
      <c r="P99" s="1"/>
      <c r="Q99" s="1"/>
      <c r="R99">
        <v>378</v>
      </c>
    </row>
    <row r="100" spans="1:18" s="3" customFormat="1" x14ac:dyDescent="0.15">
      <c r="A100" s="2">
        <v>24001</v>
      </c>
      <c r="B100" s="2">
        <v>24</v>
      </c>
      <c r="C100" s="2">
        <v>1</v>
      </c>
      <c r="D100" s="1">
        <v>2005</v>
      </c>
      <c r="E100" s="1">
        <v>2006</v>
      </c>
      <c r="F100" s="1">
        <v>2007</v>
      </c>
      <c r="G100" s="1">
        <v>2008</v>
      </c>
      <c r="H100" s="1">
        <v>5</v>
      </c>
      <c r="I100" s="1">
        <v>15</v>
      </c>
      <c r="J100" s="1">
        <v>6</v>
      </c>
      <c r="K100" s="1">
        <v>15</v>
      </c>
      <c r="L100" s="1">
        <v>7</v>
      </c>
      <c r="M100" s="1">
        <v>15</v>
      </c>
      <c r="N100" s="1">
        <v>23</v>
      </c>
      <c r="O100" s="1">
        <v>7</v>
      </c>
      <c r="P100" s="1"/>
      <c r="Q100" s="1"/>
      <c r="R100">
        <v>481</v>
      </c>
    </row>
    <row r="101" spans="1:18" s="3" customFormat="1" x14ac:dyDescent="0.15">
      <c r="A101" s="2">
        <v>24002</v>
      </c>
      <c r="B101" s="2">
        <v>24</v>
      </c>
      <c r="C101" s="2">
        <v>2</v>
      </c>
      <c r="D101" s="1">
        <v>3005</v>
      </c>
      <c r="E101" s="1">
        <v>3006</v>
      </c>
      <c r="F101" s="1">
        <v>3007</v>
      </c>
      <c r="G101" s="1">
        <v>3008</v>
      </c>
      <c r="H101" s="1">
        <v>5</v>
      </c>
      <c r="I101" s="1">
        <v>22</v>
      </c>
      <c r="J101" s="1">
        <v>6</v>
      </c>
      <c r="K101" s="1">
        <v>22</v>
      </c>
      <c r="L101" s="1">
        <v>7</v>
      </c>
      <c r="M101" s="1">
        <v>22</v>
      </c>
      <c r="N101" s="1">
        <v>23</v>
      </c>
      <c r="O101" s="1">
        <v>10</v>
      </c>
      <c r="P101" s="1"/>
      <c r="Q101" s="1"/>
      <c r="R101">
        <v>620</v>
      </c>
    </row>
    <row r="102" spans="1:18" s="3" customFormat="1" x14ac:dyDescent="0.15">
      <c r="A102" s="2">
        <v>24003</v>
      </c>
      <c r="B102" s="2">
        <v>24</v>
      </c>
      <c r="C102" s="2">
        <v>3</v>
      </c>
      <c r="D102" s="1">
        <v>4005</v>
      </c>
      <c r="E102" s="1">
        <v>4006</v>
      </c>
      <c r="F102" s="1">
        <v>4007</v>
      </c>
      <c r="G102" s="1">
        <v>4008</v>
      </c>
      <c r="H102" s="1">
        <v>5</v>
      </c>
      <c r="I102" s="1">
        <v>33</v>
      </c>
      <c r="J102" s="1">
        <v>6</v>
      </c>
      <c r="K102" s="1">
        <v>33</v>
      </c>
      <c r="L102" s="1">
        <v>7</v>
      </c>
      <c r="M102" s="1">
        <v>33</v>
      </c>
      <c r="N102" s="1">
        <v>23</v>
      </c>
      <c r="O102" s="1">
        <v>15</v>
      </c>
      <c r="P102" s="1"/>
      <c r="Q102" s="1"/>
      <c r="R102">
        <v>798</v>
      </c>
    </row>
    <row r="103" spans="1:18" s="3" customFormat="1" x14ac:dyDescent="0.15">
      <c r="A103" s="2">
        <v>24004</v>
      </c>
      <c r="B103" s="2">
        <v>24</v>
      </c>
      <c r="C103" s="2">
        <v>4</v>
      </c>
      <c r="D103" s="1">
        <v>5005</v>
      </c>
      <c r="E103" s="1">
        <v>5006</v>
      </c>
      <c r="F103" s="1">
        <v>5007</v>
      </c>
      <c r="G103" s="1">
        <v>5008</v>
      </c>
      <c r="H103" s="1">
        <v>5</v>
      </c>
      <c r="I103" s="1">
        <v>49</v>
      </c>
      <c r="J103" s="1">
        <v>6</v>
      </c>
      <c r="K103" s="1">
        <v>49</v>
      </c>
      <c r="L103" s="1">
        <v>7</v>
      </c>
      <c r="M103" s="1">
        <v>49</v>
      </c>
      <c r="N103" s="1">
        <v>23</v>
      </c>
      <c r="O103" s="1">
        <v>22</v>
      </c>
      <c r="P103" s="1"/>
      <c r="Q103" s="1"/>
      <c r="R103">
        <v>1033</v>
      </c>
    </row>
    <row r="104" spans="1:18" s="3" customFormat="1" x14ac:dyDescent="0.15">
      <c r="A104" s="2">
        <v>24005</v>
      </c>
      <c r="B104" s="2">
        <v>24</v>
      </c>
      <c r="C104" s="2">
        <v>5</v>
      </c>
      <c r="D104" s="1">
        <v>6005</v>
      </c>
      <c r="E104" s="1">
        <v>6006</v>
      </c>
      <c r="F104" s="1">
        <v>6007</v>
      </c>
      <c r="G104" s="1">
        <v>6008</v>
      </c>
      <c r="H104" s="1">
        <v>5</v>
      </c>
      <c r="I104" s="1">
        <v>73</v>
      </c>
      <c r="J104" s="1">
        <v>6</v>
      </c>
      <c r="K104" s="1">
        <v>73</v>
      </c>
      <c r="L104" s="1">
        <v>7</v>
      </c>
      <c r="M104" s="1">
        <v>73</v>
      </c>
      <c r="N104" s="1">
        <v>23</v>
      </c>
      <c r="O104" s="1">
        <v>33</v>
      </c>
      <c r="P104" s="1"/>
      <c r="Q104" s="1"/>
      <c r="R104">
        <v>1543</v>
      </c>
    </row>
    <row r="105" spans="1:18" x14ac:dyDescent="0.15">
      <c r="A105" s="1">
        <v>26000</v>
      </c>
      <c r="B105" s="1">
        <v>26</v>
      </c>
      <c r="C105" s="1">
        <v>0</v>
      </c>
      <c r="D105" s="1">
        <v>1005</v>
      </c>
      <c r="E105" s="1">
        <v>1006</v>
      </c>
      <c r="F105" s="1">
        <v>1007</v>
      </c>
      <c r="G105" s="1">
        <v>1008</v>
      </c>
      <c r="H105" s="1">
        <v>5</v>
      </c>
      <c r="I105" s="1">
        <v>10</v>
      </c>
      <c r="J105" s="1">
        <v>6</v>
      </c>
      <c r="K105" s="1">
        <v>10</v>
      </c>
      <c r="L105" s="1">
        <v>7</v>
      </c>
      <c r="M105" s="1">
        <v>10</v>
      </c>
      <c r="N105" s="1">
        <v>23</v>
      </c>
      <c r="O105" s="1">
        <v>5</v>
      </c>
      <c r="R105">
        <v>378</v>
      </c>
    </row>
    <row r="106" spans="1:18" x14ac:dyDescent="0.15">
      <c r="A106" s="1">
        <v>26001</v>
      </c>
      <c r="B106" s="1">
        <v>26</v>
      </c>
      <c r="C106" s="1">
        <v>1</v>
      </c>
      <c r="D106" s="1">
        <v>2005</v>
      </c>
      <c r="E106" s="1">
        <v>2006</v>
      </c>
      <c r="F106" s="1">
        <v>2007</v>
      </c>
      <c r="G106" s="1">
        <v>2008</v>
      </c>
      <c r="H106" s="1">
        <v>5</v>
      </c>
      <c r="I106" s="1">
        <v>15</v>
      </c>
      <c r="J106" s="1">
        <v>6</v>
      </c>
      <c r="K106" s="1">
        <v>15</v>
      </c>
      <c r="L106" s="1">
        <v>7</v>
      </c>
      <c r="M106" s="1">
        <v>15</v>
      </c>
      <c r="N106" s="1">
        <v>23</v>
      </c>
      <c r="O106" s="1">
        <v>7</v>
      </c>
      <c r="R106">
        <v>481</v>
      </c>
    </row>
    <row r="107" spans="1:18" x14ac:dyDescent="0.15">
      <c r="A107" s="1">
        <v>26002</v>
      </c>
      <c r="B107" s="1">
        <v>26</v>
      </c>
      <c r="C107" s="1">
        <v>2</v>
      </c>
      <c r="D107" s="1">
        <v>3005</v>
      </c>
      <c r="E107" s="1">
        <v>3006</v>
      </c>
      <c r="F107" s="1">
        <v>3007</v>
      </c>
      <c r="G107" s="1">
        <v>3008</v>
      </c>
      <c r="H107" s="1">
        <v>5</v>
      </c>
      <c r="I107" s="1">
        <v>22</v>
      </c>
      <c r="J107" s="1">
        <v>6</v>
      </c>
      <c r="K107" s="1">
        <v>22</v>
      </c>
      <c r="L107" s="1">
        <v>7</v>
      </c>
      <c r="M107" s="1">
        <v>22</v>
      </c>
      <c r="N107" s="1">
        <v>23</v>
      </c>
      <c r="O107" s="1">
        <v>10</v>
      </c>
      <c r="R107">
        <v>620</v>
      </c>
    </row>
    <row r="108" spans="1:18" x14ac:dyDescent="0.15">
      <c r="A108" s="1">
        <v>26003</v>
      </c>
      <c r="B108" s="1">
        <v>26</v>
      </c>
      <c r="C108" s="1">
        <v>3</v>
      </c>
      <c r="D108" s="1">
        <v>4005</v>
      </c>
      <c r="E108" s="1">
        <v>4006</v>
      </c>
      <c r="F108" s="1">
        <v>4007</v>
      </c>
      <c r="G108" s="1">
        <v>4008</v>
      </c>
      <c r="H108" s="1">
        <v>5</v>
      </c>
      <c r="I108" s="1">
        <v>33</v>
      </c>
      <c r="J108" s="1">
        <v>6</v>
      </c>
      <c r="K108" s="1">
        <v>33</v>
      </c>
      <c r="L108" s="1">
        <v>7</v>
      </c>
      <c r="M108" s="1">
        <v>33</v>
      </c>
      <c r="N108" s="1">
        <v>23</v>
      </c>
      <c r="O108" s="1">
        <v>15</v>
      </c>
      <c r="R108">
        <v>798</v>
      </c>
    </row>
    <row r="109" spans="1:18" x14ac:dyDescent="0.15">
      <c r="A109" s="1">
        <v>26004</v>
      </c>
      <c r="B109" s="1">
        <v>26</v>
      </c>
      <c r="C109" s="1">
        <v>4</v>
      </c>
      <c r="D109" s="1">
        <v>5005</v>
      </c>
      <c r="E109" s="1">
        <v>5006</v>
      </c>
      <c r="F109" s="1">
        <v>5007</v>
      </c>
      <c r="G109" s="1">
        <v>5008</v>
      </c>
      <c r="H109" s="1">
        <v>5</v>
      </c>
      <c r="I109" s="1">
        <v>49</v>
      </c>
      <c r="J109" s="1">
        <v>6</v>
      </c>
      <c r="K109" s="1">
        <v>49</v>
      </c>
      <c r="L109" s="1">
        <v>7</v>
      </c>
      <c r="M109" s="1">
        <v>49</v>
      </c>
      <c r="N109" s="1">
        <v>23</v>
      </c>
      <c r="O109" s="1">
        <v>22</v>
      </c>
      <c r="R109">
        <v>1033</v>
      </c>
    </row>
    <row r="110" spans="1:18" x14ac:dyDescent="0.15">
      <c r="A110" s="1">
        <v>26005</v>
      </c>
      <c r="B110" s="1">
        <v>26</v>
      </c>
      <c r="C110" s="1">
        <v>5</v>
      </c>
      <c r="D110" s="1">
        <v>6005</v>
      </c>
      <c r="E110" s="1">
        <v>6006</v>
      </c>
      <c r="F110" s="1">
        <v>6007</v>
      </c>
      <c r="G110" s="1">
        <v>6008</v>
      </c>
      <c r="H110" s="1">
        <v>5</v>
      </c>
      <c r="I110" s="1">
        <v>73</v>
      </c>
      <c r="J110" s="1">
        <v>6</v>
      </c>
      <c r="K110" s="1">
        <v>73</v>
      </c>
      <c r="L110" s="1">
        <v>7</v>
      </c>
      <c r="M110" s="1">
        <v>73</v>
      </c>
      <c r="N110" s="1">
        <v>23</v>
      </c>
      <c r="O110" s="1">
        <v>33</v>
      </c>
      <c r="R110">
        <v>1543</v>
      </c>
    </row>
    <row r="111" spans="1:18" x14ac:dyDescent="0.15">
      <c r="A111" s="1">
        <v>27000</v>
      </c>
      <c r="B111" s="1">
        <v>27</v>
      </c>
      <c r="C111" s="1">
        <v>0</v>
      </c>
      <c r="D111" s="1">
        <v>1001</v>
      </c>
      <c r="E111" s="1">
        <v>1002</v>
      </c>
      <c r="F111" s="1">
        <v>1003</v>
      </c>
      <c r="G111" s="1">
        <v>1004</v>
      </c>
      <c r="H111" s="1">
        <v>1</v>
      </c>
      <c r="I111" s="1">
        <v>100</v>
      </c>
      <c r="J111" s="1">
        <v>2</v>
      </c>
      <c r="K111" s="1">
        <v>50</v>
      </c>
      <c r="L111" s="1">
        <v>3</v>
      </c>
      <c r="M111" s="1">
        <v>30</v>
      </c>
      <c r="N111" s="1">
        <v>4</v>
      </c>
      <c r="O111" s="1">
        <v>10</v>
      </c>
      <c r="R111">
        <v>472</v>
      </c>
    </row>
    <row r="112" spans="1:18" x14ac:dyDescent="0.15">
      <c r="A112" s="1">
        <v>27001</v>
      </c>
      <c r="B112" s="1">
        <v>27</v>
      </c>
      <c r="C112" s="1">
        <v>1</v>
      </c>
      <c r="D112" s="1">
        <v>2001</v>
      </c>
      <c r="E112" s="1">
        <v>2002</v>
      </c>
      <c r="F112" s="1">
        <v>2003</v>
      </c>
      <c r="G112" s="1">
        <v>2004</v>
      </c>
      <c r="H112" s="1">
        <v>1</v>
      </c>
      <c r="I112" s="1">
        <v>150</v>
      </c>
      <c r="J112" s="1">
        <v>2</v>
      </c>
      <c r="K112" s="1">
        <v>75</v>
      </c>
      <c r="L112" s="1">
        <v>3</v>
      </c>
      <c r="M112" s="1">
        <v>45</v>
      </c>
      <c r="N112" s="1">
        <v>4</v>
      </c>
      <c r="O112" s="1">
        <v>15</v>
      </c>
      <c r="R112">
        <v>642</v>
      </c>
    </row>
    <row r="113" spans="1:18" x14ac:dyDescent="0.15">
      <c r="A113" s="1">
        <v>27002</v>
      </c>
      <c r="B113" s="1">
        <v>27</v>
      </c>
      <c r="C113" s="1">
        <v>2</v>
      </c>
      <c r="D113" s="1">
        <v>3001</v>
      </c>
      <c r="E113" s="1">
        <v>3002</v>
      </c>
      <c r="F113" s="1">
        <v>3003</v>
      </c>
      <c r="G113" s="1">
        <v>3004</v>
      </c>
      <c r="H113" s="1">
        <v>1</v>
      </c>
      <c r="I113" s="1">
        <v>225</v>
      </c>
      <c r="J113" s="1">
        <v>2</v>
      </c>
      <c r="K113" s="1">
        <v>112</v>
      </c>
      <c r="L113" s="1">
        <v>3</v>
      </c>
      <c r="M113" s="1">
        <v>67</v>
      </c>
      <c r="N113" s="1">
        <v>4</v>
      </c>
      <c r="O113" s="1">
        <v>22</v>
      </c>
      <c r="R113">
        <v>873</v>
      </c>
    </row>
    <row r="114" spans="1:18" x14ac:dyDescent="0.15">
      <c r="A114" s="1">
        <v>27003</v>
      </c>
      <c r="B114" s="1">
        <v>27</v>
      </c>
      <c r="C114" s="1">
        <v>3</v>
      </c>
      <c r="D114" s="1">
        <v>4001</v>
      </c>
      <c r="E114" s="1">
        <v>4002</v>
      </c>
      <c r="F114" s="1">
        <v>4003</v>
      </c>
      <c r="G114" s="1">
        <v>4004</v>
      </c>
      <c r="H114" s="1">
        <v>1</v>
      </c>
      <c r="I114" s="1">
        <v>337</v>
      </c>
      <c r="J114" s="1">
        <v>2</v>
      </c>
      <c r="K114" s="1">
        <v>168</v>
      </c>
      <c r="L114" s="1">
        <v>3</v>
      </c>
      <c r="M114" s="1">
        <v>100</v>
      </c>
      <c r="N114" s="1">
        <v>4</v>
      </c>
      <c r="O114" s="1">
        <v>33</v>
      </c>
      <c r="R114">
        <v>1198</v>
      </c>
    </row>
    <row r="115" spans="1:18" x14ac:dyDescent="0.15">
      <c r="A115" s="1">
        <v>27004</v>
      </c>
      <c r="B115" s="1">
        <v>27</v>
      </c>
      <c r="C115" s="1">
        <v>4</v>
      </c>
      <c r="D115" s="1">
        <v>5001</v>
      </c>
      <c r="E115" s="1">
        <v>5002</v>
      </c>
      <c r="F115" s="1">
        <v>5003</v>
      </c>
      <c r="G115" s="1">
        <v>5004</v>
      </c>
      <c r="H115" s="1">
        <v>1</v>
      </c>
      <c r="I115" s="1">
        <v>505</v>
      </c>
      <c r="J115" s="1">
        <v>2</v>
      </c>
      <c r="K115" s="1">
        <v>252</v>
      </c>
      <c r="L115" s="1">
        <v>3</v>
      </c>
      <c r="M115" s="1">
        <v>150</v>
      </c>
      <c r="N115" s="1">
        <v>4</v>
      </c>
      <c r="O115" s="1">
        <v>49</v>
      </c>
      <c r="R115">
        <v>1663</v>
      </c>
    </row>
    <row r="116" spans="1:18" x14ac:dyDescent="0.15">
      <c r="A116" s="1">
        <v>27005</v>
      </c>
      <c r="B116" s="1">
        <v>27</v>
      </c>
      <c r="C116" s="1">
        <v>5</v>
      </c>
      <c r="D116" s="1">
        <v>6001</v>
      </c>
      <c r="E116" s="1">
        <v>6002</v>
      </c>
      <c r="F116" s="1">
        <v>6003</v>
      </c>
      <c r="G116" s="1">
        <v>6004</v>
      </c>
      <c r="H116" s="1">
        <v>1</v>
      </c>
      <c r="I116" s="1">
        <v>757</v>
      </c>
      <c r="J116" s="1">
        <v>2</v>
      </c>
      <c r="K116" s="1">
        <v>378</v>
      </c>
      <c r="L116" s="1">
        <v>3</v>
      </c>
      <c r="M116" s="1">
        <v>225</v>
      </c>
      <c r="N116" s="1">
        <v>4</v>
      </c>
      <c r="O116" s="1">
        <v>73</v>
      </c>
      <c r="R116">
        <v>2493</v>
      </c>
    </row>
    <row r="117" spans="1:18" x14ac:dyDescent="0.15">
      <c r="A117" s="1">
        <v>28000</v>
      </c>
      <c r="B117" s="1">
        <v>28</v>
      </c>
      <c r="C117" s="1">
        <v>0</v>
      </c>
      <c r="D117" s="1">
        <v>1005</v>
      </c>
      <c r="E117" s="1">
        <v>1006</v>
      </c>
      <c r="F117" s="1">
        <v>1007</v>
      </c>
      <c r="G117" s="1">
        <v>1008</v>
      </c>
      <c r="H117" s="1">
        <v>5</v>
      </c>
      <c r="I117" s="1">
        <v>10</v>
      </c>
      <c r="J117" s="1">
        <v>6</v>
      </c>
      <c r="K117" s="1">
        <v>10</v>
      </c>
      <c r="L117" s="1">
        <v>7</v>
      </c>
      <c r="M117" s="1">
        <v>10</v>
      </c>
      <c r="N117" s="1">
        <v>23</v>
      </c>
      <c r="O117" s="1">
        <v>5</v>
      </c>
      <c r="R117">
        <v>378</v>
      </c>
    </row>
    <row r="118" spans="1:18" x14ac:dyDescent="0.15">
      <c r="A118" s="1">
        <v>28001</v>
      </c>
      <c r="B118" s="1">
        <v>28</v>
      </c>
      <c r="C118" s="1">
        <v>1</v>
      </c>
      <c r="D118" s="1">
        <v>2005</v>
      </c>
      <c r="E118" s="1">
        <v>2006</v>
      </c>
      <c r="F118" s="1">
        <v>2007</v>
      </c>
      <c r="G118" s="1">
        <v>2008</v>
      </c>
      <c r="H118" s="1">
        <v>5</v>
      </c>
      <c r="I118" s="1">
        <v>15</v>
      </c>
      <c r="J118" s="1">
        <v>6</v>
      </c>
      <c r="K118" s="1">
        <v>15</v>
      </c>
      <c r="L118" s="1">
        <v>7</v>
      </c>
      <c r="M118" s="1">
        <v>15</v>
      </c>
      <c r="N118" s="1">
        <v>23</v>
      </c>
      <c r="O118" s="1">
        <v>7</v>
      </c>
      <c r="R118">
        <v>481</v>
      </c>
    </row>
    <row r="119" spans="1:18" x14ac:dyDescent="0.15">
      <c r="A119" s="1">
        <v>28002</v>
      </c>
      <c r="B119" s="1">
        <v>28</v>
      </c>
      <c r="C119" s="1">
        <v>2</v>
      </c>
      <c r="D119" s="1">
        <v>3005</v>
      </c>
      <c r="E119" s="1">
        <v>3006</v>
      </c>
      <c r="F119" s="1">
        <v>3007</v>
      </c>
      <c r="G119" s="1">
        <v>3008</v>
      </c>
      <c r="H119" s="1">
        <v>5</v>
      </c>
      <c r="I119" s="1">
        <v>22</v>
      </c>
      <c r="J119" s="1">
        <v>6</v>
      </c>
      <c r="K119" s="1">
        <v>22</v>
      </c>
      <c r="L119" s="1">
        <v>7</v>
      </c>
      <c r="M119" s="1">
        <v>22</v>
      </c>
      <c r="N119" s="1">
        <v>23</v>
      </c>
      <c r="O119" s="1">
        <v>10</v>
      </c>
      <c r="R119">
        <v>620</v>
      </c>
    </row>
    <row r="120" spans="1:18" x14ac:dyDescent="0.15">
      <c r="A120" s="1">
        <v>28003</v>
      </c>
      <c r="B120" s="1">
        <v>28</v>
      </c>
      <c r="C120" s="1">
        <v>3</v>
      </c>
      <c r="D120" s="1">
        <v>4005</v>
      </c>
      <c r="E120" s="1">
        <v>4006</v>
      </c>
      <c r="F120" s="1">
        <v>4007</v>
      </c>
      <c r="G120" s="1">
        <v>4008</v>
      </c>
      <c r="H120" s="1">
        <v>5</v>
      </c>
      <c r="I120" s="1">
        <v>33</v>
      </c>
      <c r="J120" s="1">
        <v>6</v>
      </c>
      <c r="K120" s="1">
        <v>33</v>
      </c>
      <c r="L120" s="1">
        <v>7</v>
      </c>
      <c r="M120" s="1">
        <v>33</v>
      </c>
      <c r="N120" s="1">
        <v>23</v>
      </c>
      <c r="O120" s="1">
        <v>15</v>
      </c>
      <c r="R120">
        <v>798</v>
      </c>
    </row>
    <row r="121" spans="1:18" x14ac:dyDescent="0.15">
      <c r="A121" s="1">
        <v>28004</v>
      </c>
      <c r="B121" s="1">
        <v>28</v>
      </c>
      <c r="C121" s="1">
        <v>4</v>
      </c>
      <c r="D121" s="1">
        <v>5005</v>
      </c>
      <c r="E121" s="1">
        <v>5006</v>
      </c>
      <c r="F121" s="1">
        <v>5007</v>
      </c>
      <c r="G121" s="1">
        <v>5008</v>
      </c>
      <c r="H121" s="1">
        <v>5</v>
      </c>
      <c r="I121" s="1">
        <v>49</v>
      </c>
      <c r="J121" s="1">
        <v>6</v>
      </c>
      <c r="K121" s="1">
        <v>49</v>
      </c>
      <c r="L121" s="1">
        <v>7</v>
      </c>
      <c r="M121" s="1">
        <v>49</v>
      </c>
      <c r="N121" s="1">
        <v>23</v>
      </c>
      <c r="O121" s="1">
        <v>22</v>
      </c>
      <c r="R121">
        <v>1033</v>
      </c>
    </row>
    <row r="122" spans="1:18" x14ac:dyDescent="0.15">
      <c r="A122" s="1">
        <v>28005</v>
      </c>
      <c r="B122" s="1">
        <v>28</v>
      </c>
      <c r="C122" s="1">
        <v>5</v>
      </c>
      <c r="D122" s="1">
        <v>6005</v>
      </c>
      <c r="E122" s="1">
        <v>6006</v>
      </c>
      <c r="F122" s="1">
        <v>6007</v>
      </c>
      <c r="G122" s="1">
        <v>6008</v>
      </c>
      <c r="H122" s="1">
        <v>5</v>
      </c>
      <c r="I122" s="1">
        <v>73</v>
      </c>
      <c r="J122" s="1">
        <v>6</v>
      </c>
      <c r="K122" s="1">
        <v>73</v>
      </c>
      <c r="L122" s="1">
        <v>7</v>
      </c>
      <c r="M122" s="1">
        <v>73</v>
      </c>
      <c r="N122" s="1">
        <v>23</v>
      </c>
      <c r="O122" s="1">
        <v>33</v>
      </c>
      <c r="R122">
        <v>1543</v>
      </c>
    </row>
    <row r="123" spans="1:18" x14ac:dyDescent="0.15">
      <c r="A123" s="1">
        <v>29000</v>
      </c>
      <c r="B123" s="1">
        <v>29</v>
      </c>
      <c r="C123" s="1">
        <v>0</v>
      </c>
      <c r="D123" s="1">
        <v>1001</v>
      </c>
      <c r="E123" s="1">
        <v>1002</v>
      </c>
      <c r="F123" s="1">
        <v>1003</v>
      </c>
      <c r="G123" s="1">
        <v>1004</v>
      </c>
      <c r="H123" s="1">
        <v>1</v>
      </c>
      <c r="I123" s="1">
        <v>100</v>
      </c>
      <c r="J123" s="1">
        <v>2</v>
      </c>
      <c r="K123" s="1">
        <v>50</v>
      </c>
      <c r="L123" s="1">
        <v>3</v>
      </c>
      <c r="M123" s="1">
        <v>30</v>
      </c>
      <c r="N123" s="1">
        <v>4</v>
      </c>
      <c r="O123" s="1">
        <v>10</v>
      </c>
      <c r="R123">
        <v>472</v>
      </c>
    </row>
    <row r="124" spans="1:18" x14ac:dyDescent="0.15">
      <c r="A124" s="1">
        <v>29001</v>
      </c>
      <c r="B124" s="1">
        <v>29</v>
      </c>
      <c r="C124" s="1">
        <v>1</v>
      </c>
      <c r="D124" s="1">
        <v>2001</v>
      </c>
      <c r="E124" s="1">
        <v>2002</v>
      </c>
      <c r="F124" s="1">
        <v>2003</v>
      </c>
      <c r="G124" s="1">
        <v>2004</v>
      </c>
      <c r="H124" s="1">
        <v>1</v>
      </c>
      <c r="I124" s="1">
        <v>150</v>
      </c>
      <c r="J124" s="1">
        <v>2</v>
      </c>
      <c r="K124" s="1">
        <v>75</v>
      </c>
      <c r="L124" s="1">
        <v>3</v>
      </c>
      <c r="M124" s="1">
        <v>45</v>
      </c>
      <c r="N124" s="1">
        <v>4</v>
      </c>
      <c r="O124" s="1">
        <v>15</v>
      </c>
      <c r="R124">
        <v>642</v>
      </c>
    </row>
    <row r="125" spans="1:18" x14ac:dyDescent="0.15">
      <c r="A125" s="1">
        <v>29002</v>
      </c>
      <c r="B125" s="1">
        <v>29</v>
      </c>
      <c r="C125" s="1">
        <v>2</v>
      </c>
      <c r="D125" s="1">
        <v>3001</v>
      </c>
      <c r="E125" s="1">
        <v>3002</v>
      </c>
      <c r="F125" s="1">
        <v>3003</v>
      </c>
      <c r="G125" s="1">
        <v>3004</v>
      </c>
      <c r="H125" s="1">
        <v>1</v>
      </c>
      <c r="I125" s="1">
        <v>225</v>
      </c>
      <c r="J125" s="1">
        <v>2</v>
      </c>
      <c r="K125" s="1">
        <v>112</v>
      </c>
      <c r="L125" s="1">
        <v>3</v>
      </c>
      <c r="M125" s="1">
        <v>67</v>
      </c>
      <c r="N125" s="1">
        <v>4</v>
      </c>
      <c r="O125" s="1">
        <v>22</v>
      </c>
      <c r="R125">
        <v>873</v>
      </c>
    </row>
    <row r="126" spans="1:18" x14ac:dyDescent="0.15">
      <c r="A126" s="1">
        <v>29003</v>
      </c>
      <c r="B126" s="1">
        <v>29</v>
      </c>
      <c r="C126" s="1">
        <v>3</v>
      </c>
      <c r="D126" s="1">
        <v>4001</v>
      </c>
      <c r="E126" s="1">
        <v>4002</v>
      </c>
      <c r="F126" s="1">
        <v>4003</v>
      </c>
      <c r="G126" s="1">
        <v>4004</v>
      </c>
      <c r="H126" s="1">
        <v>1</v>
      </c>
      <c r="I126" s="1">
        <v>337</v>
      </c>
      <c r="J126" s="1">
        <v>2</v>
      </c>
      <c r="K126" s="1">
        <v>168</v>
      </c>
      <c r="L126" s="1">
        <v>3</v>
      </c>
      <c r="M126" s="1">
        <v>100</v>
      </c>
      <c r="N126" s="1">
        <v>4</v>
      </c>
      <c r="O126" s="1">
        <v>33</v>
      </c>
      <c r="R126">
        <v>1198</v>
      </c>
    </row>
    <row r="127" spans="1:18" x14ac:dyDescent="0.15">
      <c r="A127" s="1">
        <v>29004</v>
      </c>
      <c r="B127" s="1">
        <v>29</v>
      </c>
      <c r="C127" s="1">
        <v>4</v>
      </c>
      <c r="D127" s="1">
        <v>5001</v>
      </c>
      <c r="E127" s="1">
        <v>5002</v>
      </c>
      <c r="F127" s="1">
        <v>5003</v>
      </c>
      <c r="G127" s="1">
        <v>5004</v>
      </c>
      <c r="H127" s="1">
        <v>1</v>
      </c>
      <c r="I127" s="1">
        <v>505</v>
      </c>
      <c r="J127" s="1">
        <v>2</v>
      </c>
      <c r="K127" s="1">
        <v>252</v>
      </c>
      <c r="L127" s="1">
        <v>3</v>
      </c>
      <c r="M127" s="1">
        <v>150</v>
      </c>
      <c r="N127" s="1">
        <v>4</v>
      </c>
      <c r="O127" s="1">
        <v>49</v>
      </c>
      <c r="R127">
        <v>1663</v>
      </c>
    </row>
    <row r="128" spans="1:18" x14ac:dyDescent="0.15">
      <c r="A128" s="1">
        <v>29005</v>
      </c>
      <c r="B128" s="1">
        <v>29</v>
      </c>
      <c r="C128" s="1">
        <v>5</v>
      </c>
      <c r="D128" s="1">
        <v>6001</v>
      </c>
      <c r="E128" s="1">
        <v>6002</v>
      </c>
      <c r="F128" s="1">
        <v>6003</v>
      </c>
      <c r="G128" s="1">
        <v>6004</v>
      </c>
      <c r="H128" s="1">
        <v>1</v>
      </c>
      <c r="I128" s="1">
        <v>757</v>
      </c>
      <c r="J128" s="1">
        <v>2</v>
      </c>
      <c r="K128" s="1">
        <v>378</v>
      </c>
      <c r="L128" s="1">
        <v>3</v>
      </c>
      <c r="M128" s="1">
        <v>225</v>
      </c>
      <c r="N128" s="1">
        <v>4</v>
      </c>
      <c r="O128" s="1">
        <v>73</v>
      </c>
      <c r="R128">
        <v>2493</v>
      </c>
    </row>
    <row r="129" spans="1:18" s="3" customFormat="1" x14ac:dyDescent="0.15">
      <c r="A129" s="2">
        <v>30000</v>
      </c>
      <c r="B129" s="2">
        <v>30</v>
      </c>
      <c r="C129" s="2">
        <v>0</v>
      </c>
      <c r="D129" s="2">
        <v>1005</v>
      </c>
      <c r="E129" s="2">
        <v>1006</v>
      </c>
      <c r="F129" s="2">
        <v>1007</v>
      </c>
      <c r="G129" s="2">
        <v>1008</v>
      </c>
      <c r="H129" s="2">
        <v>5</v>
      </c>
      <c r="I129" s="2">
        <v>10</v>
      </c>
      <c r="J129" s="2">
        <v>6</v>
      </c>
      <c r="K129" s="2">
        <v>10</v>
      </c>
      <c r="L129" s="2">
        <v>7</v>
      </c>
      <c r="M129" s="2">
        <v>10</v>
      </c>
      <c r="N129" s="2">
        <v>23</v>
      </c>
      <c r="O129" s="2">
        <v>5</v>
      </c>
      <c r="R129" s="3">
        <v>378</v>
      </c>
    </row>
    <row r="130" spans="1:18" s="3" customFormat="1" x14ac:dyDescent="0.15">
      <c r="A130" s="2">
        <v>30001</v>
      </c>
      <c r="B130" s="2">
        <v>30</v>
      </c>
      <c r="C130" s="2">
        <v>1</v>
      </c>
      <c r="D130" s="2">
        <v>2005</v>
      </c>
      <c r="E130" s="2">
        <v>2006</v>
      </c>
      <c r="F130" s="2">
        <v>2007</v>
      </c>
      <c r="G130" s="2">
        <v>2008</v>
      </c>
      <c r="H130" s="2">
        <v>5</v>
      </c>
      <c r="I130" s="2">
        <v>15</v>
      </c>
      <c r="J130" s="2">
        <v>6</v>
      </c>
      <c r="K130" s="2">
        <v>15</v>
      </c>
      <c r="L130" s="2">
        <v>7</v>
      </c>
      <c r="M130" s="2">
        <v>15</v>
      </c>
      <c r="N130" s="2">
        <v>23</v>
      </c>
      <c r="O130" s="2">
        <v>7</v>
      </c>
      <c r="R130" s="3">
        <v>481</v>
      </c>
    </row>
    <row r="131" spans="1:18" s="3" customFormat="1" x14ac:dyDescent="0.15">
      <c r="A131" s="2">
        <v>30002</v>
      </c>
      <c r="B131" s="2">
        <v>30</v>
      </c>
      <c r="C131" s="2">
        <v>2</v>
      </c>
      <c r="D131" s="2">
        <v>3005</v>
      </c>
      <c r="E131" s="2">
        <v>3006</v>
      </c>
      <c r="F131" s="2">
        <v>3007</v>
      </c>
      <c r="G131" s="2">
        <v>3008</v>
      </c>
      <c r="H131" s="2">
        <v>5</v>
      </c>
      <c r="I131" s="2">
        <v>22</v>
      </c>
      <c r="J131" s="2">
        <v>6</v>
      </c>
      <c r="K131" s="2">
        <v>22</v>
      </c>
      <c r="L131" s="2">
        <v>7</v>
      </c>
      <c r="M131" s="2">
        <v>22</v>
      </c>
      <c r="N131" s="2">
        <v>23</v>
      </c>
      <c r="O131" s="2">
        <v>10</v>
      </c>
      <c r="R131" s="3">
        <v>620</v>
      </c>
    </row>
    <row r="132" spans="1:18" s="3" customFormat="1" x14ac:dyDescent="0.15">
      <c r="A132" s="2">
        <v>30003</v>
      </c>
      <c r="B132" s="2">
        <v>30</v>
      </c>
      <c r="C132" s="2">
        <v>3</v>
      </c>
      <c r="D132" s="2">
        <v>4005</v>
      </c>
      <c r="E132" s="2">
        <v>4006</v>
      </c>
      <c r="F132" s="2">
        <v>4007</v>
      </c>
      <c r="G132" s="2">
        <v>4008</v>
      </c>
      <c r="H132" s="2">
        <v>5</v>
      </c>
      <c r="I132" s="2">
        <v>33</v>
      </c>
      <c r="J132" s="2">
        <v>6</v>
      </c>
      <c r="K132" s="2">
        <v>33</v>
      </c>
      <c r="L132" s="2">
        <v>7</v>
      </c>
      <c r="M132" s="2">
        <v>33</v>
      </c>
      <c r="N132" s="2">
        <v>23</v>
      </c>
      <c r="O132" s="2">
        <v>15</v>
      </c>
      <c r="R132" s="3">
        <v>798</v>
      </c>
    </row>
    <row r="133" spans="1:18" s="3" customFormat="1" x14ac:dyDescent="0.15">
      <c r="A133" s="2">
        <v>30004</v>
      </c>
      <c r="B133" s="2">
        <v>30</v>
      </c>
      <c r="C133" s="2">
        <v>4</v>
      </c>
      <c r="D133" s="2">
        <v>5005</v>
      </c>
      <c r="E133" s="2">
        <v>5006</v>
      </c>
      <c r="F133" s="2">
        <v>5007</v>
      </c>
      <c r="G133" s="2">
        <v>5008</v>
      </c>
      <c r="H133" s="2">
        <v>5</v>
      </c>
      <c r="I133" s="2">
        <v>49</v>
      </c>
      <c r="J133" s="2">
        <v>6</v>
      </c>
      <c r="K133" s="2">
        <v>49</v>
      </c>
      <c r="L133" s="2">
        <v>7</v>
      </c>
      <c r="M133" s="2">
        <v>49</v>
      </c>
      <c r="N133" s="2">
        <v>23</v>
      </c>
      <c r="O133" s="2">
        <v>22</v>
      </c>
      <c r="R133" s="3">
        <v>1033</v>
      </c>
    </row>
    <row r="134" spans="1:18" s="3" customFormat="1" x14ac:dyDescent="0.15">
      <c r="A134" s="2">
        <v>30005</v>
      </c>
      <c r="B134" s="2">
        <v>30</v>
      </c>
      <c r="C134" s="2">
        <v>5</v>
      </c>
      <c r="D134" s="2">
        <v>6005</v>
      </c>
      <c r="E134" s="2">
        <v>6006</v>
      </c>
      <c r="F134" s="2">
        <v>6007</v>
      </c>
      <c r="G134" s="2">
        <v>6008</v>
      </c>
      <c r="H134" s="2">
        <v>5</v>
      </c>
      <c r="I134" s="2">
        <v>73</v>
      </c>
      <c r="J134" s="2">
        <v>6</v>
      </c>
      <c r="K134" s="2">
        <v>73</v>
      </c>
      <c r="L134" s="2">
        <v>7</v>
      </c>
      <c r="M134" s="2">
        <v>73</v>
      </c>
      <c r="N134" s="2">
        <v>23</v>
      </c>
      <c r="O134" s="2">
        <v>33</v>
      </c>
      <c r="R134" s="3">
        <v>1543</v>
      </c>
    </row>
    <row r="135" spans="1:18" x14ac:dyDescent="0.15">
      <c r="A135" s="1">
        <v>31000</v>
      </c>
      <c r="B135" s="1">
        <v>31</v>
      </c>
      <c r="C135" s="1">
        <v>0</v>
      </c>
      <c r="D135" s="1">
        <v>1005</v>
      </c>
      <c r="E135" s="1">
        <v>1006</v>
      </c>
      <c r="F135" s="1">
        <v>1007</v>
      </c>
      <c r="G135" s="1">
        <v>1008</v>
      </c>
      <c r="H135" s="1">
        <v>5</v>
      </c>
      <c r="I135" s="1">
        <v>10</v>
      </c>
      <c r="J135" s="1">
        <v>6</v>
      </c>
      <c r="K135" s="1">
        <v>10</v>
      </c>
      <c r="L135" s="1">
        <v>7</v>
      </c>
      <c r="M135" s="1">
        <v>10</v>
      </c>
      <c r="N135" s="1">
        <v>23</v>
      </c>
      <c r="O135" s="1">
        <v>5</v>
      </c>
      <c r="R135">
        <v>378</v>
      </c>
    </row>
    <row r="136" spans="1:18" x14ac:dyDescent="0.15">
      <c r="A136" s="1">
        <v>31001</v>
      </c>
      <c r="B136" s="1">
        <v>31</v>
      </c>
      <c r="C136" s="1">
        <v>1</v>
      </c>
      <c r="D136" s="1">
        <v>2005</v>
      </c>
      <c r="E136" s="1">
        <v>2006</v>
      </c>
      <c r="F136" s="1">
        <v>2007</v>
      </c>
      <c r="G136" s="1">
        <v>2008</v>
      </c>
      <c r="H136" s="1">
        <v>5</v>
      </c>
      <c r="I136" s="1">
        <v>15</v>
      </c>
      <c r="J136" s="1">
        <v>6</v>
      </c>
      <c r="K136" s="1">
        <v>15</v>
      </c>
      <c r="L136" s="1">
        <v>7</v>
      </c>
      <c r="M136" s="1">
        <v>15</v>
      </c>
      <c r="N136" s="1">
        <v>23</v>
      </c>
      <c r="O136" s="1">
        <v>7</v>
      </c>
      <c r="R136">
        <v>481</v>
      </c>
    </row>
    <row r="137" spans="1:18" x14ac:dyDescent="0.15">
      <c r="A137" s="1">
        <v>31002</v>
      </c>
      <c r="B137" s="1">
        <v>31</v>
      </c>
      <c r="C137" s="1">
        <v>2</v>
      </c>
      <c r="D137" s="1">
        <v>3005</v>
      </c>
      <c r="E137" s="1">
        <v>3006</v>
      </c>
      <c r="F137" s="1">
        <v>3007</v>
      </c>
      <c r="G137" s="1">
        <v>3008</v>
      </c>
      <c r="H137" s="1">
        <v>5</v>
      </c>
      <c r="I137" s="1">
        <v>22</v>
      </c>
      <c r="J137" s="1">
        <v>6</v>
      </c>
      <c r="K137" s="1">
        <v>22</v>
      </c>
      <c r="L137" s="1">
        <v>7</v>
      </c>
      <c r="M137" s="1">
        <v>22</v>
      </c>
      <c r="N137" s="1">
        <v>23</v>
      </c>
      <c r="O137" s="1">
        <v>10</v>
      </c>
      <c r="R137">
        <v>620</v>
      </c>
    </row>
    <row r="138" spans="1:18" x14ac:dyDescent="0.15">
      <c r="A138" s="1">
        <v>31003</v>
      </c>
      <c r="B138" s="1">
        <v>31</v>
      </c>
      <c r="C138" s="1">
        <v>3</v>
      </c>
      <c r="D138" s="1">
        <v>4005</v>
      </c>
      <c r="E138" s="1">
        <v>4006</v>
      </c>
      <c r="F138" s="1">
        <v>4007</v>
      </c>
      <c r="G138" s="1">
        <v>4008</v>
      </c>
      <c r="H138" s="1">
        <v>5</v>
      </c>
      <c r="I138" s="1">
        <v>33</v>
      </c>
      <c r="J138" s="1">
        <v>6</v>
      </c>
      <c r="K138" s="1">
        <v>33</v>
      </c>
      <c r="L138" s="1">
        <v>7</v>
      </c>
      <c r="M138" s="1">
        <v>33</v>
      </c>
      <c r="N138" s="1">
        <v>23</v>
      </c>
      <c r="O138" s="1">
        <v>15</v>
      </c>
      <c r="R138">
        <v>798</v>
      </c>
    </row>
    <row r="139" spans="1:18" x14ac:dyDescent="0.15">
      <c r="A139" s="1">
        <v>31004</v>
      </c>
      <c r="B139" s="1">
        <v>31</v>
      </c>
      <c r="C139" s="1">
        <v>4</v>
      </c>
      <c r="D139" s="1">
        <v>5005</v>
      </c>
      <c r="E139" s="1">
        <v>5006</v>
      </c>
      <c r="F139" s="1">
        <v>5007</v>
      </c>
      <c r="G139" s="1">
        <v>5008</v>
      </c>
      <c r="H139" s="1">
        <v>5</v>
      </c>
      <c r="I139" s="1">
        <v>49</v>
      </c>
      <c r="J139" s="1">
        <v>6</v>
      </c>
      <c r="K139" s="1">
        <v>49</v>
      </c>
      <c r="L139" s="1">
        <v>7</v>
      </c>
      <c r="M139" s="1">
        <v>49</v>
      </c>
      <c r="N139" s="1">
        <v>23</v>
      </c>
      <c r="O139" s="1">
        <v>22</v>
      </c>
      <c r="R139">
        <v>1033</v>
      </c>
    </row>
    <row r="140" spans="1:18" x14ac:dyDescent="0.15">
      <c r="A140" s="1">
        <v>31005</v>
      </c>
      <c r="B140" s="1">
        <v>31</v>
      </c>
      <c r="C140" s="1">
        <v>5</v>
      </c>
      <c r="D140" s="1">
        <v>6005</v>
      </c>
      <c r="E140" s="1">
        <v>6006</v>
      </c>
      <c r="F140" s="1">
        <v>6007</v>
      </c>
      <c r="G140" s="1">
        <v>6008</v>
      </c>
      <c r="H140" s="1">
        <v>5</v>
      </c>
      <c r="I140" s="1">
        <v>73</v>
      </c>
      <c r="J140" s="1">
        <v>6</v>
      </c>
      <c r="K140" s="1">
        <v>73</v>
      </c>
      <c r="L140" s="1">
        <v>7</v>
      </c>
      <c r="M140" s="1">
        <v>73</v>
      </c>
      <c r="N140" s="1">
        <v>23</v>
      </c>
      <c r="O140" s="1">
        <v>33</v>
      </c>
      <c r="R140">
        <v>1543</v>
      </c>
    </row>
    <row r="141" spans="1:18" x14ac:dyDescent="0.15">
      <c r="A141" s="1">
        <v>32000</v>
      </c>
      <c r="B141" s="1">
        <v>32</v>
      </c>
      <c r="C141" s="1">
        <v>0</v>
      </c>
      <c r="D141" s="1">
        <v>1001</v>
      </c>
      <c r="E141" s="1">
        <v>1002</v>
      </c>
      <c r="F141" s="1">
        <v>1003</v>
      </c>
      <c r="G141" s="1">
        <v>1004</v>
      </c>
      <c r="H141" s="1">
        <v>1</v>
      </c>
      <c r="I141" s="1">
        <v>100</v>
      </c>
      <c r="J141" s="1">
        <v>2</v>
      </c>
      <c r="K141" s="1">
        <v>50</v>
      </c>
      <c r="L141" s="1">
        <v>3</v>
      </c>
      <c r="M141" s="1">
        <v>30</v>
      </c>
      <c r="N141" s="1">
        <v>4</v>
      </c>
      <c r="O141" s="1">
        <v>10</v>
      </c>
      <c r="R141">
        <v>472</v>
      </c>
    </row>
    <row r="142" spans="1:18" x14ac:dyDescent="0.15">
      <c r="A142" s="1">
        <v>32001</v>
      </c>
      <c r="B142" s="1">
        <v>32</v>
      </c>
      <c r="C142" s="1">
        <v>1</v>
      </c>
      <c r="D142" s="1">
        <v>2001</v>
      </c>
      <c r="E142" s="1">
        <v>2002</v>
      </c>
      <c r="F142" s="1">
        <v>2003</v>
      </c>
      <c r="G142" s="1">
        <v>2004</v>
      </c>
      <c r="H142" s="1">
        <v>1</v>
      </c>
      <c r="I142" s="1">
        <v>150</v>
      </c>
      <c r="J142" s="1">
        <v>2</v>
      </c>
      <c r="K142" s="1">
        <v>75</v>
      </c>
      <c r="L142" s="1">
        <v>3</v>
      </c>
      <c r="M142" s="1">
        <v>45</v>
      </c>
      <c r="N142" s="1">
        <v>4</v>
      </c>
      <c r="O142" s="1">
        <v>15</v>
      </c>
      <c r="R142">
        <v>642</v>
      </c>
    </row>
    <row r="143" spans="1:18" x14ac:dyDescent="0.15">
      <c r="A143" s="1">
        <v>32002</v>
      </c>
      <c r="B143" s="1">
        <v>32</v>
      </c>
      <c r="C143" s="1">
        <v>2</v>
      </c>
      <c r="D143" s="1">
        <v>3001</v>
      </c>
      <c r="E143" s="1">
        <v>3002</v>
      </c>
      <c r="F143" s="1">
        <v>3003</v>
      </c>
      <c r="G143" s="1">
        <v>3004</v>
      </c>
      <c r="H143" s="1">
        <v>1</v>
      </c>
      <c r="I143" s="1">
        <v>225</v>
      </c>
      <c r="J143" s="1">
        <v>2</v>
      </c>
      <c r="K143" s="1">
        <v>112</v>
      </c>
      <c r="L143" s="1">
        <v>3</v>
      </c>
      <c r="M143" s="1">
        <v>67</v>
      </c>
      <c r="N143" s="1">
        <v>4</v>
      </c>
      <c r="O143" s="1">
        <v>22</v>
      </c>
      <c r="R143">
        <v>873</v>
      </c>
    </row>
    <row r="144" spans="1:18" x14ac:dyDescent="0.15">
      <c r="A144" s="1">
        <v>32003</v>
      </c>
      <c r="B144" s="1">
        <v>32</v>
      </c>
      <c r="C144" s="1">
        <v>3</v>
      </c>
      <c r="D144" s="1">
        <v>4001</v>
      </c>
      <c r="E144" s="1">
        <v>4002</v>
      </c>
      <c r="F144" s="1">
        <v>4003</v>
      </c>
      <c r="G144" s="1">
        <v>4004</v>
      </c>
      <c r="H144" s="1">
        <v>1</v>
      </c>
      <c r="I144" s="1">
        <v>337</v>
      </c>
      <c r="J144" s="1">
        <v>2</v>
      </c>
      <c r="K144" s="1">
        <v>168</v>
      </c>
      <c r="L144" s="1">
        <v>3</v>
      </c>
      <c r="M144" s="1">
        <v>100</v>
      </c>
      <c r="N144" s="1">
        <v>4</v>
      </c>
      <c r="O144" s="1">
        <v>33</v>
      </c>
      <c r="R144">
        <v>1198</v>
      </c>
    </row>
    <row r="145" spans="1:18" x14ac:dyDescent="0.15">
      <c r="A145" s="1">
        <v>32004</v>
      </c>
      <c r="B145" s="1">
        <v>32</v>
      </c>
      <c r="C145" s="1">
        <v>4</v>
      </c>
      <c r="D145" s="1">
        <v>5001</v>
      </c>
      <c r="E145" s="1">
        <v>5002</v>
      </c>
      <c r="F145" s="1">
        <v>5003</v>
      </c>
      <c r="G145" s="1">
        <v>5004</v>
      </c>
      <c r="H145" s="1">
        <v>1</v>
      </c>
      <c r="I145" s="1">
        <v>505</v>
      </c>
      <c r="J145" s="1">
        <v>2</v>
      </c>
      <c r="K145" s="1">
        <v>252</v>
      </c>
      <c r="L145" s="1">
        <v>3</v>
      </c>
      <c r="M145" s="1">
        <v>150</v>
      </c>
      <c r="N145" s="1">
        <v>4</v>
      </c>
      <c r="O145" s="1">
        <v>49</v>
      </c>
      <c r="R145">
        <v>1663</v>
      </c>
    </row>
    <row r="146" spans="1:18" x14ac:dyDescent="0.15">
      <c r="A146" s="1">
        <v>32005</v>
      </c>
      <c r="B146" s="1">
        <v>32</v>
      </c>
      <c r="C146" s="1">
        <v>5</v>
      </c>
      <c r="D146" s="1">
        <v>6001</v>
      </c>
      <c r="E146" s="1">
        <v>6002</v>
      </c>
      <c r="F146" s="1">
        <v>6003</v>
      </c>
      <c r="G146" s="1">
        <v>6004</v>
      </c>
      <c r="H146" s="1">
        <v>1</v>
      </c>
      <c r="I146" s="1">
        <v>757</v>
      </c>
      <c r="J146" s="1">
        <v>2</v>
      </c>
      <c r="K146" s="1">
        <v>378</v>
      </c>
      <c r="L146" s="1">
        <v>3</v>
      </c>
      <c r="M146" s="1">
        <v>225</v>
      </c>
      <c r="N146" s="1">
        <v>4</v>
      </c>
      <c r="O146" s="1">
        <v>73</v>
      </c>
      <c r="R146">
        <v>2493</v>
      </c>
    </row>
    <row r="147" spans="1:18" x14ac:dyDescent="0.15">
      <c r="A147" s="1">
        <v>33000</v>
      </c>
      <c r="B147" s="1">
        <v>33</v>
      </c>
      <c r="C147" s="1">
        <v>0</v>
      </c>
      <c r="D147" s="1">
        <v>1001</v>
      </c>
      <c r="E147" s="1">
        <v>1002</v>
      </c>
      <c r="F147" s="1">
        <v>1003</v>
      </c>
      <c r="G147" s="1">
        <v>1004</v>
      </c>
      <c r="H147" s="1">
        <v>1</v>
      </c>
      <c r="I147" s="1">
        <v>100</v>
      </c>
      <c r="J147" s="1">
        <v>2</v>
      </c>
      <c r="K147" s="1">
        <v>50</v>
      </c>
      <c r="L147" s="1">
        <v>3</v>
      </c>
      <c r="M147" s="1">
        <v>30</v>
      </c>
      <c r="N147" s="1">
        <v>4</v>
      </c>
      <c r="O147" s="1">
        <v>10</v>
      </c>
      <c r="R147">
        <v>472</v>
      </c>
    </row>
    <row r="148" spans="1:18" x14ac:dyDescent="0.15">
      <c r="A148" s="1">
        <v>33001</v>
      </c>
      <c r="B148" s="1">
        <v>33</v>
      </c>
      <c r="C148" s="1">
        <v>1</v>
      </c>
      <c r="D148" s="1">
        <v>2001</v>
      </c>
      <c r="E148" s="1">
        <v>2002</v>
      </c>
      <c r="F148" s="1">
        <v>2003</v>
      </c>
      <c r="G148" s="1">
        <v>2004</v>
      </c>
      <c r="H148" s="1">
        <v>1</v>
      </c>
      <c r="I148" s="1">
        <v>150</v>
      </c>
      <c r="J148" s="1">
        <v>2</v>
      </c>
      <c r="K148" s="1">
        <v>75</v>
      </c>
      <c r="L148" s="1">
        <v>3</v>
      </c>
      <c r="M148" s="1">
        <v>45</v>
      </c>
      <c r="N148" s="1">
        <v>4</v>
      </c>
      <c r="O148" s="1">
        <v>15</v>
      </c>
      <c r="R148">
        <v>642</v>
      </c>
    </row>
    <row r="149" spans="1:18" x14ac:dyDescent="0.15">
      <c r="A149" s="1">
        <v>33002</v>
      </c>
      <c r="B149" s="1">
        <v>33</v>
      </c>
      <c r="C149" s="1">
        <v>2</v>
      </c>
      <c r="D149" s="1">
        <v>3001</v>
      </c>
      <c r="E149" s="1">
        <v>3002</v>
      </c>
      <c r="F149" s="1">
        <v>3003</v>
      </c>
      <c r="G149" s="1">
        <v>3004</v>
      </c>
      <c r="H149" s="1">
        <v>1</v>
      </c>
      <c r="I149" s="1">
        <v>225</v>
      </c>
      <c r="J149" s="1">
        <v>2</v>
      </c>
      <c r="K149" s="1">
        <v>112</v>
      </c>
      <c r="L149" s="1">
        <v>3</v>
      </c>
      <c r="M149" s="1">
        <v>67</v>
      </c>
      <c r="N149" s="1">
        <v>4</v>
      </c>
      <c r="O149" s="1">
        <v>22</v>
      </c>
      <c r="R149">
        <v>873</v>
      </c>
    </row>
    <row r="150" spans="1:18" x14ac:dyDescent="0.15">
      <c r="A150" s="1">
        <v>33003</v>
      </c>
      <c r="B150" s="1">
        <v>33</v>
      </c>
      <c r="C150" s="1">
        <v>3</v>
      </c>
      <c r="D150" s="1">
        <v>4001</v>
      </c>
      <c r="E150" s="1">
        <v>4002</v>
      </c>
      <c r="F150" s="1">
        <v>4003</v>
      </c>
      <c r="G150" s="1">
        <v>4004</v>
      </c>
      <c r="H150" s="1">
        <v>1</v>
      </c>
      <c r="I150" s="1">
        <v>337</v>
      </c>
      <c r="J150" s="1">
        <v>2</v>
      </c>
      <c r="K150" s="1">
        <v>168</v>
      </c>
      <c r="L150" s="1">
        <v>3</v>
      </c>
      <c r="M150" s="1">
        <v>100</v>
      </c>
      <c r="N150" s="1">
        <v>4</v>
      </c>
      <c r="O150" s="1">
        <v>33</v>
      </c>
      <c r="R150">
        <v>1198</v>
      </c>
    </row>
    <row r="151" spans="1:18" x14ac:dyDescent="0.15">
      <c r="A151" s="1">
        <v>33004</v>
      </c>
      <c r="B151" s="1">
        <v>33</v>
      </c>
      <c r="C151" s="1">
        <v>4</v>
      </c>
      <c r="D151" s="1">
        <v>5001</v>
      </c>
      <c r="E151" s="1">
        <v>5002</v>
      </c>
      <c r="F151" s="1">
        <v>5003</v>
      </c>
      <c r="G151" s="1">
        <v>5004</v>
      </c>
      <c r="H151" s="1">
        <v>1</v>
      </c>
      <c r="I151" s="1">
        <v>505</v>
      </c>
      <c r="J151" s="1">
        <v>2</v>
      </c>
      <c r="K151" s="1">
        <v>252</v>
      </c>
      <c r="L151" s="1">
        <v>3</v>
      </c>
      <c r="M151" s="1">
        <v>150</v>
      </c>
      <c r="N151" s="1">
        <v>4</v>
      </c>
      <c r="O151" s="1">
        <v>49</v>
      </c>
      <c r="R151">
        <v>1663</v>
      </c>
    </row>
    <row r="152" spans="1:18" x14ac:dyDescent="0.15">
      <c r="A152" s="1">
        <v>33005</v>
      </c>
      <c r="B152" s="1">
        <v>33</v>
      </c>
      <c r="C152" s="1">
        <v>5</v>
      </c>
      <c r="D152" s="1">
        <v>6001</v>
      </c>
      <c r="E152" s="1">
        <v>6002</v>
      </c>
      <c r="F152" s="1">
        <v>6003</v>
      </c>
      <c r="G152" s="1">
        <v>6004</v>
      </c>
      <c r="H152" s="1">
        <v>1</v>
      </c>
      <c r="I152" s="1">
        <v>757</v>
      </c>
      <c r="J152" s="1">
        <v>2</v>
      </c>
      <c r="K152" s="1">
        <v>378</v>
      </c>
      <c r="L152" s="1">
        <v>3</v>
      </c>
      <c r="M152" s="1">
        <v>225</v>
      </c>
      <c r="N152" s="1">
        <v>4</v>
      </c>
      <c r="O152" s="1">
        <v>73</v>
      </c>
      <c r="R152">
        <v>2493</v>
      </c>
    </row>
    <row r="153" spans="1:18" s="3" customFormat="1" x14ac:dyDescent="0.15">
      <c r="A153" s="2">
        <v>36000</v>
      </c>
      <c r="B153" s="2">
        <v>36</v>
      </c>
      <c r="C153" s="2">
        <v>0</v>
      </c>
      <c r="D153" s="2">
        <v>1005</v>
      </c>
      <c r="E153" s="2">
        <v>1006</v>
      </c>
      <c r="F153" s="2">
        <v>1007</v>
      </c>
      <c r="G153" s="2">
        <v>1008</v>
      </c>
      <c r="H153" s="2">
        <v>5</v>
      </c>
      <c r="I153" s="2">
        <v>10</v>
      </c>
      <c r="J153" s="2">
        <v>6</v>
      </c>
      <c r="K153" s="2">
        <v>10</v>
      </c>
      <c r="L153" s="2">
        <v>7</v>
      </c>
      <c r="M153" s="2">
        <v>10</v>
      </c>
      <c r="N153" s="2">
        <v>23</v>
      </c>
      <c r="O153" s="2">
        <v>5</v>
      </c>
      <c r="R153" s="3">
        <v>378</v>
      </c>
    </row>
    <row r="154" spans="1:18" s="3" customFormat="1" x14ac:dyDescent="0.15">
      <c r="A154" s="2">
        <v>36001</v>
      </c>
      <c r="B154" s="2">
        <v>36</v>
      </c>
      <c r="C154" s="2">
        <v>1</v>
      </c>
      <c r="D154" s="2">
        <v>2005</v>
      </c>
      <c r="E154" s="2">
        <v>2006</v>
      </c>
      <c r="F154" s="2">
        <v>2007</v>
      </c>
      <c r="G154" s="2">
        <v>2008</v>
      </c>
      <c r="H154" s="2">
        <v>5</v>
      </c>
      <c r="I154" s="2">
        <v>15</v>
      </c>
      <c r="J154" s="2">
        <v>6</v>
      </c>
      <c r="K154" s="2">
        <v>15</v>
      </c>
      <c r="L154" s="2">
        <v>7</v>
      </c>
      <c r="M154" s="2">
        <v>15</v>
      </c>
      <c r="N154" s="2">
        <v>23</v>
      </c>
      <c r="O154" s="2">
        <v>7</v>
      </c>
      <c r="R154" s="3">
        <v>481</v>
      </c>
    </row>
    <row r="155" spans="1:18" s="3" customFormat="1" x14ac:dyDescent="0.15">
      <c r="A155" s="2">
        <v>36002</v>
      </c>
      <c r="B155" s="2">
        <v>36</v>
      </c>
      <c r="C155" s="2">
        <v>2</v>
      </c>
      <c r="D155" s="2">
        <v>3005</v>
      </c>
      <c r="E155" s="2">
        <v>3006</v>
      </c>
      <c r="F155" s="2">
        <v>3007</v>
      </c>
      <c r="G155" s="2">
        <v>3008</v>
      </c>
      <c r="H155" s="2">
        <v>5</v>
      </c>
      <c r="I155" s="2">
        <v>22</v>
      </c>
      <c r="J155" s="2">
        <v>6</v>
      </c>
      <c r="K155" s="2">
        <v>22</v>
      </c>
      <c r="L155" s="2">
        <v>7</v>
      </c>
      <c r="M155" s="2">
        <v>22</v>
      </c>
      <c r="N155" s="2">
        <v>23</v>
      </c>
      <c r="O155" s="2">
        <v>10</v>
      </c>
      <c r="R155" s="3">
        <v>620</v>
      </c>
    </row>
    <row r="156" spans="1:18" s="3" customFormat="1" x14ac:dyDescent="0.15">
      <c r="A156" s="2">
        <v>36003</v>
      </c>
      <c r="B156" s="2">
        <v>36</v>
      </c>
      <c r="C156" s="2">
        <v>3</v>
      </c>
      <c r="D156" s="2">
        <v>4005</v>
      </c>
      <c r="E156" s="2">
        <v>4006</v>
      </c>
      <c r="F156" s="2">
        <v>4007</v>
      </c>
      <c r="G156" s="2">
        <v>4008</v>
      </c>
      <c r="H156" s="2">
        <v>5</v>
      </c>
      <c r="I156" s="2">
        <v>33</v>
      </c>
      <c r="J156" s="2">
        <v>6</v>
      </c>
      <c r="K156" s="2">
        <v>33</v>
      </c>
      <c r="L156" s="2">
        <v>7</v>
      </c>
      <c r="M156" s="2">
        <v>33</v>
      </c>
      <c r="N156" s="2">
        <v>23</v>
      </c>
      <c r="O156" s="2">
        <v>15</v>
      </c>
      <c r="R156" s="3">
        <v>798</v>
      </c>
    </row>
    <row r="157" spans="1:18" s="3" customFormat="1" x14ac:dyDescent="0.15">
      <c r="A157" s="2">
        <v>36004</v>
      </c>
      <c r="B157" s="2">
        <v>36</v>
      </c>
      <c r="C157" s="2">
        <v>4</v>
      </c>
      <c r="D157" s="2">
        <v>5005</v>
      </c>
      <c r="E157" s="2">
        <v>5006</v>
      </c>
      <c r="F157" s="2">
        <v>5007</v>
      </c>
      <c r="G157" s="2">
        <v>5008</v>
      </c>
      <c r="H157" s="2">
        <v>5</v>
      </c>
      <c r="I157" s="2">
        <v>49</v>
      </c>
      <c r="J157" s="2">
        <v>6</v>
      </c>
      <c r="K157" s="2">
        <v>49</v>
      </c>
      <c r="L157" s="2">
        <v>7</v>
      </c>
      <c r="M157" s="2">
        <v>49</v>
      </c>
      <c r="N157" s="2">
        <v>23</v>
      </c>
      <c r="O157" s="2">
        <v>22</v>
      </c>
      <c r="R157" s="3">
        <v>1033</v>
      </c>
    </row>
    <row r="158" spans="1:18" s="3" customFormat="1" x14ac:dyDescent="0.15">
      <c r="A158" s="2">
        <v>36005</v>
      </c>
      <c r="B158" s="2">
        <v>36</v>
      </c>
      <c r="C158" s="2">
        <v>5</v>
      </c>
      <c r="D158" s="2">
        <v>6005</v>
      </c>
      <c r="E158" s="2">
        <v>6006</v>
      </c>
      <c r="F158" s="2">
        <v>6007</v>
      </c>
      <c r="G158" s="2">
        <v>6008</v>
      </c>
      <c r="H158" s="2">
        <v>5</v>
      </c>
      <c r="I158" s="2">
        <v>73</v>
      </c>
      <c r="J158" s="2">
        <v>6</v>
      </c>
      <c r="K158" s="2">
        <v>73</v>
      </c>
      <c r="L158" s="2">
        <v>7</v>
      </c>
      <c r="M158" s="2">
        <v>73</v>
      </c>
      <c r="N158" s="2">
        <v>23</v>
      </c>
      <c r="O158" s="2">
        <v>33</v>
      </c>
      <c r="R158" s="3">
        <v>1543</v>
      </c>
    </row>
    <row r="159" spans="1:18" s="3" customFormat="1" x14ac:dyDescent="0.15">
      <c r="A159" s="2">
        <v>39000</v>
      </c>
      <c r="B159" s="2">
        <v>39</v>
      </c>
      <c r="C159" s="2">
        <v>0</v>
      </c>
      <c r="D159" s="2">
        <v>1001</v>
      </c>
      <c r="E159" s="2">
        <v>1002</v>
      </c>
      <c r="F159" s="2">
        <v>1003</v>
      </c>
      <c r="G159" s="2">
        <v>1004</v>
      </c>
      <c r="H159" s="2">
        <v>1</v>
      </c>
      <c r="I159" s="2">
        <v>100</v>
      </c>
      <c r="J159" s="2">
        <v>2</v>
      </c>
      <c r="K159" s="2">
        <v>50</v>
      </c>
      <c r="L159" s="2">
        <v>3</v>
      </c>
      <c r="M159" s="2">
        <v>30</v>
      </c>
      <c r="N159" s="2">
        <v>4</v>
      </c>
      <c r="O159" s="2">
        <v>10</v>
      </c>
      <c r="R159" s="3">
        <v>472</v>
      </c>
    </row>
    <row r="160" spans="1:18" s="3" customFormat="1" x14ac:dyDescent="0.15">
      <c r="A160" s="2">
        <v>39000</v>
      </c>
      <c r="B160" s="2">
        <v>39</v>
      </c>
      <c r="C160" s="2">
        <v>1</v>
      </c>
      <c r="D160" s="2">
        <v>2001</v>
      </c>
      <c r="E160" s="2">
        <v>2002</v>
      </c>
      <c r="F160" s="2">
        <v>2003</v>
      </c>
      <c r="G160" s="2">
        <v>2004</v>
      </c>
      <c r="H160" s="2">
        <v>1</v>
      </c>
      <c r="I160" s="2">
        <v>150</v>
      </c>
      <c r="J160" s="2">
        <v>2</v>
      </c>
      <c r="K160" s="2">
        <v>75</v>
      </c>
      <c r="L160" s="2">
        <v>3</v>
      </c>
      <c r="M160" s="2">
        <v>45</v>
      </c>
      <c r="N160" s="2">
        <v>4</v>
      </c>
      <c r="O160" s="2">
        <v>15</v>
      </c>
      <c r="R160" s="3">
        <v>642</v>
      </c>
    </row>
    <row r="161" spans="1:18" s="3" customFormat="1" x14ac:dyDescent="0.15">
      <c r="A161" s="2">
        <v>39000</v>
      </c>
      <c r="B161" s="2">
        <v>39</v>
      </c>
      <c r="C161" s="2">
        <v>2</v>
      </c>
      <c r="D161" s="2">
        <v>3001</v>
      </c>
      <c r="E161" s="2">
        <v>3002</v>
      </c>
      <c r="F161" s="2">
        <v>3003</v>
      </c>
      <c r="G161" s="2">
        <v>3004</v>
      </c>
      <c r="H161" s="2">
        <v>1</v>
      </c>
      <c r="I161" s="2">
        <v>225</v>
      </c>
      <c r="J161" s="2">
        <v>2</v>
      </c>
      <c r="K161" s="2">
        <v>112</v>
      </c>
      <c r="L161" s="2">
        <v>3</v>
      </c>
      <c r="M161" s="2">
        <v>67</v>
      </c>
      <c r="N161" s="2">
        <v>4</v>
      </c>
      <c r="O161" s="2">
        <v>22</v>
      </c>
      <c r="R161" s="3">
        <v>873</v>
      </c>
    </row>
    <row r="162" spans="1:18" s="3" customFormat="1" x14ac:dyDescent="0.15">
      <c r="A162" s="2">
        <v>39000</v>
      </c>
      <c r="B162" s="2">
        <v>39</v>
      </c>
      <c r="C162" s="2">
        <v>3</v>
      </c>
      <c r="D162" s="2">
        <v>4001</v>
      </c>
      <c r="E162" s="2">
        <v>4002</v>
      </c>
      <c r="F162" s="2">
        <v>4003</v>
      </c>
      <c r="G162" s="2">
        <v>4004</v>
      </c>
      <c r="H162" s="2">
        <v>1</v>
      </c>
      <c r="I162" s="2">
        <v>337</v>
      </c>
      <c r="J162" s="2">
        <v>2</v>
      </c>
      <c r="K162" s="2">
        <v>168</v>
      </c>
      <c r="L162" s="2">
        <v>3</v>
      </c>
      <c r="M162" s="2">
        <v>100</v>
      </c>
      <c r="N162" s="2">
        <v>4</v>
      </c>
      <c r="O162" s="2">
        <v>33</v>
      </c>
      <c r="R162" s="3">
        <v>1198</v>
      </c>
    </row>
    <row r="163" spans="1:18" s="3" customFormat="1" x14ac:dyDescent="0.15">
      <c r="A163" s="2">
        <v>39000</v>
      </c>
      <c r="B163" s="2">
        <v>39</v>
      </c>
      <c r="C163" s="2">
        <v>4</v>
      </c>
      <c r="D163" s="2">
        <v>5001</v>
      </c>
      <c r="E163" s="2">
        <v>5002</v>
      </c>
      <c r="F163" s="2">
        <v>5003</v>
      </c>
      <c r="G163" s="2">
        <v>5004</v>
      </c>
      <c r="H163" s="2">
        <v>1</v>
      </c>
      <c r="I163" s="2">
        <v>505</v>
      </c>
      <c r="J163" s="2">
        <v>2</v>
      </c>
      <c r="K163" s="2">
        <v>252</v>
      </c>
      <c r="L163" s="2">
        <v>3</v>
      </c>
      <c r="M163" s="2">
        <v>150</v>
      </c>
      <c r="N163" s="2">
        <v>4</v>
      </c>
      <c r="O163" s="2">
        <v>49</v>
      </c>
      <c r="R163" s="3">
        <v>1663</v>
      </c>
    </row>
    <row r="164" spans="1:18" s="3" customFormat="1" x14ac:dyDescent="0.15">
      <c r="A164" s="2">
        <v>39000</v>
      </c>
      <c r="B164" s="2">
        <v>39</v>
      </c>
      <c r="C164" s="2">
        <v>5</v>
      </c>
      <c r="D164" s="2">
        <v>6001</v>
      </c>
      <c r="E164" s="2">
        <v>6002</v>
      </c>
      <c r="F164" s="2">
        <v>6003</v>
      </c>
      <c r="G164" s="2">
        <v>6004</v>
      </c>
      <c r="H164" s="2">
        <v>1</v>
      </c>
      <c r="I164" s="2">
        <v>757</v>
      </c>
      <c r="J164" s="2">
        <v>2</v>
      </c>
      <c r="K164" s="2">
        <v>378</v>
      </c>
      <c r="L164" s="2">
        <v>3</v>
      </c>
      <c r="M164" s="2">
        <v>225</v>
      </c>
      <c r="N164" s="2">
        <v>4</v>
      </c>
      <c r="O164" s="2">
        <v>73</v>
      </c>
      <c r="R164" s="3">
        <v>2493</v>
      </c>
    </row>
    <row r="165" spans="1:18" s="3" customFormat="1" x14ac:dyDescent="0.15">
      <c r="A165" s="2">
        <v>40000</v>
      </c>
      <c r="B165" s="2">
        <v>40</v>
      </c>
      <c r="C165" s="2">
        <v>0</v>
      </c>
      <c r="D165" s="2">
        <v>1005</v>
      </c>
      <c r="E165" s="2">
        <v>1006</v>
      </c>
      <c r="F165" s="2">
        <v>1007</v>
      </c>
      <c r="G165" s="2">
        <v>1008</v>
      </c>
      <c r="H165" s="2">
        <v>5</v>
      </c>
      <c r="I165" s="2">
        <v>10</v>
      </c>
      <c r="J165" s="2">
        <v>6</v>
      </c>
      <c r="K165" s="2">
        <v>10</v>
      </c>
      <c r="L165" s="2">
        <v>7</v>
      </c>
      <c r="M165" s="2">
        <v>10</v>
      </c>
      <c r="N165" s="2">
        <v>23</v>
      </c>
      <c r="O165" s="2">
        <v>5</v>
      </c>
      <c r="R165" s="3">
        <v>378</v>
      </c>
    </row>
    <row r="166" spans="1:18" s="3" customFormat="1" x14ac:dyDescent="0.15">
      <c r="A166" s="2">
        <v>40001</v>
      </c>
      <c r="B166" s="2">
        <v>40</v>
      </c>
      <c r="C166" s="2">
        <v>1</v>
      </c>
      <c r="D166" s="2">
        <v>2005</v>
      </c>
      <c r="E166" s="2">
        <v>2006</v>
      </c>
      <c r="F166" s="2">
        <v>2007</v>
      </c>
      <c r="G166" s="2">
        <v>2008</v>
      </c>
      <c r="H166" s="2">
        <v>5</v>
      </c>
      <c r="I166" s="2">
        <v>15</v>
      </c>
      <c r="J166" s="2">
        <v>6</v>
      </c>
      <c r="K166" s="2">
        <v>15</v>
      </c>
      <c r="L166" s="2">
        <v>7</v>
      </c>
      <c r="M166" s="2">
        <v>15</v>
      </c>
      <c r="N166" s="2">
        <v>23</v>
      </c>
      <c r="O166" s="2">
        <v>7</v>
      </c>
      <c r="R166" s="3">
        <v>481</v>
      </c>
    </row>
    <row r="167" spans="1:18" s="3" customFormat="1" x14ac:dyDescent="0.15">
      <c r="A167" s="2">
        <v>40002</v>
      </c>
      <c r="B167" s="2">
        <v>40</v>
      </c>
      <c r="C167" s="2">
        <v>2</v>
      </c>
      <c r="D167" s="2">
        <v>3005</v>
      </c>
      <c r="E167" s="2">
        <v>3006</v>
      </c>
      <c r="F167" s="2">
        <v>3007</v>
      </c>
      <c r="G167" s="2">
        <v>3008</v>
      </c>
      <c r="H167" s="2">
        <v>5</v>
      </c>
      <c r="I167" s="2">
        <v>22</v>
      </c>
      <c r="J167" s="2">
        <v>6</v>
      </c>
      <c r="K167" s="2">
        <v>22</v>
      </c>
      <c r="L167" s="2">
        <v>7</v>
      </c>
      <c r="M167" s="2">
        <v>22</v>
      </c>
      <c r="N167" s="2">
        <v>23</v>
      </c>
      <c r="O167" s="2">
        <v>10</v>
      </c>
      <c r="R167" s="3">
        <v>620</v>
      </c>
    </row>
    <row r="168" spans="1:18" s="3" customFormat="1" x14ac:dyDescent="0.15">
      <c r="A168" s="2">
        <v>40003</v>
      </c>
      <c r="B168" s="2">
        <v>40</v>
      </c>
      <c r="C168" s="2">
        <v>3</v>
      </c>
      <c r="D168" s="2">
        <v>4005</v>
      </c>
      <c r="E168" s="2">
        <v>4006</v>
      </c>
      <c r="F168" s="2">
        <v>4007</v>
      </c>
      <c r="G168" s="2">
        <v>4008</v>
      </c>
      <c r="H168" s="2">
        <v>5</v>
      </c>
      <c r="I168" s="2">
        <v>33</v>
      </c>
      <c r="J168" s="2">
        <v>6</v>
      </c>
      <c r="K168" s="2">
        <v>33</v>
      </c>
      <c r="L168" s="2">
        <v>7</v>
      </c>
      <c r="M168" s="2">
        <v>33</v>
      </c>
      <c r="N168" s="2">
        <v>23</v>
      </c>
      <c r="O168" s="2">
        <v>15</v>
      </c>
      <c r="R168" s="3">
        <v>798</v>
      </c>
    </row>
    <row r="169" spans="1:18" s="3" customFormat="1" x14ac:dyDescent="0.15">
      <c r="A169" s="2">
        <v>40004</v>
      </c>
      <c r="B169" s="2">
        <v>40</v>
      </c>
      <c r="C169" s="2">
        <v>4</v>
      </c>
      <c r="D169" s="2">
        <v>5005</v>
      </c>
      <c r="E169" s="2">
        <v>5006</v>
      </c>
      <c r="F169" s="2">
        <v>5007</v>
      </c>
      <c r="G169" s="2">
        <v>5008</v>
      </c>
      <c r="H169" s="2">
        <v>5</v>
      </c>
      <c r="I169" s="2">
        <v>49</v>
      </c>
      <c r="J169" s="2">
        <v>6</v>
      </c>
      <c r="K169" s="2">
        <v>49</v>
      </c>
      <c r="L169" s="2">
        <v>7</v>
      </c>
      <c r="M169" s="2">
        <v>49</v>
      </c>
      <c r="N169" s="2">
        <v>23</v>
      </c>
      <c r="O169" s="2">
        <v>22</v>
      </c>
      <c r="R169" s="3">
        <v>1033</v>
      </c>
    </row>
    <row r="170" spans="1:18" s="3" customFormat="1" x14ac:dyDescent="0.15">
      <c r="A170" s="2">
        <v>40005</v>
      </c>
      <c r="B170" s="2">
        <v>40</v>
      </c>
      <c r="C170" s="2">
        <v>5</v>
      </c>
      <c r="D170" s="2">
        <v>6005</v>
      </c>
      <c r="E170" s="2">
        <v>6006</v>
      </c>
      <c r="F170" s="2">
        <v>6007</v>
      </c>
      <c r="G170" s="2">
        <v>6008</v>
      </c>
      <c r="H170" s="2">
        <v>5</v>
      </c>
      <c r="I170" s="2">
        <v>73</v>
      </c>
      <c r="J170" s="2">
        <v>6</v>
      </c>
      <c r="K170" s="2">
        <v>73</v>
      </c>
      <c r="L170" s="2">
        <v>7</v>
      </c>
      <c r="M170" s="2">
        <v>73</v>
      </c>
      <c r="N170" s="2">
        <v>23</v>
      </c>
      <c r="O170" s="2">
        <v>33</v>
      </c>
      <c r="R170" s="3">
        <v>1543</v>
      </c>
    </row>
    <row r="171" spans="1:18" s="3" customFormat="1" x14ac:dyDescent="0.15">
      <c r="A171" s="2">
        <v>41000</v>
      </c>
      <c r="B171" s="2">
        <v>41</v>
      </c>
      <c r="C171" s="2">
        <v>0</v>
      </c>
      <c r="D171" s="2">
        <v>1005</v>
      </c>
      <c r="E171" s="2">
        <v>1006</v>
      </c>
      <c r="F171" s="2">
        <v>1007</v>
      </c>
      <c r="G171" s="2">
        <v>1008</v>
      </c>
      <c r="H171" s="2">
        <v>5</v>
      </c>
      <c r="I171" s="2">
        <v>10</v>
      </c>
      <c r="J171" s="2">
        <v>6</v>
      </c>
      <c r="K171" s="2">
        <v>10</v>
      </c>
      <c r="L171" s="2">
        <v>7</v>
      </c>
      <c r="M171" s="2">
        <v>10</v>
      </c>
      <c r="N171" s="2">
        <v>23</v>
      </c>
      <c r="O171" s="2">
        <v>5</v>
      </c>
      <c r="R171" s="3">
        <v>378</v>
      </c>
    </row>
    <row r="172" spans="1:18" s="3" customFormat="1" x14ac:dyDescent="0.15">
      <c r="A172" s="2">
        <v>41001</v>
      </c>
      <c r="B172" s="2">
        <v>41</v>
      </c>
      <c r="C172" s="2">
        <v>1</v>
      </c>
      <c r="D172" s="2">
        <v>2005</v>
      </c>
      <c r="E172" s="2">
        <v>2006</v>
      </c>
      <c r="F172" s="2">
        <v>2007</v>
      </c>
      <c r="G172" s="2">
        <v>2008</v>
      </c>
      <c r="H172" s="2">
        <v>5</v>
      </c>
      <c r="I172" s="2">
        <v>15</v>
      </c>
      <c r="J172" s="2">
        <v>6</v>
      </c>
      <c r="K172" s="2">
        <v>15</v>
      </c>
      <c r="L172" s="2">
        <v>7</v>
      </c>
      <c r="M172" s="2">
        <v>15</v>
      </c>
      <c r="N172" s="2">
        <v>23</v>
      </c>
      <c r="O172" s="2">
        <v>7</v>
      </c>
      <c r="R172" s="3">
        <v>481</v>
      </c>
    </row>
    <row r="173" spans="1:18" s="3" customFormat="1" x14ac:dyDescent="0.15">
      <c r="A173" s="2">
        <v>41002</v>
      </c>
      <c r="B173" s="2">
        <v>41</v>
      </c>
      <c r="C173" s="2">
        <v>2</v>
      </c>
      <c r="D173" s="2">
        <v>3005</v>
      </c>
      <c r="E173" s="2">
        <v>3006</v>
      </c>
      <c r="F173" s="2">
        <v>3007</v>
      </c>
      <c r="G173" s="2">
        <v>3008</v>
      </c>
      <c r="H173" s="2">
        <v>5</v>
      </c>
      <c r="I173" s="2">
        <v>22</v>
      </c>
      <c r="J173" s="2">
        <v>6</v>
      </c>
      <c r="K173" s="2">
        <v>22</v>
      </c>
      <c r="L173" s="2">
        <v>7</v>
      </c>
      <c r="M173" s="2">
        <v>22</v>
      </c>
      <c r="N173" s="2">
        <v>23</v>
      </c>
      <c r="O173" s="2">
        <v>10</v>
      </c>
      <c r="R173" s="3">
        <v>620</v>
      </c>
    </row>
    <row r="174" spans="1:18" s="3" customFormat="1" x14ac:dyDescent="0.15">
      <c r="A174" s="2">
        <v>41003</v>
      </c>
      <c r="B174" s="2">
        <v>41</v>
      </c>
      <c r="C174" s="2">
        <v>3</v>
      </c>
      <c r="D174" s="2">
        <v>4005</v>
      </c>
      <c r="E174" s="2">
        <v>4006</v>
      </c>
      <c r="F174" s="2">
        <v>4007</v>
      </c>
      <c r="G174" s="2">
        <v>4008</v>
      </c>
      <c r="H174" s="2">
        <v>5</v>
      </c>
      <c r="I174" s="2">
        <v>33</v>
      </c>
      <c r="J174" s="2">
        <v>6</v>
      </c>
      <c r="K174" s="2">
        <v>33</v>
      </c>
      <c r="L174" s="2">
        <v>7</v>
      </c>
      <c r="M174" s="2">
        <v>33</v>
      </c>
      <c r="N174" s="2">
        <v>23</v>
      </c>
      <c r="O174" s="2">
        <v>15</v>
      </c>
      <c r="R174" s="3">
        <v>798</v>
      </c>
    </row>
    <row r="175" spans="1:18" s="3" customFormat="1" x14ac:dyDescent="0.15">
      <c r="A175" s="2">
        <v>41004</v>
      </c>
      <c r="B175" s="2">
        <v>41</v>
      </c>
      <c r="C175" s="2">
        <v>4</v>
      </c>
      <c r="D175" s="2">
        <v>5005</v>
      </c>
      <c r="E175" s="2">
        <v>5006</v>
      </c>
      <c r="F175" s="2">
        <v>5007</v>
      </c>
      <c r="G175" s="2">
        <v>5008</v>
      </c>
      <c r="H175" s="2">
        <v>5</v>
      </c>
      <c r="I175" s="2">
        <v>49</v>
      </c>
      <c r="J175" s="2">
        <v>6</v>
      </c>
      <c r="K175" s="2">
        <v>49</v>
      </c>
      <c r="L175" s="2">
        <v>7</v>
      </c>
      <c r="M175" s="2">
        <v>49</v>
      </c>
      <c r="N175" s="2">
        <v>23</v>
      </c>
      <c r="O175" s="2">
        <v>22</v>
      </c>
      <c r="R175" s="3">
        <v>1033</v>
      </c>
    </row>
    <row r="176" spans="1:18" s="3" customFormat="1" x14ac:dyDescent="0.15">
      <c r="A176" s="2">
        <v>41005</v>
      </c>
      <c r="B176" s="2">
        <v>41</v>
      </c>
      <c r="C176" s="2">
        <v>5</v>
      </c>
      <c r="D176" s="2">
        <v>6005</v>
      </c>
      <c r="E176" s="2">
        <v>6006</v>
      </c>
      <c r="F176" s="2">
        <v>6007</v>
      </c>
      <c r="G176" s="2">
        <v>6008</v>
      </c>
      <c r="H176" s="2">
        <v>5</v>
      </c>
      <c r="I176" s="2">
        <v>73</v>
      </c>
      <c r="J176" s="2">
        <v>6</v>
      </c>
      <c r="K176" s="2">
        <v>73</v>
      </c>
      <c r="L176" s="2">
        <v>7</v>
      </c>
      <c r="M176" s="2">
        <v>73</v>
      </c>
      <c r="N176" s="2">
        <v>23</v>
      </c>
      <c r="O176" s="2">
        <v>33</v>
      </c>
      <c r="R176" s="3">
        <v>1543</v>
      </c>
    </row>
    <row r="177" spans="1:18" x14ac:dyDescent="0.15">
      <c r="A177" s="1">
        <v>42000</v>
      </c>
      <c r="B177" s="1">
        <v>42</v>
      </c>
      <c r="C177" s="1">
        <v>0</v>
      </c>
      <c r="D177" s="1">
        <v>1005</v>
      </c>
      <c r="E177" s="1">
        <v>1006</v>
      </c>
      <c r="F177" s="1">
        <v>1007</v>
      </c>
      <c r="G177" s="1">
        <v>1008</v>
      </c>
      <c r="H177" s="1">
        <v>5</v>
      </c>
      <c r="I177" s="1">
        <v>10</v>
      </c>
      <c r="J177" s="1">
        <v>6</v>
      </c>
      <c r="K177" s="1">
        <v>10</v>
      </c>
      <c r="L177" s="1">
        <v>7</v>
      </c>
      <c r="M177" s="1">
        <v>10</v>
      </c>
      <c r="N177" s="1">
        <v>23</v>
      </c>
      <c r="O177" s="1">
        <v>5</v>
      </c>
      <c r="R177">
        <v>378</v>
      </c>
    </row>
    <row r="178" spans="1:18" x14ac:dyDescent="0.15">
      <c r="A178" s="1">
        <v>42001</v>
      </c>
      <c r="B178" s="1">
        <v>42</v>
      </c>
      <c r="C178" s="1">
        <v>1</v>
      </c>
      <c r="D178" s="1">
        <v>2005</v>
      </c>
      <c r="E178" s="1">
        <v>2006</v>
      </c>
      <c r="F178" s="1">
        <v>2007</v>
      </c>
      <c r="G178" s="1">
        <v>2008</v>
      </c>
      <c r="H178" s="1">
        <v>5</v>
      </c>
      <c r="I178" s="1">
        <v>15</v>
      </c>
      <c r="J178" s="1">
        <v>6</v>
      </c>
      <c r="K178" s="1">
        <v>15</v>
      </c>
      <c r="L178" s="1">
        <v>7</v>
      </c>
      <c r="M178" s="1">
        <v>15</v>
      </c>
      <c r="N178" s="1">
        <v>23</v>
      </c>
      <c r="O178" s="1">
        <v>7</v>
      </c>
      <c r="R178">
        <v>481</v>
      </c>
    </row>
    <row r="179" spans="1:18" x14ac:dyDescent="0.15">
      <c r="A179" s="1">
        <v>42002</v>
      </c>
      <c r="B179" s="1">
        <v>42</v>
      </c>
      <c r="C179" s="1">
        <v>2</v>
      </c>
      <c r="D179" s="1">
        <v>3005</v>
      </c>
      <c r="E179" s="1">
        <v>3006</v>
      </c>
      <c r="F179" s="1">
        <v>3007</v>
      </c>
      <c r="G179" s="1">
        <v>3008</v>
      </c>
      <c r="H179" s="1">
        <v>5</v>
      </c>
      <c r="I179" s="1">
        <v>22</v>
      </c>
      <c r="J179" s="1">
        <v>6</v>
      </c>
      <c r="K179" s="1">
        <v>22</v>
      </c>
      <c r="L179" s="1">
        <v>7</v>
      </c>
      <c r="M179" s="1">
        <v>22</v>
      </c>
      <c r="N179" s="1">
        <v>23</v>
      </c>
      <c r="O179" s="1">
        <v>10</v>
      </c>
      <c r="R179">
        <v>620</v>
      </c>
    </row>
    <row r="180" spans="1:18" x14ac:dyDescent="0.15">
      <c r="A180" s="1">
        <v>42003</v>
      </c>
      <c r="B180" s="1">
        <v>42</v>
      </c>
      <c r="C180" s="1">
        <v>3</v>
      </c>
      <c r="D180" s="1">
        <v>4005</v>
      </c>
      <c r="E180" s="1">
        <v>4006</v>
      </c>
      <c r="F180" s="1">
        <v>4007</v>
      </c>
      <c r="G180" s="1">
        <v>4008</v>
      </c>
      <c r="H180" s="1">
        <v>5</v>
      </c>
      <c r="I180" s="1">
        <v>33</v>
      </c>
      <c r="J180" s="1">
        <v>6</v>
      </c>
      <c r="K180" s="1">
        <v>33</v>
      </c>
      <c r="L180" s="1">
        <v>7</v>
      </c>
      <c r="M180" s="1">
        <v>33</v>
      </c>
      <c r="N180" s="1">
        <v>23</v>
      </c>
      <c r="O180" s="1">
        <v>15</v>
      </c>
      <c r="R180">
        <v>798</v>
      </c>
    </row>
    <row r="181" spans="1:18" x14ac:dyDescent="0.15">
      <c r="A181" s="1">
        <v>42004</v>
      </c>
      <c r="B181" s="1">
        <v>42</v>
      </c>
      <c r="C181" s="1">
        <v>4</v>
      </c>
      <c r="D181" s="1">
        <v>5005</v>
      </c>
      <c r="E181" s="1">
        <v>5006</v>
      </c>
      <c r="F181" s="1">
        <v>5007</v>
      </c>
      <c r="G181" s="1">
        <v>5008</v>
      </c>
      <c r="H181" s="1">
        <v>5</v>
      </c>
      <c r="I181" s="1">
        <v>49</v>
      </c>
      <c r="J181" s="1">
        <v>6</v>
      </c>
      <c r="K181" s="1">
        <v>49</v>
      </c>
      <c r="L181" s="1">
        <v>7</v>
      </c>
      <c r="M181" s="1">
        <v>49</v>
      </c>
      <c r="N181" s="1">
        <v>23</v>
      </c>
      <c r="O181" s="1">
        <v>22</v>
      </c>
      <c r="R181">
        <v>1033</v>
      </c>
    </row>
    <row r="182" spans="1:18" x14ac:dyDescent="0.15">
      <c r="A182" s="1">
        <v>42005</v>
      </c>
      <c r="B182" s="1">
        <v>42</v>
      </c>
      <c r="C182" s="1">
        <v>5</v>
      </c>
      <c r="D182" s="1">
        <v>6005</v>
      </c>
      <c r="E182" s="1">
        <v>6006</v>
      </c>
      <c r="F182" s="1">
        <v>6007</v>
      </c>
      <c r="G182" s="1">
        <v>6008</v>
      </c>
      <c r="H182" s="1">
        <v>5</v>
      </c>
      <c r="I182" s="1">
        <v>73</v>
      </c>
      <c r="J182" s="1">
        <v>6</v>
      </c>
      <c r="K182" s="1">
        <v>73</v>
      </c>
      <c r="L182" s="1">
        <v>7</v>
      </c>
      <c r="M182" s="1">
        <v>73</v>
      </c>
      <c r="N182" s="1">
        <v>23</v>
      </c>
      <c r="O182" s="1">
        <v>33</v>
      </c>
      <c r="R182">
        <v>1543</v>
      </c>
    </row>
    <row r="183" spans="1:18" x14ac:dyDescent="0.15">
      <c r="A183" s="1">
        <v>45000</v>
      </c>
      <c r="B183" s="1">
        <v>45</v>
      </c>
      <c r="C183" s="1">
        <v>0</v>
      </c>
      <c r="D183" s="1">
        <v>1001</v>
      </c>
      <c r="E183" s="1">
        <v>1002</v>
      </c>
      <c r="F183" s="1">
        <v>1003</v>
      </c>
      <c r="G183" s="1">
        <v>1004</v>
      </c>
      <c r="H183" s="1">
        <v>1</v>
      </c>
      <c r="I183" s="1">
        <v>100</v>
      </c>
      <c r="J183" s="1">
        <v>2</v>
      </c>
      <c r="K183" s="1">
        <v>50</v>
      </c>
      <c r="L183" s="1">
        <v>3</v>
      </c>
      <c r="M183" s="1">
        <v>30</v>
      </c>
      <c r="N183" s="1">
        <v>4</v>
      </c>
      <c r="O183" s="1">
        <v>10</v>
      </c>
      <c r="R183">
        <v>472</v>
      </c>
    </row>
    <row r="184" spans="1:18" x14ac:dyDescent="0.15">
      <c r="A184" s="1">
        <v>45001</v>
      </c>
      <c r="B184" s="1">
        <v>45</v>
      </c>
      <c r="C184" s="1">
        <v>1</v>
      </c>
      <c r="D184" s="1">
        <v>2001</v>
      </c>
      <c r="E184" s="1">
        <v>2002</v>
      </c>
      <c r="F184" s="1">
        <v>2003</v>
      </c>
      <c r="G184" s="1">
        <v>2004</v>
      </c>
      <c r="H184" s="1">
        <v>1</v>
      </c>
      <c r="I184" s="1">
        <v>150</v>
      </c>
      <c r="J184" s="1">
        <v>2</v>
      </c>
      <c r="K184" s="1">
        <v>75</v>
      </c>
      <c r="L184" s="1">
        <v>3</v>
      </c>
      <c r="M184" s="1">
        <v>45</v>
      </c>
      <c r="N184" s="1">
        <v>4</v>
      </c>
      <c r="O184" s="1">
        <v>15</v>
      </c>
      <c r="R184">
        <v>642</v>
      </c>
    </row>
    <row r="185" spans="1:18" x14ac:dyDescent="0.15">
      <c r="A185" s="1">
        <v>45002</v>
      </c>
      <c r="B185" s="1">
        <v>45</v>
      </c>
      <c r="C185" s="1">
        <v>2</v>
      </c>
      <c r="D185" s="1">
        <v>3001</v>
      </c>
      <c r="E185" s="1">
        <v>3002</v>
      </c>
      <c r="F185" s="1">
        <v>3003</v>
      </c>
      <c r="G185" s="1">
        <v>3004</v>
      </c>
      <c r="H185" s="1">
        <v>1</v>
      </c>
      <c r="I185" s="1">
        <v>225</v>
      </c>
      <c r="J185" s="1">
        <v>2</v>
      </c>
      <c r="K185" s="1">
        <v>112</v>
      </c>
      <c r="L185" s="1">
        <v>3</v>
      </c>
      <c r="M185" s="1">
        <v>67</v>
      </c>
      <c r="N185" s="1">
        <v>4</v>
      </c>
      <c r="O185" s="1">
        <v>22</v>
      </c>
      <c r="R185">
        <v>873</v>
      </c>
    </row>
    <row r="186" spans="1:18" x14ac:dyDescent="0.15">
      <c r="A186" s="1">
        <v>45003</v>
      </c>
      <c r="B186" s="1">
        <v>45</v>
      </c>
      <c r="C186" s="1">
        <v>3</v>
      </c>
      <c r="D186" s="1">
        <v>4001</v>
      </c>
      <c r="E186" s="1">
        <v>4002</v>
      </c>
      <c r="F186" s="1">
        <v>4003</v>
      </c>
      <c r="G186" s="1">
        <v>4004</v>
      </c>
      <c r="H186" s="1">
        <v>1</v>
      </c>
      <c r="I186" s="1">
        <v>337</v>
      </c>
      <c r="J186" s="1">
        <v>2</v>
      </c>
      <c r="K186" s="1">
        <v>168</v>
      </c>
      <c r="L186" s="1">
        <v>3</v>
      </c>
      <c r="M186" s="1">
        <v>100</v>
      </c>
      <c r="N186" s="1">
        <v>4</v>
      </c>
      <c r="O186" s="1">
        <v>33</v>
      </c>
      <c r="R186">
        <v>1198</v>
      </c>
    </row>
    <row r="187" spans="1:18" x14ac:dyDescent="0.15">
      <c r="A187" s="1">
        <v>45004</v>
      </c>
      <c r="B187" s="1">
        <v>45</v>
      </c>
      <c r="C187" s="1">
        <v>4</v>
      </c>
      <c r="D187" s="1">
        <v>5001</v>
      </c>
      <c r="E187" s="1">
        <v>5002</v>
      </c>
      <c r="F187" s="1">
        <v>5003</v>
      </c>
      <c r="G187" s="1">
        <v>5004</v>
      </c>
      <c r="H187" s="1">
        <v>1</v>
      </c>
      <c r="I187" s="1">
        <v>505</v>
      </c>
      <c r="J187" s="1">
        <v>2</v>
      </c>
      <c r="K187" s="1">
        <v>252</v>
      </c>
      <c r="L187" s="1">
        <v>3</v>
      </c>
      <c r="M187" s="1">
        <v>150</v>
      </c>
      <c r="N187" s="1">
        <v>4</v>
      </c>
      <c r="O187" s="1">
        <v>49</v>
      </c>
      <c r="R187">
        <v>1663</v>
      </c>
    </row>
    <row r="188" spans="1:18" x14ac:dyDescent="0.15">
      <c r="A188" s="1">
        <v>45005</v>
      </c>
      <c r="B188" s="1">
        <v>45</v>
      </c>
      <c r="C188" s="1">
        <v>5</v>
      </c>
      <c r="D188" s="1">
        <v>6001</v>
      </c>
      <c r="E188" s="1">
        <v>6002</v>
      </c>
      <c r="F188" s="1">
        <v>6003</v>
      </c>
      <c r="G188" s="1">
        <v>6004</v>
      </c>
      <c r="H188" s="1">
        <v>1</v>
      </c>
      <c r="I188" s="1">
        <v>757</v>
      </c>
      <c r="J188" s="1">
        <v>2</v>
      </c>
      <c r="K188" s="1">
        <v>378</v>
      </c>
      <c r="L188" s="1">
        <v>3</v>
      </c>
      <c r="M188" s="1">
        <v>225</v>
      </c>
      <c r="N188" s="1">
        <v>4</v>
      </c>
      <c r="O188" s="1">
        <v>73</v>
      </c>
      <c r="R188">
        <v>2493</v>
      </c>
    </row>
    <row r="189" spans="1:18" x14ac:dyDescent="0.15">
      <c r="A189" s="1">
        <v>46000</v>
      </c>
      <c r="B189" s="1">
        <v>46</v>
      </c>
      <c r="C189" s="1">
        <v>0</v>
      </c>
      <c r="D189" s="1">
        <v>1005</v>
      </c>
      <c r="E189" s="1">
        <v>1006</v>
      </c>
      <c r="F189" s="1">
        <v>1007</v>
      </c>
      <c r="G189" s="1">
        <v>1008</v>
      </c>
      <c r="H189" s="1">
        <v>5</v>
      </c>
      <c r="I189" s="1">
        <v>10</v>
      </c>
      <c r="J189" s="1">
        <v>6</v>
      </c>
      <c r="K189" s="1">
        <v>10</v>
      </c>
      <c r="L189" s="1">
        <v>7</v>
      </c>
      <c r="M189" s="1">
        <v>10</v>
      </c>
      <c r="N189" s="1">
        <v>23</v>
      </c>
      <c r="O189" s="1">
        <v>5</v>
      </c>
      <c r="R189">
        <v>378</v>
      </c>
    </row>
    <row r="190" spans="1:18" x14ac:dyDescent="0.15">
      <c r="A190" s="1">
        <v>46001</v>
      </c>
      <c r="B190" s="1">
        <v>46</v>
      </c>
      <c r="C190" s="1">
        <v>1</v>
      </c>
      <c r="D190" s="1">
        <v>2005</v>
      </c>
      <c r="E190" s="1">
        <v>2006</v>
      </c>
      <c r="F190" s="1">
        <v>2007</v>
      </c>
      <c r="G190" s="1">
        <v>2008</v>
      </c>
      <c r="H190" s="1">
        <v>5</v>
      </c>
      <c r="I190" s="1">
        <v>15</v>
      </c>
      <c r="J190" s="1">
        <v>6</v>
      </c>
      <c r="K190" s="1">
        <v>15</v>
      </c>
      <c r="L190" s="1">
        <v>7</v>
      </c>
      <c r="M190" s="1">
        <v>15</v>
      </c>
      <c r="N190" s="1">
        <v>23</v>
      </c>
      <c r="O190" s="1">
        <v>7</v>
      </c>
      <c r="R190">
        <v>481</v>
      </c>
    </row>
    <row r="191" spans="1:18" x14ac:dyDescent="0.15">
      <c r="A191" s="1">
        <v>46002</v>
      </c>
      <c r="B191" s="1">
        <v>46</v>
      </c>
      <c r="C191" s="1">
        <v>2</v>
      </c>
      <c r="D191" s="1">
        <v>3005</v>
      </c>
      <c r="E191" s="1">
        <v>3006</v>
      </c>
      <c r="F191" s="1">
        <v>3007</v>
      </c>
      <c r="G191" s="1">
        <v>3008</v>
      </c>
      <c r="H191" s="1">
        <v>5</v>
      </c>
      <c r="I191" s="1">
        <v>22</v>
      </c>
      <c r="J191" s="1">
        <v>6</v>
      </c>
      <c r="K191" s="1">
        <v>22</v>
      </c>
      <c r="L191" s="1">
        <v>7</v>
      </c>
      <c r="M191" s="1">
        <v>22</v>
      </c>
      <c r="N191" s="1">
        <v>23</v>
      </c>
      <c r="O191" s="1">
        <v>10</v>
      </c>
      <c r="R191">
        <v>620</v>
      </c>
    </row>
    <row r="192" spans="1:18" x14ac:dyDescent="0.15">
      <c r="A192" s="1">
        <v>46003</v>
      </c>
      <c r="B192" s="1">
        <v>46</v>
      </c>
      <c r="C192" s="1">
        <v>3</v>
      </c>
      <c r="D192" s="1">
        <v>4005</v>
      </c>
      <c r="E192" s="1">
        <v>4006</v>
      </c>
      <c r="F192" s="1">
        <v>4007</v>
      </c>
      <c r="G192" s="1">
        <v>4008</v>
      </c>
      <c r="H192" s="1">
        <v>5</v>
      </c>
      <c r="I192" s="1">
        <v>33</v>
      </c>
      <c r="J192" s="1">
        <v>6</v>
      </c>
      <c r="K192" s="1">
        <v>33</v>
      </c>
      <c r="L192" s="1">
        <v>7</v>
      </c>
      <c r="M192" s="1">
        <v>33</v>
      </c>
      <c r="N192" s="1">
        <v>23</v>
      </c>
      <c r="O192" s="1">
        <v>15</v>
      </c>
      <c r="R192">
        <v>798</v>
      </c>
    </row>
    <row r="193" spans="1:18" x14ac:dyDescent="0.15">
      <c r="A193" s="1">
        <v>46004</v>
      </c>
      <c r="B193" s="1">
        <v>46</v>
      </c>
      <c r="C193" s="1">
        <v>4</v>
      </c>
      <c r="D193" s="1">
        <v>5005</v>
      </c>
      <c r="E193" s="1">
        <v>5006</v>
      </c>
      <c r="F193" s="1">
        <v>5007</v>
      </c>
      <c r="G193" s="1">
        <v>5008</v>
      </c>
      <c r="H193" s="1">
        <v>5</v>
      </c>
      <c r="I193" s="1">
        <v>49</v>
      </c>
      <c r="J193" s="1">
        <v>6</v>
      </c>
      <c r="K193" s="1">
        <v>49</v>
      </c>
      <c r="L193" s="1">
        <v>7</v>
      </c>
      <c r="M193" s="1">
        <v>49</v>
      </c>
      <c r="N193" s="1">
        <v>23</v>
      </c>
      <c r="O193" s="1">
        <v>22</v>
      </c>
      <c r="R193">
        <v>1033</v>
      </c>
    </row>
    <row r="194" spans="1:18" x14ac:dyDescent="0.15">
      <c r="A194" s="1">
        <v>46005</v>
      </c>
      <c r="B194" s="1">
        <v>46</v>
      </c>
      <c r="C194" s="1">
        <v>5</v>
      </c>
      <c r="D194" s="1">
        <v>6005</v>
      </c>
      <c r="E194" s="1">
        <v>6006</v>
      </c>
      <c r="F194" s="1">
        <v>6007</v>
      </c>
      <c r="G194" s="1">
        <v>6008</v>
      </c>
      <c r="H194" s="1">
        <v>5</v>
      </c>
      <c r="I194" s="1">
        <v>73</v>
      </c>
      <c r="J194" s="1">
        <v>6</v>
      </c>
      <c r="K194" s="1">
        <v>73</v>
      </c>
      <c r="L194" s="1">
        <v>7</v>
      </c>
      <c r="M194" s="1">
        <v>73</v>
      </c>
      <c r="N194" s="1">
        <v>23</v>
      </c>
      <c r="O194" s="1">
        <v>33</v>
      </c>
      <c r="R194">
        <v>1543</v>
      </c>
    </row>
    <row r="195" spans="1:18" x14ac:dyDescent="0.15">
      <c r="A195" s="1">
        <v>47000</v>
      </c>
      <c r="B195" s="1">
        <v>47</v>
      </c>
      <c r="C195" s="1">
        <v>0</v>
      </c>
      <c r="D195" s="1">
        <v>1001</v>
      </c>
      <c r="E195" s="1">
        <v>1002</v>
      </c>
      <c r="F195" s="1">
        <v>1003</v>
      </c>
      <c r="G195" s="1">
        <v>1004</v>
      </c>
      <c r="H195" s="1">
        <v>1</v>
      </c>
      <c r="I195" s="1">
        <v>100</v>
      </c>
      <c r="J195" s="1">
        <v>2</v>
      </c>
      <c r="K195" s="1">
        <v>50</v>
      </c>
      <c r="L195" s="1">
        <v>3</v>
      </c>
      <c r="M195" s="1">
        <v>30</v>
      </c>
      <c r="N195" s="1">
        <v>4</v>
      </c>
      <c r="O195" s="1">
        <v>10</v>
      </c>
      <c r="R195">
        <v>472</v>
      </c>
    </row>
    <row r="196" spans="1:18" x14ac:dyDescent="0.15">
      <c r="A196" s="1">
        <v>47001</v>
      </c>
      <c r="B196" s="1">
        <v>47</v>
      </c>
      <c r="C196" s="1">
        <v>1</v>
      </c>
      <c r="D196" s="1">
        <v>2001</v>
      </c>
      <c r="E196" s="1">
        <v>2002</v>
      </c>
      <c r="F196" s="1">
        <v>2003</v>
      </c>
      <c r="G196" s="1">
        <v>2004</v>
      </c>
      <c r="H196" s="1">
        <v>1</v>
      </c>
      <c r="I196" s="1">
        <v>150</v>
      </c>
      <c r="J196" s="1">
        <v>2</v>
      </c>
      <c r="K196" s="1">
        <v>75</v>
      </c>
      <c r="L196" s="1">
        <v>3</v>
      </c>
      <c r="M196" s="1">
        <v>45</v>
      </c>
      <c r="N196" s="1">
        <v>4</v>
      </c>
      <c r="O196" s="1">
        <v>15</v>
      </c>
      <c r="R196">
        <v>642</v>
      </c>
    </row>
    <row r="197" spans="1:18" x14ac:dyDescent="0.15">
      <c r="A197" s="1">
        <v>47002</v>
      </c>
      <c r="B197" s="1">
        <v>47</v>
      </c>
      <c r="C197" s="1">
        <v>2</v>
      </c>
      <c r="D197" s="1">
        <v>3001</v>
      </c>
      <c r="E197" s="1">
        <v>3002</v>
      </c>
      <c r="F197" s="1">
        <v>3003</v>
      </c>
      <c r="G197" s="1">
        <v>3004</v>
      </c>
      <c r="H197" s="1">
        <v>1</v>
      </c>
      <c r="I197" s="1">
        <v>225</v>
      </c>
      <c r="J197" s="1">
        <v>2</v>
      </c>
      <c r="K197" s="1">
        <v>112</v>
      </c>
      <c r="L197" s="1">
        <v>3</v>
      </c>
      <c r="M197" s="1">
        <v>67</v>
      </c>
      <c r="N197" s="1">
        <v>4</v>
      </c>
      <c r="O197" s="1">
        <v>22</v>
      </c>
      <c r="R197">
        <v>873</v>
      </c>
    </row>
    <row r="198" spans="1:18" x14ac:dyDescent="0.15">
      <c r="A198" s="1">
        <v>47003</v>
      </c>
      <c r="B198" s="1">
        <v>47</v>
      </c>
      <c r="C198" s="1">
        <v>3</v>
      </c>
      <c r="D198" s="1">
        <v>4001</v>
      </c>
      <c r="E198" s="1">
        <v>4002</v>
      </c>
      <c r="F198" s="1">
        <v>4003</v>
      </c>
      <c r="G198" s="1">
        <v>4004</v>
      </c>
      <c r="H198" s="1">
        <v>1</v>
      </c>
      <c r="I198" s="1">
        <v>337</v>
      </c>
      <c r="J198" s="1">
        <v>2</v>
      </c>
      <c r="K198" s="1">
        <v>168</v>
      </c>
      <c r="L198" s="1">
        <v>3</v>
      </c>
      <c r="M198" s="1">
        <v>100</v>
      </c>
      <c r="N198" s="1">
        <v>4</v>
      </c>
      <c r="O198" s="1">
        <v>33</v>
      </c>
      <c r="R198">
        <v>1198</v>
      </c>
    </row>
    <row r="199" spans="1:18" x14ac:dyDescent="0.15">
      <c r="A199" s="1">
        <v>47004</v>
      </c>
      <c r="B199" s="1">
        <v>47</v>
      </c>
      <c r="C199" s="1">
        <v>4</v>
      </c>
      <c r="D199" s="1">
        <v>5001</v>
      </c>
      <c r="E199" s="1">
        <v>5002</v>
      </c>
      <c r="F199" s="1">
        <v>5003</v>
      </c>
      <c r="G199" s="1">
        <v>5004</v>
      </c>
      <c r="H199" s="1">
        <v>1</v>
      </c>
      <c r="I199" s="1">
        <v>505</v>
      </c>
      <c r="J199" s="1">
        <v>2</v>
      </c>
      <c r="K199" s="1">
        <v>252</v>
      </c>
      <c r="L199" s="1">
        <v>3</v>
      </c>
      <c r="M199" s="1">
        <v>150</v>
      </c>
      <c r="N199" s="1">
        <v>4</v>
      </c>
      <c r="O199" s="1">
        <v>49</v>
      </c>
      <c r="R199">
        <v>1663</v>
      </c>
    </row>
    <row r="200" spans="1:18" x14ac:dyDescent="0.15">
      <c r="A200" s="1">
        <v>47005</v>
      </c>
      <c r="B200" s="1">
        <v>47</v>
      </c>
      <c r="C200" s="1">
        <v>5</v>
      </c>
      <c r="D200" s="1">
        <v>6001</v>
      </c>
      <c r="E200" s="1">
        <v>6002</v>
      </c>
      <c r="F200" s="1">
        <v>6003</v>
      </c>
      <c r="G200" s="1">
        <v>6004</v>
      </c>
      <c r="H200" s="1">
        <v>1</v>
      </c>
      <c r="I200" s="1">
        <v>757</v>
      </c>
      <c r="J200" s="1">
        <v>2</v>
      </c>
      <c r="K200" s="1">
        <v>378</v>
      </c>
      <c r="L200" s="1">
        <v>3</v>
      </c>
      <c r="M200" s="1">
        <v>225</v>
      </c>
      <c r="N200" s="1">
        <v>4</v>
      </c>
      <c r="O200" s="1">
        <v>73</v>
      </c>
      <c r="R200">
        <v>2493</v>
      </c>
    </row>
    <row r="201" spans="1:18" x14ac:dyDescent="0.15">
      <c r="A201" s="1">
        <v>48000</v>
      </c>
      <c r="B201" s="1">
        <v>48</v>
      </c>
      <c r="C201" s="1">
        <v>0</v>
      </c>
      <c r="D201" s="1">
        <v>1005</v>
      </c>
      <c r="E201" s="1">
        <v>1006</v>
      </c>
      <c r="F201" s="1">
        <v>1007</v>
      </c>
      <c r="G201" s="1">
        <v>1008</v>
      </c>
      <c r="H201" s="1">
        <v>5</v>
      </c>
      <c r="I201" s="1">
        <v>10</v>
      </c>
      <c r="J201" s="1">
        <v>6</v>
      </c>
      <c r="K201" s="1">
        <v>10</v>
      </c>
      <c r="L201" s="1">
        <v>7</v>
      </c>
      <c r="M201" s="1">
        <v>10</v>
      </c>
      <c r="N201" s="1">
        <v>23</v>
      </c>
      <c r="O201" s="1">
        <v>5</v>
      </c>
      <c r="R201">
        <v>378</v>
      </c>
    </row>
    <row r="202" spans="1:18" x14ac:dyDescent="0.15">
      <c r="A202" s="1">
        <v>48001</v>
      </c>
      <c r="B202" s="1">
        <v>48</v>
      </c>
      <c r="C202" s="1">
        <v>1</v>
      </c>
      <c r="D202" s="1">
        <v>2005</v>
      </c>
      <c r="E202" s="1">
        <v>2006</v>
      </c>
      <c r="F202" s="1">
        <v>2007</v>
      </c>
      <c r="G202" s="1">
        <v>2008</v>
      </c>
      <c r="H202" s="1">
        <v>5</v>
      </c>
      <c r="I202" s="1">
        <v>15</v>
      </c>
      <c r="J202" s="1">
        <v>6</v>
      </c>
      <c r="K202" s="1">
        <v>15</v>
      </c>
      <c r="L202" s="1">
        <v>7</v>
      </c>
      <c r="M202" s="1">
        <v>15</v>
      </c>
      <c r="N202" s="1">
        <v>23</v>
      </c>
      <c r="O202" s="1">
        <v>7</v>
      </c>
      <c r="R202">
        <v>481</v>
      </c>
    </row>
    <row r="203" spans="1:18" x14ac:dyDescent="0.15">
      <c r="A203" s="1">
        <v>48002</v>
      </c>
      <c r="B203" s="1">
        <v>48</v>
      </c>
      <c r="C203" s="1">
        <v>2</v>
      </c>
      <c r="D203" s="1">
        <v>3005</v>
      </c>
      <c r="E203" s="1">
        <v>3006</v>
      </c>
      <c r="F203" s="1">
        <v>3007</v>
      </c>
      <c r="G203" s="1">
        <v>3008</v>
      </c>
      <c r="H203" s="1">
        <v>5</v>
      </c>
      <c r="I203" s="1">
        <v>22</v>
      </c>
      <c r="J203" s="1">
        <v>6</v>
      </c>
      <c r="K203" s="1">
        <v>22</v>
      </c>
      <c r="L203" s="1">
        <v>7</v>
      </c>
      <c r="M203" s="1">
        <v>22</v>
      </c>
      <c r="N203" s="1">
        <v>23</v>
      </c>
      <c r="O203" s="1">
        <v>10</v>
      </c>
      <c r="R203">
        <v>620</v>
      </c>
    </row>
    <row r="204" spans="1:18" x14ac:dyDescent="0.15">
      <c r="A204" s="1">
        <v>48003</v>
      </c>
      <c r="B204" s="1">
        <v>48</v>
      </c>
      <c r="C204" s="1">
        <v>3</v>
      </c>
      <c r="D204" s="1">
        <v>4005</v>
      </c>
      <c r="E204" s="1">
        <v>4006</v>
      </c>
      <c r="F204" s="1">
        <v>4007</v>
      </c>
      <c r="G204" s="1">
        <v>4008</v>
      </c>
      <c r="H204" s="1">
        <v>5</v>
      </c>
      <c r="I204" s="1">
        <v>33</v>
      </c>
      <c r="J204" s="1">
        <v>6</v>
      </c>
      <c r="K204" s="1">
        <v>33</v>
      </c>
      <c r="L204" s="1">
        <v>7</v>
      </c>
      <c r="M204" s="1">
        <v>33</v>
      </c>
      <c r="N204" s="1">
        <v>23</v>
      </c>
      <c r="O204" s="1">
        <v>15</v>
      </c>
      <c r="R204">
        <v>798</v>
      </c>
    </row>
    <row r="205" spans="1:18" x14ac:dyDescent="0.15">
      <c r="A205" s="1">
        <v>48004</v>
      </c>
      <c r="B205" s="1">
        <v>48</v>
      </c>
      <c r="C205" s="1">
        <v>4</v>
      </c>
      <c r="D205" s="1">
        <v>5005</v>
      </c>
      <c r="E205" s="1">
        <v>5006</v>
      </c>
      <c r="F205" s="1">
        <v>5007</v>
      </c>
      <c r="G205" s="1">
        <v>5008</v>
      </c>
      <c r="H205" s="1">
        <v>5</v>
      </c>
      <c r="I205" s="1">
        <v>49</v>
      </c>
      <c r="J205" s="1">
        <v>6</v>
      </c>
      <c r="K205" s="1">
        <v>49</v>
      </c>
      <c r="L205" s="1">
        <v>7</v>
      </c>
      <c r="M205" s="1">
        <v>49</v>
      </c>
      <c r="N205" s="1">
        <v>23</v>
      </c>
      <c r="O205" s="1">
        <v>22</v>
      </c>
      <c r="R205">
        <v>1033</v>
      </c>
    </row>
    <row r="206" spans="1:18" x14ac:dyDescent="0.15">
      <c r="A206" s="1">
        <v>48005</v>
      </c>
      <c r="B206" s="1">
        <v>48</v>
      </c>
      <c r="C206" s="1">
        <v>5</v>
      </c>
      <c r="D206" s="1">
        <v>6005</v>
      </c>
      <c r="E206" s="1">
        <v>6006</v>
      </c>
      <c r="F206" s="1">
        <v>6007</v>
      </c>
      <c r="G206" s="1">
        <v>6008</v>
      </c>
      <c r="H206" s="1">
        <v>5</v>
      </c>
      <c r="I206" s="1">
        <v>73</v>
      </c>
      <c r="J206" s="1">
        <v>6</v>
      </c>
      <c r="K206" s="1">
        <v>73</v>
      </c>
      <c r="L206" s="1">
        <v>7</v>
      </c>
      <c r="M206" s="1">
        <v>73</v>
      </c>
      <c r="N206" s="1">
        <v>23</v>
      </c>
      <c r="O206" s="1">
        <v>33</v>
      </c>
      <c r="R206">
        <v>1543</v>
      </c>
    </row>
    <row r="207" spans="1:18" x14ac:dyDescent="0.15">
      <c r="A207" s="1">
        <v>49000</v>
      </c>
      <c r="B207" s="1">
        <v>49</v>
      </c>
      <c r="C207" s="1">
        <v>0</v>
      </c>
      <c r="D207" s="1">
        <v>1001</v>
      </c>
      <c r="E207" s="1">
        <v>1002</v>
      </c>
      <c r="F207" s="1">
        <v>1003</v>
      </c>
      <c r="G207" s="1">
        <v>1004</v>
      </c>
      <c r="H207" s="1">
        <v>1</v>
      </c>
      <c r="I207" s="1">
        <v>100</v>
      </c>
      <c r="J207" s="1">
        <v>2</v>
      </c>
      <c r="K207" s="1">
        <v>50</v>
      </c>
      <c r="L207" s="1">
        <v>3</v>
      </c>
      <c r="M207" s="1">
        <v>30</v>
      </c>
      <c r="N207" s="1">
        <v>4</v>
      </c>
      <c r="O207" s="1">
        <v>10</v>
      </c>
      <c r="R207">
        <v>472</v>
      </c>
    </row>
    <row r="208" spans="1:18" x14ac:dyDescent="0.15">
      <c r="A208" s="1">
        <v>49001</v>
      </c>
      <c r="B208" s="1">
        <v>49</v>
      </c>
      <c r="C208" s="1">
        <v>1</v>
      </c>
      <c r="D208" s="1">
        <v>2001</v>
      </c>
      <c r="E208" s="1">
        <v>2002</v>
      </c>
      <c r="F208" s="1">
        <v>2003</v>
      </c>
      <c r="G208" s="1">
        <v>2004</v>
      </c>
      <c r="H208" s="1">
        <v>1</v>
      </c>
      <c r="I208" s="1">
        <v>150</v>
      </c>
      <c r="J208" s="1">
        <v>2</v>
      </c>
      <c r="K208" s="1">
        <v>75</v>
      </c>
      <c r="L208" s="1">
        <v>3</v>
      </c>
      <c r="M208" s="1">
        <v>45</v>
      </c>
      <c r="N208" s="1">
        <v>4</v>
      </c>
      <c r="O208" s="1">
        <v>15</v>
      </c>
      <c r="R208">
        <v>642</v>
      </c>
    </row>
    <row r="209" spans="1:18" x14ac:dyDescent="0.15">
      <c r="A209" s="1">
        <v>49002</v>
      </c>
      <c r="B209" s="1">
        <v>49</v>
      </c>
      <c r="C209" s="1">
        <v>2</v>
      </c>
      <c r="D209" s="1">
        <v>3001</v>
      </c>
      <c r="E209" s="1">
        <v>3002</v>
      </c>
      <c r="F209" s="1">
        <v>3003</v>
      </c>
      <c r="G209" s="1">
        <v>3004</v>
      </c>
      <c r="H209" s="1">
        <v>1</v>
      </c>
      <c r="I209" s="1">
        <v>225</v>
      </c>
      <c r="J209" s="1">
        <v>2</v>
      </c>
      <c r="K209" s="1">
        <v>112</v>
      </c>
      <c r="L209" s="1">
        <v>3</v>
      </c>
      <c r="M209" s="1">
        <v>67</v>
      </c>
      <c r="N209" s="1">
        <v>4</v>
      </c>
      <c r="O209" s="1">
        <v>22</v>
      </c>
      <c r="R209">
        <v>873</v>
      </c>
    </row>
    <row r="210" spans="1:18" x14ac:dyDescent="0.15">
      <c r="A210" s="1">
        <v>49003</v>
      </c>
      <c r="B210" s="1">
        <v>49</v>
      </c>
      <c r="C210" s="1">
        <v>3</v>
      </c>
      <c r="D210" s="1">
        <v>4001</v>
      </c>
      <c r="E210" s="1">
        <v>4002</v>
      </c>
      <c r="F210" s="1">
        <v>4003</v>
      </c>
      <c r="G210" s="1">
        <v>4004</v>
      </c>
      <c r="H210" s="1">
        <v>1</v>
      </c>
      <c r="I210" s="1">
        <v>337</v>
      </c>
      <c r="J210" s="1">
        <v>2</v>
      </c>
      <c r="K210" s="1">
        <v>168</v>
      </c>
      <c r="L210" s="1">
        <v>3</v>
      </c>
      <c r="M210" s="1">
        <v>100</v>
      </c>
      <c r="N210" s="1">
        <v>4</v>
      </c>
      <c r="O210" s="1">
        <v>33</v>
      </c>
      <c r="R210">
        <v>1198</v>
      </c>
    </row>
    <row r="211" spans="1:18" x14ac:dyDescent="0.15">
      <c r="A211" s="1">
        <v>49004</v>
      </c>
      <c r="B211" s="1">
        <v>49</v>
      </c>
      <c r="C211" s="1">
        <v>4</v>
      </c>
      <c r="D211" s="1">
        <v>5001</v>
      </c>
      <c r="E211" s="1">
        <v>5002</v>
      </c>
      <c r="F211" s="1">
        <v>5003</v>
      </c>
      <c r="G211" s="1">
        <v>5004</v>
      </c>
      <c r="H211" s="1">
        <v>1</v>
      </c>
      <c r="I211" s="1">
        <v>505</v>
      </c>
      <c r="J211" s="1">
        <v>2</v>
      </c>
      <c r="K211" s="1">
        <v>252</v>
      </c>
      <c r="L211" s="1">
        <v>3</v>
      </c>
      <c r="M211" s="1">
        <v>150</v>
      </c>
      <c r="N211" s="1">
        <v>4</v>
      </c>
      <c r="O211" s="1">
        <v>49</v>
      </c>
      <c r="R211">
        <v>1663</v>
      </c>
    </row>
    <row r="212" spans="1:18" x14ac:dyDescent="0.15">
      <c r="A212" s="1">
        <v>49005</v>
      </c>
      <c r="B212" s="1">
        <v>49</v>
      </c>
      <c r="C212" s="1">
        <v>5</v>
      </c>
      <c r="D212" s="1">
        <v>6001</v>
      </c>
      <c r="E212" s="1">
        <v>6002</v>
      </c>
      <c r="F212" s="1">
        <v>6003</v>
      </c>
      <c r="G212" s="1">
        <v>6004</v>
      </c>
      <c r="H212" s="1">
        <v>1</v>
      </c>
      <c r="I212" s="1">
        <v>757</v>
      </c>
      <c r="J212" s="1">
        <v>2</v>
      </c>
      <c r="K212" s="1">
        <v>378</v>
      </c>
      <c r="L212" s="1">
        <v>3</v>
      </c>
      <c r="M212" s="1">
        <v>225</v>
      </c>
      <c r="N212" s="1">
        <v>4</v>
      </c>
      <c r="O212" s="1">
        <v>73</v>
      </c>
      <c r="R212">
        <v>2493</v>
      </c>
    </row>
    <row r="213" spans="1:18" x14ac:dyDescent="0.15">
      <c r="A213" s="1">
        <v>50000</v>
      </c>
      <c r="B213" s="1">
        <v>50</v>
      </c>
      <c r="C213" s="1">
        <v>0</v>
      </c>
      <c r="D213" s="1">
        <v>1005</v>
      </c>
      <c r="E213" s="1">
        <v>1006</v>
      </c>
      <c r="F213" s="1">
        <v>1007</v>
      </c>
      <c r="G213" s="1">
        <v>1008</v>
      </c>
      <c r="H213" s="1">
        <v>5</v>
      </c>
      <c r="I213" s="1">
        <v>10</v>
      </c>
      <c r="J213" s="1">
        <v>6</v>
      </c>
      <c r="K213" s="1">
        <v>10</v>
      </c>
      <c r="L213" s="1">
        <v>7</v>
      </c>
      <c r="M213" s="1">
        <v>10</v>
      </c>
      <c r="N213" s="1">
        <v>23</v>
      </c>
      <c r="O213" s="1">
        <v>5</v>
      </c>
      <c r="R213">
        <v>378</v>
      </c>
    </row>
    <row r="214" spans="1:18" x14ac:dyDescent="0.15">
      <c r="A214" s="1">
        <v>50001</v>
      </c>
      <c r="B214" s="1">
        <v>50</v>
      </c>
      <c r="C214" s="1">
        <v>1</v>
      </c>
      <c r="D214" s="1">
        <v>2005</v>
      </c>
      <c r="E214" s="1">
        <v>2006</v>
      </c>
      <c r="F214" s="1">
        <v>2007</v>
      </c>
      <c r="G214" s="1">
        <v>2008</v>
      </c>
      <c r="H214" s="1">
        <v>5</v>
      </c>
      <c r="I214" s="1">
        <v>15</v>
      </c>
      <c r="J214" s="1">
        <v>6</v>
      </c>
      <c r="K214" s="1">
        <v>15</v>
      </c>
      <c r="L214" s="1">
        <v>7</v>
      </c>
      <c r="M214" s="1">
        <v>15</v>
      </c>
      <c r="N214" s="1">
        <v>23</v>
      </c>
      <c r="O214" s="1">
        <v>7</v>
      </c>
      <c r="R214">
        <v>481</v>
      </c>
    </row>
    <row r="215" spans="1:18" x14ac:dyDescent="0.15">
      <c r="A215" s="1">
        <v>50002</v>
      </c>
      <c r="B215" s="1">
        <v>50</v>
      </c>
      <c r="C215" s="1">
        <v>2</v>
      </c>
      <c r="D215" s="1">
        <v>3005</v>
      </c>
      <c r="E215" s="1">
        <v>3006</v>
      </c>
      <c r="F215" s="1">
        <v>3007</v>
      </c>
      <c r="G215" s="1">
        <v>3008</v>
      </c>
      <c r="H215" s="1">
        <v>5</v>
      </c>
      <c r="I215" s="1">
        <v>22</v>
      </c>
      <c r="J215" s="1">
        <v>6</v>
      </c>
      <c r="K215" s="1">
        <v>22</v>
      </c>
      <c r="L215" s="1">
        <v>7</v>
      </c>
      <c r="M215" s="1">
        <v>22</v>
      </c>
      <c r="N215" s="1">
        <v>23</v>
      </c>
      <c r="O215" s="1">
        <v>10</v>
      </c>
      <c r="R215">
        <v>620</v>
      </c>
    </row>
    <row r="216" spans="1:18" x14ac:dyDescent="0.15">
      <c r="A216" s="1">
        <v>50003</v>
      </c>
      <c r="B216" s="1">
        <v>50</v>
      </c>
      <c r="C216" s="1">
        <v>3</v>
      </c>
      <c r="D216" s="1">
        <v>4005</v>
      </c>
      <c r="E216" s="1">
        <v>4006</v>
      </c>
      <c r="F216" s="1">
        <v>4007</v>
      </c>
      <c r="G216" s="1">
        <v>4008</v>
      </c>
      <c r="H216" s="1">
        <v>5</v>
      </c>
      <c r="I216" s="1">
        <v>33</v>
      </c>
      <c r="J216" s="1">
        <v>6</v>
      </c>
      <c r="K216" s="1">
        <v>33</v>
      </c>
      <c r="L216" s="1">
        <v>7</v>
      </c>
      <c r="M216" s="1">
        <v>33</v>
      </c>
      <c r="N216" s="1">
        <v>23</v>
      </c>
      <c r="O216" s="1">
        <v>15</v>
      </c>
      <c r="R216">
        <v>798</v>
      </c>
    </row>
    <row r="217" spans="1:18" x14ac:dyDescent="0.15">
      <c r="A217" s="1">
        <v>50004</v>
      </c>
      <c r="B217" s="1">
        <v>50</v>
      </c>
      <c r="C217" s="1">
        <v>4</v>
      </c>
      <c r="D217" s="1">
        <v>5005</v>
      </c>
      <c r="E217" s="1">
        <v>5006</v>
      </c>
      <c r="F217" s="1">
        <v>5007</v>
      </c>
      <c r="G217" s="1">
        <v>5008</v>
      </c>
      <c r="H217" s="1">
        <v>5</v>
      </c>
      <c r="I217" s="1">
        <v>49</v>
      </c>
      <c r="J217" s="1">
        <v>6</v>
      </c>
      <c r="K217" s="1">
        <v>49</v>
      </c>
      <c r="L217" s="1">
        <v>7</v>
      </c>
      <c r="M217" s="1">
        <v>49</v>
      </c>
      <c r="N217" s="1">
        <v>23</v>
      </c>
      <c r="O217" s="1">
        <v>22</v>
      </c>
      <c r="R217">
        <v>1033</v>
      </c>
    </row>
    <row r="218" spans="1:18" x14ac:dyDescent="0.15">
      <c r="A218" s="1">
        <v>50005</v>
      </c>
      <c r="B218" s="1">
        <v>50</v>
      </c>
      <c r="C218" s="1">
        <v>5</v>
      </c>
      <c r="D218" s="1">
        <v>6005</v>
      </c>
      <c r="E218" s="1">
        <v>6006</v>
      </c>
      <c r="F218" s="1">
        <v>6007</v>
      </c>
      <c r="G218" s="1">
        <v>6008</v>
      </c>
      <c r="H218" s="1">
        <v>5</v>
      </c>
      <c r="I218" s="1">
        <v>73</v>
      </c>
      <c r="J218" s="1">
        <v>6</v>
      </c>
      <c r="K218" s="1">
        <v>73</v>
      </c>
      <c r="L218" s="1">
        <v>7</v>
      </c>
      <c r="M218" s="1">
        <v>73</v>
      </c>
      <c r="N218" s="1">
        <v>23</v>
      </c>
      <c r="O218" s="1">
        <v>33</v>
      </c>
      <c r="R218">
        <v>1543</v>
      </c>
    </row>
    <row r="219" spans="1:18" x14ac:dyDescent="0.15">
      <c r="A219" s="1">
        <v>53000</v>
      </c>
      <c r="B219" s="1">
        <v>53</v>
      </c>
      <c r="C219" s="1">
        <v>0</v>
      </c>
      <c r="D219" s="1">
        <v>1001</v>
      </c>
      <c r="E219" s="1">
        <v>1002</v>
      </c>
      <c r="F219" s="1">
        <v>1003</v>
      </c>
      <c r="G219" s="1">
        <v>1004</v>
      </c>
      <c r="H219" s="1">
        <v>1</v>
      </c>
      <c r="I219" s="1">
        <v>100</v>
      </c>
      <c r="J219" s="1">
        <v>2</v>
      </c>
      <c r="K219" s="1">
        <v>50</v>
      </c>
      <c r="L219" s="1">
        <v>3</v>
      </c>
      <c r="M219" s="1">
        <v>30</v>
      </c>
      <c r="N219" s="1">
        <v>4</v>
      </c>
      <c r="O219" s="1">
        <v>10</v>
      </c>
      <c r="R219">
        <v>472</v>
      </c>
    </row>
    <row r="220" spans="1:18" x14ac:dyDescent="0.15">
      <c r="A220" s="1">
        <v>53001</v>
      </c>
      <c r="B220" s="1">
        <v>53</v>
      </c>
      <c r="C220" s="1">
        <v>1</v>
      </c>
      <c r="D220" s="1">
        <v>2001</v>
      </c>
      <c r="E220" s="1">
        <v>2002</v>
      </c>
      <c r="F220" s="1">
        <v>2003</v>
      </c>
      <c r="G220" s="1">
        <v>2004</v>
      </c>
      <c r="H220" s="1">
        <v>1</v>
      </c>
      <c r="I220" s="1">
        <v>150</v>
      </c>
      <c r="J220" s="1">
        <v>2</v>
      </c>
      <c r="K220" s="1">
        <v>75</v>
      </c>
      <c r="L220" s="1">
        <v>3</v>
      </c>
      <c r="M220" s="1">
        <v>45</v>
      </c>
      <c r="N220" s="1">
        <v>4</v>
      </c>
      <c r="O220" s="1">
        <v>15</v>
      </c>
      <c r="R220">
        <v>642</v>
      </c>
    </row>
    <row r="221" spans="1:18" x14ac:dyDescent="0.15">
      <c r="A221" s="1">
        <v>53002</v>
      </c>
      <c r="B221" s="1">
        <v>53</v>
      </c>
      <c r="C221" s="1">
        <v>2</v>
      </c>
      <c r="D221" s="1">
        <v>3001</v>
      </c>
      <c r="E221" s="1">
        <v>3002</v>
      </c>
      <c r="F221" s="1">
        <v>3003</v>
      </c>
      <c r="G221" s="1">
        <v>3004</v>
      </c>
      <c r="H221" s="1">
        <v>1</v>
      </c>
      <c r="I221" s="1">
        <v>225</v>
      </c>
      <c r="J221" s="1">
        <v>2</v>
      </c>
      <c r="K221" s="1">
        <v>112</v>
      </c>
      <c r="L221" s="1">
        <v>3</v>
      </c>
      <c r="M221" s="1">
        <v>67</v>
      </c>
      <c r="N221" s="1">
        <v>4</v>
      </c>
      <c r="O221" s="1">
        <v>22</v>
      </c>
      <c r="R221">
        <v>873</v>
      </c>
    </row>
    <row r="222" spans="1:18" x14ac:dyDescent="0.15">
      <c r="A222" s="1">
        <v>53003</v>
      </c>
      <c r="B222" s="1">
        <v>53</v>
      </c>
      <c r="C222" s="1">
        <v>3</v>
      </c>
      <c r="D222" s="1">
        <v>4001</v>
      </c>
      <c r="E222" s="1">
        <v>4002</v>
      </c>
      <c r="F222" s="1">
        <v>4003</v>
      </c>
      <c r="G222" s="1">
        <v>4004</v>
      </c>
      <c r="H222" s="1">
        <v>1</v>
      </c>
      <c r="I222" s="1">
        <v>337</v>
      </c>
      <c r="J222" s="1">
        <v>2</v>
      </c>
      <c r="K222" s="1">
        <v>168</v>
      </c>
      <c r="L222" s="1">
        <v>3</v>
      </c>
      <c r="M222" s="1">
        <v>100</v>
      </c>
      <c r="N222" s="1">
        <v>4</v>
      </c>
      <c r="O222" s="1">
        <v>33</v>
      </c>
      <c r="R222">
        <v>1198</v>
      </c>
    </row>
    <row r="223" spans="1:18" x14ac:dyDescent="0.15">
      <c r="A223" s="1">
        <v>53004</v>
      </c>
      <c r="B223" s="1">
        <v>53</v>
      </c>
      <c r="C223" s="1">
        <v>4</v>
      </c>
      <c r="D223" s="1">
        <v>5001</v>
      </c>
      <c r="E223" s="1">
        <v>5002</v>
      </c>
      <c r="F223" s="1">
        <v>5003</v>
      </c>
      <c r="G223" s="1">
        <v>5004</v>
      </c>
      <c r="H223" s="1">
        <v>1</v>
      </c>
      <c r="I223" s="1">
        <v>505</v>
      </c>
      <c r="J223" s="1">
        <v>2</v>
      </c>
      <c r="K223" s="1">
        <v>252</v>
      </c>
      <c r="L223" s="1">
        <v>3</v>
      </c>
      <c r="M223" s="1">
        <v>150</v>
      </c>
      <c r="N223" s="1">
        <v>4</v>
      </c>
      <c r="O223" s="1">
        <v>49</v>
      </c>
      <c r="R223">
        <v>1663</v>
      </c>
    </row>
    <row r="224" spans="1:18" x14ac:dyDescent="0.15">
      <c r="A224" s="1">
        <v>53005</v>
      </c>
      <c r="B224" s="1">
        <v>53</v>
      </c>
      <c r="C224" s="1">
        <v>5</v>
      </c>
      <c r="D224" s="1">
        <v>6001</v>
      </c>
      <c r="E224" s="1">
        <v>6002</v>
      </c>
      <c r="F224" s="1">
        <v>6003</v>
      </c>
      <c r="G224" s="1">
        <v>6004</v>
      </c>
      <c r="H224" s="1">
        <v>1</v>
      </c>
      <c r="I224" s="1">
        <v>757</v>
      </c>
      <c r="J224" s="1">
        <v>2</v>
      </c>
      <c r="K224" s="1">
        <v>378</v>
      </c>
      <c r="L224" s="1">
        <v>3</v>
      </c>
      <c r="M224" s="1">
        <v>225</v>
      </c>
      <c r="N224" s="1">
        <v>4</v>
      </c>
      <c r="O224" s="1">
        <v>73</v>
      </c>
      <c r="R224">
        <v>2493</v>
      </c>
    </row>
    <row r="225" spans="1:18" x14ac:dyDescent="0.15">
      <c r="A225" s="1">
        <v>56000</v>
      </c>
      <c r="B225" s="1">
        <v>56</v>
      </c>
      <c r="C225" s="1">
        <v>0</v>
      </c>
      <c r="D225" s="1">
        <v>1005</v>
      </c>
      <c r="E225" s="1">
        <v>1006</v>
      </c>
      <c r="F225" s="1">
        <v>1007</v>
      </c>
      <c r="G225" s="1">
        <v>1008</v>
      </c>
      <c r="H225" s="1">
        <v>5</v>
      </c>
      <c r="I225" s="1">
        <v>10</v>
      </c>
      <c r="J225" s="1">
        <v>6</v>
      </c>
      <c r="K225" s="1">
        <v>10</v>
      </c>
      <c r="L225" s="1">
        <v>7</v>
      </c>
      <c r="M225" s="1">
        <v>10</v>
      </c>
      <c r="N225" s="1">
        <v>23</v>
      </c>
      <c r="O225" s="1">
        <v>5</v>
      </c>
      <c r="R225">
        <v>378</v>
      </c>
    </row>
    <row r="226" spans="1:18" x14ac:dyDescent="0.15">
      <c r="A226" s="1">
        <v>56001</v>
      </c>
      <c r="B226" s="1">
        <v>56</v>
      </c>
      <c r="C226" s="1">
        <v>1</v>
      </c>
      <c r="D226" s="1">
        <v>2005</v>
      </c>
      <c r="E226" s="1">
        <v>2006</v>
      </c>
      <c r="F226" s="1">
        <v>2007</v>
      </c>
      <c r="G226" s="1">
        <v>2008</v>
      </c>
      <c r="H226" s="1">
        <v>5</v>
      </c>
      <c r="I226" s="1">
        <v>15</v>
      </c>
      <c r="J226" s="1">
        <v>6</v>
      </c>
      <c r="K226" s="1">
        <v>15</v>
      </c>
      <c r="L226" s="1">
        <v>7</v>
      </c>
      <c r="M226" s="1">
        <v>15</v>
      </c>
      <c r="N226" s="1">
        <v>23</v>
      </c>
      <c r="O226" s="1">
        <v>7</v>
      </c>
      <c r="R226">
        <v>481</v>
      </c>
    </row>
    <row r="227" spans="1:18" x14ac:dyDescent="0.15">
      <c r="A227" s="1">
        <v>56002</v>
      </c>
      <c r="B227" s="1">
        <v>56</v>
      </c>
      <c r="C227" s="1">
        <v>2</v>
      </c>
      <c r="D227" s="1">
        <v>3005</v>
      </c>
      <c r="E227" s="1">
        <v>3006</v>
      </c>
      <c r="F227" s="1">
        <v>3007</v>
      </c>
      <c r="G227" s="1">
        <v>3008</v>
      </c>
      <c r="H227" s="1">
        <v>5</v>
      </c>
      <c r="I227" s="1">
        <v>22</v>
      </c>
      <c r="J227" s="1">
        <v>6</v>
      </c>
      <c r="K227" s="1">
        <v>22</v>
      </c>
      <c r="L227" s="1">
        <v>7</v>
      </c>
      <c r="M227" s="1">
        <v>22</v>
      </c>
      <c r="N227" s="1">
        <v>23</v>
      </c>
      <c r="O227" s="1">
        <v>10</v>
      </c>
      <c r="R227">
        <v>620</v>
      </c>
    </row>
    <row r="228" spans="1:18" x14ac:dyDescent="0.15">
      <c r="A228" s="1">
        <v>56003</v>
      </c>
      <c r="B228" s="1">
        <v>56</v>
      </c>
      <c r="C228" s="1">
        <v>3</v>
      </c>
      <c r="D228" s="1">
        <v>4005</v>
      </c>
      <c r="E228" s="1">
        <v>4006</v>
      </c>
      <c r="F228" s="1">
        <v>4007</v>
      </c>
      <c r="G228" s="1">
        <v>4008</v>
      </c>
      <c r="H228" s="1">
        <v>5</v>
      </c>
      <c r="I228" s="1">
        <v>33</v>
      </c>
      <c r="J228" s="1">
        <v>6</v>
      </c>
      <c r="K228" s="1">
        <v>33</v>
      </c>
      <c r="L228" s="1">
        <v>7</v>
      </c>
      <c r="M228" s="1">
        <v>33</v>
      </c>
      <c r="N228" s="1">
        <v>23</v>
      </c>
      <c r="O228" s="1">
        <v>15</v>
      </c>
      <c r="R228">
        <v>798</v>
      </c>
    </row>
    <row r="229" spans="1:18" x14ac:dyDescent="0.15">
      <c r="A229" s="1">
        <v>56004</v>
      </c>
      <c r="B229" s="1">
        <v>56</v>
      </c>
      <c r="C229" s="1">
        <v>4</v>
      </c>
      <c r="D229" s="1">
        <v>5005</v>
      </c>
      <c r="E229" s="1">
        <v>5006</v>
      </c>
      <c r="F229" s="1">
        <v>5007</v>
      </c>
      <c r="G229" s="1">
        <v>5008</v>
      </c>
      <c r="H229" s="1">
        <v>5</v>
      </c>
      <c r="I229" s="1">
        <v>49</v>
      </c>
      <c r="J229" s="1">
        <v>6</v>
      </c>
      <c r="K229" s="1">
        <v>49</v>
      </c>
      <c r="L229" s="1">
        <v>7</v>
      </c>
      <c r="M229" s="1">
        <v>49</v>
      </c>
      <c r="N229" s="1">
        <v>23</v>
      </c>
      <c r="O229" s="1">
        <v>22</v>
      </c>
      <c r="R229">
        <v>1033</v>
      </c>
    </row>
    <row r="230" spans="1:18" x14ac:dyDescent="0.15">
      <c r="A230" s="1">
        <v>56005</v>
      </c>
      <c r="B230" s="1">
        <v>56</v>
      </c>
      <c r="C230" s="1">
        <v>5</v>
      </c>
      <c r="D230" s="1">
        <v>6005</v>
      </c>
      <c r="E230" s="1">
        <v>6006</v>
      </c>
      <c r="F230" s="1">
        <v>6007</v>
      </c>
      <c r="G230" s="1">
        <v>6008</v>
      </c>
      <c r="H230" s="1">
        <v>5</v>
      </c>
      <c r="I230" s="1">
        <v>73</v>
      </c>
      <c r="J230" s="1">
        <v>6</v>
      </c>
      <c r="K230" s="1">
        <v>73</v>
      </c>
      <c r="L230" s="1">
        <v>7</v>
      </c>
      <c r="M230" s="1">
        <v>73</v>
      </c>
      <c r="N230" s="1">
        <v>23</v>
      </c>
      <c r="O230" s="1">
        <v>33</v>
      </c>
      <c r="R230">
        <v>1543</v>
      </c>
    </row>
    <row r="231" spans="1:18" x14ac:dyDescent="0.15">
      <c r="A231" s="1">
        <v>58000</v>
      </c>
      <c r="B231" s="1">
        <v>58</v>
      </c>
      <c r="C231" s="1">
        <v>0</v>
      </c>
      <c r="D231" s="1">
        <v>1001</v>
      </c>
      <c r="E231" s="1">
        <v>1002</v>
      </c>
      <c r="F231" s="1">
        <v>1003</v>
      </c>
      <c r="G231" s="1">
        <v>1004</v>
      </c>
      <c r="H231" s="1">
        <v>1</v>
      </c>
      <c r="I231" s="1">
        <v>100</v>
      </c>
      <c r="J231" s="1">
        <v>2</v>
      </c>
      <c r="K231" s="1">
        <v>50</v>
      </c>
      <c r="L231" s="1">
        <v>3</v>
      </c>
      <c r="M231" s="1">
        <v>30</v>
      </c>
      <c r="N231" s="1">
        <v>4</v>
      </c>
      <c r="O231" s="1">
        <v>10</v>
      </c>
      <c r="R231">
        <v>472</v>
      </c>
    </row>
    <row r="232" spans="1:18" x14ac:dyDescent="0.15">
      <c r="A232" s="1">
        <v>58001</v>
      </c>
      <c r="B232" s="1">
        <v>58</v>
      </c>
      <c r="C232" s="1">
        <v>1</v>
      </c>
      <c r="D232" s="1">
        <v>2001</v>
      </c>
      <c r="E232" s="1">
        <v>2002</v>
      </c>
      <c r="F232" s="1">
        <v>2003</v>
      </c>
      <c r="G232" s="1">
        <v>2004</v>
      </c>
      <c r="H232" s="1">
        <v>1</v>
      </c>
      <c r="I232" s="1">
        <v>150</v>
      </c>
      <c r="J232" s="1">
        <v>2</v>
      </c>
      <c r="K232" s="1">
        <v>75</v>
      </c>
      <c r="L232" s="1">
        <v>3</v>
      </c>
      <c r="M232" s="1">
        <v>45</v>
      </c>
      <c r="N232" s="1">
        <v>4</v>
      </c>
      <c r="O232" s="1">
        <v>15</v>
      </c>
      <c r="R232">
        <v>642</v>
      </c>
    </row>
    <row r="233" spans="1:18" x14ac:dyDescent="0.15">
      <c r="A233" s="1">
        <v>58002</v>
      </c>
      <c r="B233" s="1">
        <v>58</v>
      </c>
      <c r="C233" s="1">
        <v>2</v>
      </c>
      <c r="D233" s="1">
        <v>3001</v>
      </c>
      <c r="E233" s="1">
        <v>3002</v>
      </c>
      <c r="F233" s="1">
        <v>3003</v>
      </c>
      <c r="G233" s="1">
        <v>3004</v>
      </c>
      <c r="H233" s="1">
        <v>1</v>
      </c>
      <c r="I233" s="1">
        <v>225</v>
      </c>
      <c r="J233" s="1">
        <v>2</v>
      </c>
      <c r="K233" s="1">
        <v>112</v>
      </c>
      <c r="L233" s="1">
        <v>3</v>
      </c>
      <c r="M233" s="1">
        <v>67</v>
      </c>
      <c r="N233" s="1">
        <v>4</v>
      </c>
      <c r="O233" s="1">
        <v>22</v>
      </c>
      <c r="R233">
        <v>873</v>
      </c>
    </row>
    <row r="234" spans="1:18" x14ac:dyDescent="0.15">
      <c r="A234" s="1">
        <v>58003</v>
      </c>
      <c r="B234" s="1">
        <v>58</v>
      </c>
      <c r="C234" s="1">
        <v>3</v>
      </c>
      <c r="D234" s="1">
        <v>4001</v>
      </c>
      <c r="E234" s="1">
        <v>4002</v>
      </c>
      <c r="F234" s="1">
        <v>4003</v>
      </c>
      <c r="G234" s="1">
        <v>4004</v>
      </c>
      <c r="H234" s="1">
        <v>1</v>
      </c>
      <c r="I234" s="1">
        <v>337</v>
      </c>
      <c r="J234" s="1">
        <v>2</v>
      </c>
      <c r="K234" s="1">
        <v>168</v>
      </c>
      <c r="L234" s="1">
        <v>3</v>
      </c>
      <c r="M234" s="1">
        <v>100</v>
      </c>
      <c r="N234" s="1">
        <v>4</v>
      </c>
      <c r="O234" s="1">
        <v>33</v>
      </c>
      <c r="R234">
        <v>1198</v>
      </c>
    </row>
    <row r="235" spans="1:18" x14ac:dyDescent="0.15">
      <c r="A235" s="1">
        <v>58004</v>
      </c>
      <c r="B235" s="1">
        <v>58</v>
      </c>
      <c r="C235" s="1">
        <v>4</v>
      </c>
      <c r="D235" s="1">
        <v>5001</v>
      </c>
      <c r="E235" s="1">
        <v>5002</v>
      </c>
      <c r="F235" s="1">
        <v>5003</v>
      </c>
      <c r="G235" s="1">
        <v>5004</v>
      </c>
      <c r="H235" s="1">
        <v>1</v>
      </c>
      <c r="I235" s="1">
        <v>505</v>
      </c>
      <c r="J235" s="1">
        <v>2</v>
      </c>
      <c r="K235" s="1">
        <v>252</v>
      </c>
      <c r="L235" s="1">
        <v>3</v>
      </c>
      <c r="M235" s="1">
        <v>150</v>
      </c>
      <c r="N235" s="1">
        <v>4</v>
      </c>
      <c r="O235" s="1">
        <v>49</v>
      </c>
      <c r="R235">
        <v>1663</v>
      </c>
    </row>
    <row r="236" spans="1:18" x14ac:dyDescent="0.15">
      <c r="A236" s="1">
        <v>58005</v>
      </c>
      <c r="B236" s="1">
        <v>58</v>
      </c>
      <c r="C236" s="1">
        <v>5</v>
      </c>
      <c r="D236" s="1">
        <v>6001</v>
      </c>
      <c r="E236" s="1">
        <v>6002</v>
      </c>
      <c r="F236" s="1">
        <v>6003</v>
      </c>
      <c r="G236" s="1">
        <v>6004</v>
      </c>
      <c r="H236" s="1">
        <v>1</v>
      </c>
      <c r="I236" s="1">
        <v>757</v>
      </c>
      <c r="J236" s="1">
        <v>2</v>
      </c>
      <c r="K236" s="1">
        <v>378</v>
      </c>
      <c r="L236" s="1">
        <v>3</v>
      </c>
      <c r="M236" s="1">
        <v>225</v>
      </c>
      <c r="N236" s="1">
        <v>4</v>
      </c>
      <c r="O236" s="1">
        <v>73</v>
      </c>
      <c r="R236">
        <v>2493</v>
      </c>
    </row>
    <row r="237" spans="1:18" x14ac:dyDescent="0.15">
      <c r="A237" s="1">
        <v>63000</v>
      </c>
      <c r="B237" s="1">
        <v>63</v>
      </c>
      <c r="C237" s="1">
        <v>0</v>
      </c>
      <c r="D237" s="1">
        <v>1001</v>
      </c>
      <c r="E237" s="1">
        <v>1002</v>
      </c>
      <c r="F237" s="1">
        <v>1003</v>
      </c>
      <c r="G237" s="1">
        <v>1004</v>
      </c>
      <c r="H237" s="1">
        <v>1</v>
      </c>
      <c r="I237" s="1">
        <v>100</v>
      </c>
      <c r="J237" s="1">
        <v>2</v>
      </c>
      <c r="K237" s="1">
        <v>50</v>
      </c>
      <c r="L237" s="1">
        <v>3</v>
      </c>
      <c r="M237" s="1">
        <v>30</v>
      </c>
      <c r="N237" s="1">
        <v>4</v>
      </c>
      <c r="O237" s="1">
        <v>10</v>
      </c>
      <c r="R237">
        <v>472</v>
      </c>
    </row>
    <row r="238" spans="1:18" x14ac:dyDescent="0.15">
      <c r="A238" s="1">
        <v>63001</v>
      </c>
      <c r="B238" s="1">
        <v>63</v>
      </c>
      <c r="C238" s="1">
        <v>1</v>
      </c>
      <c r="D238" s="1">
        <v>2001</v>
      </c>
      <c r="E238" s="1">
        <v>2002</v>
      </c>
      <c r="F238" s="1">
        <v>2003</v>
      </c>
      <c r="G238" s="1">
        <v>2004</v>
      </c>
      <c r="H238" s="1">
        <v>1</v>
      </c>
      <c r="I238" s="1">
        <v>150</v>
      </c>
      <c r="J238" s="1">
        <v>2</v>
      </c>
      <c r="K238" s="1">
        <v>75</v>
      </c>
      <c r="L238" s="1">
        <v>3</v>
      </c>
      <c r="M238" s="1">
        <v>45</v>
      </c>
      <c r="N238" s="1">
        <v>4</v>
      </c>
      <c r="O238" s="1">
        <v>15</v>
      </c>
      <c r="R238">
        <v>642</v>
      </c>
    </row>
    <row r="239" spans="1:18" x14ac:dyDescent="0.15">
      <c r="A239" s="1">
        <v>63002</v>
      </c>
      <c r="B239" s="1">
        <v>63</v>
      </c>
      <c r="C239" s="1">
        <v>2</v>
      </c>
      <c r="D239" s="1">
        <v>3001</v>
      </c>
      <c r="E239" s="1">
        <v>3002</v>
      </c>
      <c r="F239" s="1">
        <v>3003</v>
      </c>
      <c r="G239" s="1">
        <v>3004</v>
      </c>
      <c r="H239" s="1">
        <v>1</v>
      </c>
      <c r="I239" s="1">
        <v>225</v>
      </c>
      <c r="J239" s="1">
        <v>2</v>
      </c>
      <c r="K239" s="1">
        <v>112</v>
      </c>
      <c r="L239" s="1">
        <v>3</v>
      </c>
      <c r="M239" s="1">
        <v>67</v>
      </c>
      <c r="N239" s="1">
        <v>4</v>
      </c>
      <c r="O239" s="1">
        <v>22</v>
      </c>
      <c r="R239">
        <v>873</v>
      </c>
    </row>
    <row r="240" spans="1:18" x14ac:dyDescent="0.15">
      <c r="A240" s="1">
        <v>63003</v>
      </c>
      <c r="B240" s="1">
        <v>63</v>
      </c>
      <c r="C240" s="1">
        <v>3</v>
      </c>
      <c r="D240" s="1">
        <v>4001</v>
      </c>
      <c r="E240" s="1">
        <v>4002</v>
      </c>
      <c r="F240" s="1">
        <v>4003</v>
      </c>
      <c r="G240" s="1">
        <v>4004</v>
      </c>
      <c r="H240" s="1">
        <v>1</v>
      </c>
      <c r="I240" s="1">
        <v>337</v>
      </c>
      <c r="J240" s="1">
        <v>2</v>
      </c>
      <c r="K240" s="1">
        <v>168</v>
      </c>
      <c r="L240" s="1">
        <v>3</v>
      </c>
      <c r="M240" s="1">
        <v>100</v>
      </c>
      <c r="N240" s="1">
        <v>4</v>
      </c>
      <c r="O240" s="1">
        <v>33</v>
      </c>
      <c r="R240">
        <v>1198</v>
      </c>
    </row>
    <row r="241" spans="1:18" x14ac:dyDescent="0.15">
      <c r="A241" s="1">
        <v>63004</v>
      </c>
      <c r="B241" s="1">
        <v>63</v>
      </c>
      <c r="C241" s="1">
        <v>4</v>
      </c>
      <c r="D241" s="1">
        <v>5001</v>
      </c>
      <c r="E241" s="1">
        <v>5002</v>
      </c>
      <c r="F241" s="1">
        <v>5003</v>
      </c>
      <c r="G241" s="1">
        <v>5004</v>
      </c>
      <c r="H241" s="1">
        <v>1</v>
      </c>
      <c r="I241" s="1">
        <v>505</v>
      </c>
      <c r="J241" s="1">
        <v>2</v>
      </c>
      <c r="K241" s="1">
        <v>252</v>
      </c>
      <c r="L241" s="1">
        <v>3</v>
      </c>
      <c r="M241" s="1">
        <v>150</v>
      </c>
      <c r="N241" s="1">
        <v>4</v>
      </c>
      <c r="O241" s="1">
        <v>49</v>
      </c>
      <c r="R241">
        <v>1663</v>
      </c>
    </row>
    <row r="242" spans="1:18" x14ac:dyDescent="0.15">
      <c r="A242" s="1">
        <v>63005</v>
      </c>
      <c r="B242" s="1">
        <v>63</v>
      </c>
      <c r="C242" s="1">
        <v>5</v>
      </c>
      <c r="D242" s="1">
        <v>6001</v>
      </c>
      <c r="E242" s="1">
        <v>6002</v>
      </c>
      <c r="F242" s="1">
        <v>6003</v>
      </c>
      <c r="G242" s="1">
        <v>6004</v>
      </c>
      <c r="H242" s="1">
        <v>1</v>
      </c>
      <c r="I242" s="1">
        <v>757</v>
      </c>
      <c r="J242" s="1">
        <v>2</v>
      </c>
      <c r="K242" s="1">
        <v>378</v>
      </c>
      <c r="L242" s="1">
        <v>3</v>
      </c>
      <c r="M242" s="1">
        <v>225</v>
      </c>
      <c r="N242" s="1">
        <v>4</v>
      </c>
      <c r="O242" s="1">
        <v>73</v>
      </c>
      <c r="R242">
        <v>2493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注释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2017-07-19T08:51:16Z</dcterms:modified>
</cp:coreProperties>
</file>