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工作表1" sheetId="1" r:id="rId1"/>
    <sheet name="工作表2" sheetId="2" r:id="rId2"/>
    <sheet name="合成公式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I55" i="2" l="1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54" i="2"/>
  <c r="E34" i="2" l="1"/>
  <c r="E33" i="2"/>
  <c r="E32" i="2"/>
  <c r="E31" i="2"/>
  <c r="E30" i="2"/>
  <c r="E29" i="2"/>
  <c r="E28" i="2"/>
  <c r="E27" i="2"/>
  <c r="G25" i="2" l="1"/>
  <c r="L25" i="2" s="1"/>
  <c r="G45" i="2"/>
  <c r="L45" i="2" s="1"/>
  <c r="G26" i="2"/>
  <c r="L26" i="2" s="1"/>
  <c r="G4" i="2"/>
  <c r="L4" i="2" s="1"/>
  <c r="G12" i="2" l="1"/>
  <c r="L12" i="2" s="1"/>
  <c r="G10" i="2"/>
  <c r="L10" i="2" s="1"/>
  <c r="G18" i="2"/>
  <c r="L18" i="2" s="1"/>
  <c r="G20" i="2"/>
  <c r="L20" i="2" s="1"/>
  <c r="G34" i="2"/>
  <c r="L34" i="2" s="1"/>
  <c r="G28" i="2"/>
  <c r="L28" i="2" s="1"/>
  <c r="G42" i="2"/>
  <c r="L42" i="2" s="1"/>
  <c r="G36" i="2"/>
  <c r="L36" i="2" s="1"/>
  <c r="G44" i="2"/>
  <c r="L44" i="2" s="1"/>
  <c r="G50" i="2"/>
  <c r="L50" i="2" s="1"/>
  <c r="G29" i="2"/>
  <c r="L29" i="2" s="1"/>
  <c r="G5" i="2"/>
  <c r="L5" i="2" s="1"/>
  <c r="G21" i="2"/>
  <c r="L21" i="2" s="1"/>
  <c r="G13" i="2"/>
  <c r="L13" i="2" s="1"/>
  <c r="G37" i="2"/>
  <c r="L37" i="2" s="1"/>
  <c r="G17" i="2"/>
  <c r="L17" i="2" s="1"/>
  <c r="G32" i="2"/>
  <c r="L32" i="2" s="1"/>
  <c r="G6" i="2"/>
  <c r="L6" i="2" s="1"/>
  <c r="G22" i="2"/>
  <c r="L22" i="2" s="1"/>
  <c r="G30" i="2"/>
  <c r="L30" i="2" s="1"/>
  <c r="G14" i="2"/>
  <c r="L14" i="2" s="1"/>
  <c r="G38" i="2"/>
  <c r="L38" i="2" s="1"/>
  <c r="G16" i="2"/>
  <c r="L16" i="2" s="1"/>
  <c r="G8" i="2"/>
  <c r="L8" i="2" s="1"/>
  <c r="G40" i="2"/>
  <c r="L40" i="2" s="1"/>
  <c r="G19" i="2"/>
  <c r="L19" i="2" s="1"/>
  <c r="G24" i="2"/>
  <c r="L24" i="2" s="1"/>
  <c r="G31" i="2"/>
  <c r="L31" i="2" s="1"/>
  <c r="G39" i="2"/>
  <c r="L39" i="2" s="1"/>
  <c r="G7" i="2"/>
  <c r="L7" i="2" s="1"/>
  <c r="G15" i="2"/>
  <c r="L15" i="2" s="1"/>
  <c r="G23" i="2"/>
  <c r="L23" i="2" s="1"/>
  <c r="G35" i="2"/>
  <c r="L35" i="2" s="1"/>
  <c r="G3" i="2"/>
  <c r="G9" i="2"/>
  <c r="L9" i="2" s="1"/>
  <c r="G49" i="2"/>
  <c r="L49" i="2" s="1"/>
  <c r="G11" i="2"/>
  <c r="L11" i="2" s="1"/>
  <c r="G33" i="2"/>
  <c r="L33" i="2" s="1"/>
  <c r="G41" i="2"/>
  <c r="L41" i="2" s="1"/>
  <c r="G27" i="2"/>
  <c r="L27" i="2" s="1"/>
  <c r="G43" i="2"/>
  <c r="L43" i="2" s="1"/>
  <c r="G48" i="2"/>
  <c r="L48" i="2" s="1"/>
  <c r="G47" i="2"/>
  <c r="L47" i="2" s="1"/>
  <c r="G46" i="2"/>
  <c r="L46" i="2" s="1"/>
  <c r="L3" i="2" l="1"/>
</calcChain>
</file>

<file path=xl/sharedStrings.xml><?xml version="1.0" encoding="utf-8"?>
<sst xmlns="http://schemas.openxmlformats.org/spreadsheetml/2006/main" count="597" uniqueCount="309">
  <si>
    <t>id</t>
    <phoneticPr fontId="2" type="noConversion"/>
  </si>
  <si>
    <t>name</t>
    <phoneticPr fontId="2" type="noConversion"/>
  </si>
  <si>
    <t>des</t>
    <phoneticPr fontId="2" type="noConversion"/>
  </si>
  <si>
    <t>Res</t>
    <phoneticPr fontId="2" type="noConversion"/>
  </si>
  <si>
    <t>quality</t>
    <phoneticPr fontId="2" type="noConversion"/>
  </si>
  <si>
    <t>属性1</t>
    <phoneticPr fontId="2" type="noConversion"/>
  </si>
  <si>
    <t>属性1值</t>
    <phoneticPr fontId="2" type="noConversion"/>
  </si>
  <si>
    <t>属性2</t>
  </si>
  <si>
    <t>属性2值</t>
  </si>
  <si>
    <t>属性3</t>
  </si>
  <si>
    <t>属性3值</t>
  </si>
  <si>
    <t>战力</t>
    <phoneticPr fontId="2" type="noConversion"/>
  </si>
  <si>
    <t>合成1</t>
    <phoneticPr fontId="2" type="noConversion"/>
  </si>
  <si>
    <t>合成数量1</t>
    <phoneticPr fontId="2" type="noConversion"/>
  </si>
  <si>
    <t>合成2</t>
  </si>
  <si>
    <t>合成数量2</t>
  </si>
  <si>
    <t>合成3</t>
  </si>
  <si>
    <t>合成数量3</t>
  </si>
  <si>
    <t>attr1</t>
    <phoneticPr fontId="2" type="noConversion"/>
  </si>
  <si>
    <t>attr1value</t>
    <phoneticPr fontId="2" type="noConversion"/>
  </si>
  <si>
    <t>attr2</t>
    <phoneticPr fontId="2" type="noConversion"/>
  </si>
  <si>
    <t>attr2value</t>
    <phoneticPr fontId="2" type="noConversion"/>
  </si>
  <si>
    <t>attr3</t>
    <phoneticPr fontId="2" type="noConversion"/>
  </si>
  <si>
    <t>attr3value</t>
    <phoneticPr fontId="2" type="noConversion"/>
  </si>
  <si>
    <t>power</t>
    <phoneticPr fontId="2" type="noConversion"/>
  </si>
  <si>
    <t>combine1</t>
    <phoneticPr fontId="2" type="noConversion"/>
  </si>
  <si>
    <t>count1</t>
    <phoneticPr fontId="2" type="noConversion"/>
  </si>
  <si>
    <t>combine2</t>
    <phoneticPr fontId="2" type="noConversion"/>
  </si>
  <si>
    <t>count2</t>
    <phoneticPr fontId="2" type="noConversion"/>
  </si>
  <si>
    <t>combine3</t>
    <phoneticPr fontId="2" type="noConversion"/>
  </si>
  <si>
    <t>count3</t>
    <phoneticPr fontId="2" type="noConversion"/>
  </si>
  <si>
    <t>int</t>
    <phoneticPr fontId="2" type="noConversion"/>
  </si>
  <si>
    <t>string</t>
    <phoneticPr fontId="2" type="noConversion"/>
  </si>
  <si>
    <t>匕首</t>
    <phoneticPr fontId="2" type="noConversion"/>
  </si>
  <si>
    <t>残卷</t>
    <phoneticPr fontId="1" type="noConversion"/>
  </si>
  <si>
    <t>玉珠</t>
    <phoneticPr fontId="1" type="noConversion"/>
  </si>
  <si>
    <t>毛笔</t>
    <phoneticPr fontId="1" type="noConversion"/>
  </si>
  <si>
    <t>头巾</t>
    <phoneticPr fontId="1" type="noConversion"/>
  </si>
  <si>
    <t>结草环</t>
    <phoneticPr fontId="1" type="noConversion"/>
  </si>
  <si>
    <t>香囊</t>
    <phoneticPr fontId="1" type="noConversion"/>
  </si>
  <si>
    <t>麻衣</t>
    <phoneticPr fontId="1" type="noConversion"/>
  </si>
  <si>
    <t>竹简</t>
    <phoneticPr fontId="1" type="noConversion"/>
  </si>
  <si>
    <t>桃木剑</t>
    <phoneticPr fontId="1" type="noConversion"/>
  </si>
  <si>
    <t>玉佩</t>
    <phoneticPr fontId="1" type="noConversion"/>
  </si>
  <si>
    <t>狼毫</t>
    <phoneticPr fontId="1" type="noConversion"/>
  </si>
  <si>
    <t>棉服</t>
    <phoneticPr fontId="1" type="noConversion"/>
  </si>
  <si>
    <t>猫尾巴</t>
    <phoneticPr fontId="1" type="noConversion"/>
  </si>
  <si>
    <t>折扇</t>
    <phoneticPr fontId="1" type="noConversion"/>
  </si>
  <si>
    <t>小面具</t>
    <phoneticPr fontId="1" type="noConversion"/>
  </si>
  <si>
    <t>哨棒</t>
    <phoneticPr fontId="1" type="noConversion"/>
  </si>
  <si>
    <t>头钗</t>
    <phoneticPr fontId="1" type="noConversion"/>
  </si>
  <si>
    <t>百鸟朝凤</t>
    <phoneticPr fontId="1" type="noConversion"/>
  </si>
  <si>
    <t>水袖</t>
    <phoneticPr fontId="1" type="noConversion"/>
  </si>
  <si>
    <t>春秋</t>
    <phoneticPr fontId="1" type="noConversion"/>
  </si>
  <si>
    <t>小猴</t>
    <phoneticPr fontId="1" type="noConversion"/>
  </si>
  <si>
    <t>顶盔</t>
    <phoneticPr fontId="1" type="noConversion"/>
  </si>
  <si>
    <t>福临铃</t>
    <phoneticPr fontId="1" type="noConversion"/>
  </si>
  <si>
    <t>青囊</t>
    <phoneticPr fontId="1" type="noConversion"/>
  </si>
  <si>
    <t>如意</t>
    <phoneticPr fontId="1" type="noConversion"/>
  </si>
  <si>
    <t>画虎</t>
    <phoneticPr fontId="1" type="noConversion"/>
  </si>
  <si>
    <t>退虎服</t>
    <phoneticPr fontId="1" type="noConversion"/>
  </si>
  <si>
    <t>朝阳</t>
    <phoneticPr fontId="1" type="noConversion"/>
  </si>
  <si>
    <t>招福</t>
    <phoneticPr fontId="1" type="noConversion"/>
  </si>
  <si>
    <t>金莲</t>
    <phoneticPr fontId="1" type="noConversion"/>
  </si>
  <si>
    <t>万象全书</t>
    <phoneticPr fontId="1" type="noConversion"/>
  </si>
  <si>
    <t>青龙偃月</t>
    <phoneticPr fontId="1" type="noConversion"/>
  </si>
  <si>
    <t>狮玺</t>
    <phoneticPr fontId="1" type="noConversion"/>
  </si>
  <si>
    <t>山河社稷</t>
    <phoneticPr fontId="1" type="noConversion"/>
  </si>
  <si>
    <t>青衫流水</t>
    <phoneticPr fontId="1" type="noConversion"/>
  </si>
  <si>
    <t>法华</t>
    <phoneticPr fontId="1" type="noConversion"/>
  </si>
  <si>
    <t>清风</t>
    <phoneticPr fontId="1" type="noConversion"/>
  </si>
  <si>
    <t>如虎</t>
    <phoneticPr fontId="1" type="noConversion"/>
  </si>
  <si>
    <t>image/mernary_equip_icon/wanxiangquanshu.png</t>
  </si>
  <si>
    <t>image/mernary_equip_icon/qinglongyanyue.png</t>
  </si>
  <si>
    <t>image/mernary_equip_icon/shixi.png</t>
  </si>
  <si>
    <t>image/mernary_equip_icon/shanhesheji.png</t>
  </si>
  <si>
    <t>image/mernary_equip_icon/qingshanliushui.png</t>
  </si>
  <si>
    <t>image/mernary_equip_icon/fahua.png</t>
  </si>
  <si>
    <t>image/mernary_equip_icon/qingfeng.png</t>
  </si>
  <si>
    <t>image/mernary_equip_icon/ruhu.png</t>
  </si>
  <si>
    <t>Res</t>
    <phoneticPr fontId="2" type="noConversion"/>
  </si>
  <si>
    <t>青龙偃月</t>
  </si>
  <si>
    <t>万象全书</t>
  </si>
  <si>
    <t>狮玺</t>
  </si>
  <si>
    <t>青衫流水</t>
  </si>
  <si>
    <t>山河社稷</t>
  </si>
  <si>
    <t>法华</t>
  </si>
  <si>
    <t>如虎</t>
  </si>
  <si>
    <t>清风</t>
  </si>
  <si>
    <t>匕首</t>
  </si>
  <si>
    <t>普普通通的装备，随处可见。</t>
  </si>
  <si>
    <t>image/mernary_equip_icon/bishou.png</t>
  </si>
  <si>
    <t>残卷</t>
  </si>
  <si>
    <t>image/mernary_equip_icon/canjuan.png</t>
  </si>
  <si>
    <t>玉珠</t>
  </si>
  <si>
    <t>image/mernary_equip_icon/yuzhu.png</t>
  </si>
  <si>
    <t>麻衣</t>
  </si>
  <si>
    <t>image/mernary_equip_icon/mayi.png</t>
  </si>
  <si>
    <t>毛笔</t>
  </si>
  <si>
    <t>image/mernary_equip_icon/maobi.png</t>
  </si>
  <si>
    <t>头巾</t>
  </si>
  <si>
    <t>image/mernary_equip_icon/toujin.png</t>
  </si>
  <si>
    <t>结草环</t>
  </si>
  <si>
    <t>image/mernary_equip_icon/jiecaohuan.png</t>
  </si>
  <si>
    <t>香囊</t>
  </si>
  <si>
    <t>image/mernary_equip_icon/xiangnang.png</t>
  </si>
  <si>
    <t>桃木剑</t>
  </si>
  <si>
    <t>image/mernary_equip_icon/taomujian.png</t>
  </si>
  <si>
    <t>竹简</t>
  </si>
  <si>
    <t>image/mernary_equip_icon/zhujian.png</t>
  </si>
  <si>
    <t>玉佩</t>
  </si>
  <si>
    <t>image/mernary_equip_icon/yupei.png</t>
  </si>
  <si>
    <t>棉服</t>
  </si>
  <si>
    <t>image/mernary_equip_icon/mianfu.png</t>
  </si>
  <si>
    <t>狼毫</t>
  </si>
  <si>
    <t>image/mernary_equip_icon/langhao.png</t>
  </si>
  <si>
    <t>小面具</t>
  </si>
  <si>
    <t>image/mernary_equip_icon/xiaokmianju.png</t>
  </si>
  <si>
    <t>猫尾巴</t>
  </si>
  <si>
    <t>image/mernary_equip_icon/maoweiba.png</t>
  </si>
  <si>
    <t>折扇</t>
  </si>
  <si>
    <t>image/mernary_equip_icon/zheshan.png</t>
  </si>
  <si>
    <t>哨棒</t>
  </si>
  <si>
    <t>image/mernary_equip_icon/shaobang.png</t>
  </si>
  <si>
    <t>春秋</t>
  </si>
  <si>
    <t>image/mernary_equip_icon/chunqiu.png</t>
  </si>
  <si>
    <t>头钗</t>
  </si>
  <si>
    <t>image/mernary_equip_icon/touchai.png</t>
  </si>
  <si>
    <t>百鸟朝凤</t>
  </si>
  <si>
    <t>image/mernary_equip_icon/bainiaochaofeng.png</t>
  </si>
  <si>
    <t>水袖</t>
  </si>
  <si>
    <t>image/mernary_equip_icon/shuixiu.png</t>
  </si>
  <si>
    <t>顶盔</t>
  </si>
  <si>
    <t>image/mernary_equip_icon/dingkui.png</t>
  </si>
  <si>
    <t>小猴</t>
  </si>
  <si>
    <t>image/mernary_equip_icon/xiaohou.png</t>
  </si>
  <si>
    <t>福临铃</t>
  </si>
  <si>
    <t>image/mernary_equip_icon/fulinling.png</t>
  </si>
  <si>
    <t>青釭剑</t>
  </si>
  <si>
    <t>有点牛逼的装备，不轻易弄到。</t>
  </si>
  <si>
    <t>image/mernary_equip_icon/qinghongjian.png</t>
  </si>
  <si>
    <t>青囊</t>
  </si>
  <si>
    <t>image/mernary_equip_icon/qingnang.png</t>
  </si>
  <si>
    <t>如意</t>
  </si>
  <si>
    <t>image/mernary_equip_icon/ruyi.png</t>
  </si>
  <si>
    <t>退虎服</t>
  </si>
  <si>
    <t>image/mernary_equip_icon/tuihufu.png</t>
  </si>
  <si>
    <t>画虎</t>
  </si>
  <si>
    <t>image/mernary_equip_icon/huahu.png</t>
  </si>
  <si>
    <t>金莲</t>
  </si>
  <si>
    <t>image/mernary_equip_icon/jinlian.png</t>
  </si>
  <si>
    <t>招福</t>
  </si>
  <si>
    <t>image/mernary_equip_icon/zhaofu.png</t>
  </si>
  <si>
    <t>朝阳</t>
  </si>
  <si>
    <t>image/mernary_equip_icon/zhaoyang.png</t>
  </si>
  <si>
    <t>吊炸天的装备，可遇不可求。</t>
  </si>
  <si>
    <t>bishou.png</t>
  </si>
  <si>
    <t>canjuan.png</t>
  </si>
  <si>
    <t>yuzhu.png</t>
  </si>
  <si>
    <t>mayi.png</t>
  </si>
  <si>
    <t>maobi.png</t>
  </si>
  <si>
    <t>toujin.png</t>
  </si>
  <si>
    <t>jiecaohuan.png</t>
  </si>
  <si>
    <t>xiangnang.png</t>
  </si>
  <si>
    <t>taomujian.png</t>
  </si>
  <si>
    <t>zhujian.png</t>
  </si>
  <si>
    <t>yupei.png</t>
  </si>
  <si>
    <t>mianfu.png</t>
  </si>
  <si>
    <t>langhao.png</t>
  </si>
  <si>
    <t>xiaokmianju.png</t>
  </si>
  <si>
    <t>maoweiba.png</t>
  </si>
  <si>
    <t>zheshan.png</t>
  </si>
  <si>
    <t>shaobang.png</t>
  </si>
  <si>
    <t>chunqiu.png</t>
  </si>
  <si>
    <t>touchai.png</t>
  </si>
  <si>
    <t>bainiaochaofeng.png</t>
  </si>
  <si>
    <t>shuixiu.png</t>
  </si>
  <si>
    <t>dingkui.png</t>
  </si>
  <si>
    <t>xiaohou.png</t>
  </si>
  <si>
    <t>fulinling.png</t>
  </si>
  <si>
    <t>qinghongjian.png</t>
  </si>
  <si>
    <t>qingnang.png</t>
  </si>
  <si>
    <t>ruyi.png</t>
  </si>
  <si>
    <t>tuihufu.png</t>
  </si>
  <si>
    <t>huahu.png</t>
  </si>
  <si>
    <t>jinlian.png</t>
  </si>
  <si>
    <t>zhaofu.png</t>
  </si>
  <si>
    <t>zhaoyang.png</t>
  </si>
  <si>
    <t>qinglongyanyue.png</t>
  </si>
  <si>
    <t>wanxiangquanshu.png</t>
  </si>
  <si>
    <t>shixi.png</t>
  </si>
  <si>
    <t>qingshanliushui.png</t>
  </si>
  <si>
    <t>shanhesheji.png</t>
  </si>
  <si>
    <t>fahua.png</t>
  </si>
  <si>
    <t>ruhu.png</t>
  </si>
  <si>
    <t>qingfeng.png</t>
  </si>
  <si>
    <t>青虹剑</t>
    <phoneticPr fontId="1" type="noConversion"/>
  </si>
  <si>
    <t>龙鸣钟</t>
    <phoneticPr fontId="1" type="noConversion"/>
  </si>
  <si>
    <t>封魔</t>
    <phoneticPr fontId="1" type="noConversion"/>
  </si>
  <si>
    <t>韵力核心</t>
    <phoneticPr fontId="1" type="noConversion"/>
  </si>
  <si>
    <t>界玉</t>
    <phoneticPr fontId="1" type="noConversion"/>
  </si>
  <si>
    <t>新生</t>
    <phoneticPr fontId="1" type="noConversion"/>
  </si>
  <si>
    <t>邪灵蛇像</t>
    <phoneticPr fontId="1" type="noConversion"/>
  </si>
  <si>
    <t>毛戏</t>
    <phoneticPr fontId="1" type="noConversion"/>
  </si>
  <si>
    <t>火鸟</t>
    <phoneticPr fontId="1" type="noConversion"/>
  </si>
  <si>
    <t>#servantEquip</t>
  </si>
  <si>
    <t>_</t>
    <phoneticPr fontId="1" type="noConversion"/>
  </si>
  <si>
    <t>.png</t>
    <phoneticPr fontId="1" type="noConversion"/>
  </si>
  <si>
    <t>#servantEquip_1001.png</t>
  </si>
  <si>
    <t>#servantEquip_1002.png</t>
  </si>
  <si>
    <t>#servantEquip_1003.png</t>
  </si>
  <si>
    <t>#servantEquip_1004.png</t>
  </si>
  <si>
    <t>#servantEquip_1005.png</t>
  </si>
  <si>
    <t>#servantEquip_1006.png</t>
  </si>
  <si>
    <t>#servantEquip_1007.png</t>
  </si>
  <si>
    <t>#servantEquip_1008.png</t>
  </si>
  <si>
    <t>#servantEquip_2001.png</t>
  </si>
  <si>
    <t>#servantEquip_2002.png</t>
  </si>
  <si>
    <t>#servantEquip_2003.png</t>
  </si>
  <si>
    <t>#servantEquip_2004.png</t>
  </si>
  <si>
    <t>#servantEquip_2005.png</t>
  </si>
  <si>
    <t>#servantEquip_2006.png</t>
  </si>
  <si>
    <t>#servantEquip_2007.png</t>
  </si>
  <si>
    <t>#servantEquip_2008.png</t>
  </si>
  <si>
    <t>#servantEquip_3001.png</t>
  </si>
  <si>
    <t>#servantEquip_3002.png</t>
  </si>
  <si>
    <t>#servantEquip_3003.png</t>
  </si>
  <si>
    <t>#servantEquip_3004.png</t>
  </si>
  <si>
    <t>#servantEquip_3005.png</t>
  </si>
  <si>
    <t>#servantEquip_3006.png</t>
  </si>
  <si>
    <t>#servantEquip_3007.png</t>
  </si>
  <si>
    <t>#servantEquip_3008.png</t>
  </si>
  <si>
    <t>#servantEquip_4001.png</t>
  </si>
  <si>
    <t>#servantEquip_4002.png</t>
  </si>
  <si>
    <t>#servantEquip_4003.png</t>
  </si>
  <si>
    <t>#servantEquip_4004.png</t>
  </si>
  <si>
    <t>#servantEquip_4005.png</t>
  </si>
  <si>
    <t>#servantEquip_4006.png</t>
  </si>
  <si>
    <t>#servantEquip_4007.png</t>
  </si>
  <si>
    <t>#servantEquip_4008.png</t>
  </si>
  <si>
    <t>#servantEquip_5001.png</t>
  </si>
  <si>
    <t>#servantEquip_5002.png</t>
  </si>
  <si>
    <t>#servantEquip_5003.png</t>
  </si>
  <si>
    <t>#servantEquip_5004.png</t>
  </si>
  <si>
    <t>#servantEquip_5005.png</t>
  </si>
  <si>
    <t>#servantEquip_5006.png</t>
  </si>
  <si>
    <t>#servantEquip_5007.png</t>
  </si>
  <si>
    <t>#servantEquip_5008.png</t>
  </si>
  <si>
    <t>#servantEquip_6001.png</t>
  </si>
  <si>
    <t>#servantEquip_6002.png</t>
  </si>
  <si>
    <t>#servantEquip_6003.png</t>
  </si>
  <si>
    <t>#servantEquip_6004.png</t>
  </si>
  <si>
    <t>#servantEquip_6005.png</t>
  </si>
  <si>
    <t>#servantEquip_6006.png</t>
  </si>
  <si>
    <t>#servantEquip_6007.png</t>
  </si>
  <si>
    <t>#servantEquip_6008.png</t>
  </si>
  <si>
    <t>int</t>
    <phoneticPr fontId="2" type="noConversion"/>
  </si>
  <si>
    <t>getpathId</t>
  </si>
  <si>
    <t>getpathId</t>
    <phoneticPr fontId="2" type="noConversion"/>
  </si>
  <si>
    <t>获取途径</t>
    <phoneticPr fontId="1" type="noConversion"/>
  </si>
  <si>
    <t>普通铁匠打造的匕首，随处可见。</t>
    <phoneticPr fontId="1" type="noConversion"/>
  </si>
  <si>
    <t>缺角少页的书卷，随处可见。</t>
    <phoneticPr fontId="1" type="noConversion"/>
  </si>
  <si>
    <t>河珠所制的饰品，随处可见。</t>
    <phoneticPr fontId="1" type="noConversion"/>
  </si>
  <si>
    <t>粗布制成的衣服，随处可见。</t>
    <phoneticPr fontId="1" type="noConversion"/>
  </si>
  <si>
    <t>写字用的毛笔，随处可见。</t>
    <phoneticPr fontId="1" type="noConversion"/>
  </si>
  <si>
    <t>粗布制成的头巾，随处可见。</t>
    <phoneticPr fontId="1" type="noConversion"/>
  </si>
  <si>
    <t>草叶结成的环饰，随处可见。</t>
    <phoneticPr fontId="1" type="noConversion"/>
  </si>
  <si>
    <t>装有艾草的香囊，随处可见。</t>
    <phoneticPr fontId="1" type="noConversion"/>
  </si>
  <si>
    <t>游方道士常用的桃木剑，随处可见。</t>
    <phoneticPr fontId="1" type="noConversion"/>
  </si>
  <si>
    <t>有些年头了的简牍，随处可见。</t>
    <phoneticPr fontId="1" type="noConversion"/>
  </si>
  <si>
    <t>岫玉制的玉佩，随处可见。</t>
    <phoneticPr fontId="1" type="noConversion"/>
  </si>
  <si>
    <t>棉布制的保暖衣物，随处可见。</t>
    <phoneticPr fontId="1" type="noConversion"/>
  </si>
  <si>
    <t>北方常见的书写用笔，随处可见。</t>
    <phoneticPr fontId="1" type="noConversion"/>
  </si>
  <si>
    <t>庙会上常见的小面具，随处可见。</t>
    <phoneticPr fontId="1" type="noConversion"/>
  </si>
  <si>
    <t>形似猫尾的稚童玩具，随处可见。</t>
    <phoneticPr fontId="1" type="noConversion"/>
  </si>
  <si>
    <t>士子手持的折扇，随处可见。</t>
    <phoneticPr fontId="1" type="noConversion"/>
  </si>
  <si>
    <t>行脚常备的木制棍棒，随处可见。</t>
    <phoneticPr fontId="1" type="noConversion"/>
  </si>
  <si>
    <t>书局常见的史书钞本，随处可见。</t>
    <phoneticPr fontId="1" type="noConversion"/>
  </si>
  <si>
    <t>女子常用的木制头钗，随处可见。</t>
    <phoneticPr fontId="1" type="noConversion"/>
  </si>
  <si>
    <t>小康人家常见的横幅绘卷，随处可见。</t>
    <phoneticPr fontId="1" type="noConversion"/>
  </si>
  <si>
    <t>传统民族服饰，衣袖较长，随处可见。</t>
    <phoneticPr fontId="1" type="noConversion"/>
  </si>
  <si>
    <t>戏曲中将领的头饰，随处可见。</t>
    <phoneticPr fontId="1" type="noConversion"/>
  </si>
  <si>
    <t>货郎贩卖的小猴面具，随处可见。</t>
    <phoneticPr fontId="1" type="noConversion"/>
  </si>
  <si>
    <t>轻盈小巧的铃铛，随处可见。</t>
    <phoneticPr fontId="1" type="noConversion"/>
  </si>
  <si>
    <t>精钢锻造的宝剑，不易获得。</t>
    <phoneticPr fontId="1" type="noConversion"/>
  </si>
  <si>
    <t>记有传奇医术的医书，不易获得。</t>
    <phoneticPr fontId="1" type="noConversion"/>
  </si>
  <si>
    <t>白玉所制的精巧如意，不易获得。</t>
    <phoneticPr fontId="1" type="noConversion"/>
  </si>
  <si>
    <t>绣有猛虎图案的上品劲装，不易获得。</t>
    <phoneticPr fontId="1" type="noConversion"/>
  </si>
  <si>
    <t>制笔名家所制的虎豪大楷，不易获得。</t>
    <phoneticPr fontId="1" type="noConversion"/>
  </si>
  <si>
    <t>寓意地涌金莲的装饰品，不易获得。</t>
    <phoneticPr fontId="1" type="noConversion"/>
  </si>
  <si>
    <t>能招来财运的奇特摆件，不易获得。</t>
    <phoneticPr fontId="1" type="noConversion"/>
  </si>
  <si>
    <t>绘有旭日东升图的象牙折扇，不易获得。</t>
    <phoneticPr fontId="1" type="noConversion"/>
  </si>
  <si>
    <t>名匠打造的青龙偃月刀，不易获得。</t>
    <phoneticPr fontId="1" type="noConversion"/>
  </si>
  <si>
    <t>诸多学者编著的古今图书之集大成者，不易获得。</t>
    <phoneticPr fontId="1" type="noConversion"/>
  </si>
  <si>
    <t>翡翠打造的精品印鉴，不易获得。</t>
    <phoneticPr fontId="1" type="noConversion"/>
  </si>
  <si>
    <t>衣衫轻薄如雾，通透名贵，不易获得。</t>
  </si>
  <si>
    <t>绘有猫土山川河流的地图绘卷，不易获得。</t>
    <phoneticPr fontId="1" type="noConversion"/>
  </si>
  <si>
    <t>象征佛家圆满、微妙无上的饰品，不易获得。</t>
    <phoneticPr fontId="1" type="noConversion"/>
  </si>
  <si>
    <t>勇者身份得象征，不易获得。</t>
    <phoneticPr fontId="1" type="noConversion"/>
  </si>
  <si>
    <t>缂丝工艺制成的桐叶式宫扇，不易获得。</t>
    <phoneticPr fontId="1" type="noConversion"/>
  </si>
  <si>
    <t>以火鸟造型为杖首的奇特拐杖，可遇不可求。</t>
    <phoneticPr fontId="1" type="noConversion"/>
  </si>
  <si>
    <t>龙形浮雕环绕的青铜大钟，可遇不可求。</t>
    <phoneticPr fontId="1" type="noConversion"/>
  </si>
  <si>
    <t>表面有神秘符印的青铜巨鼎，可遇不可求。</t>
    <phoneticPr fontId="1" type="noConversion"/>
  </si>
  <si>
    <t>受神奇力量祝福的京剧猫装备，可遇不可求。</t>
    <phoneticPr fontId="1" type="noConversion"/>
  </si>
  <si>
    <t>不知从而来的神奇玉石，可遇不可求。</t>
    <phoneticPr fontId="1" type="noConversion"/>
  </si>
  <si>
    <t>内含神秘力量的神奇果实，可遇不可求。</t>
    <phoneticPr fontId="1" type="noConversion"/>
  </si>
  <si>
    <t>手宗机关术所制的神奇道具，可遇不可求。</t>
    <phoneticPr fontId="1" type="noConversion"/>
  </si>
  <si>
    <t>会吸收混沌力量的奇怪蛇形石像，可遇不可求。</t>
    <phoneticPr fontId="1" type="noConversion"/>
  </si>
  <si>
    <t>产出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</si>
</sst>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65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3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0.77</v>
          </cell>
        </row>
        <row r="26">
          <cell r="E26">
            <v>7</v>
          </cell>
          <cell r="F26">
            <v>0.77</v>
          </cell>
        </row>
        <row r="27"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E33">
            <v>23</v>
          </cell>
          <cell r="F33">
            <v>1</v>
          </cell>
        </row>
        <row r="34"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9">
          <cell r="J59">
            <v>3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A3" sqref="A3:D10"/>
    </sheetView>
  </sheetViews>
  <sheetFormatPr defaultRowHeight="13.5" x14ac:dyDescent="0.15"/>
  <cols>
    <col min="2" max="2" width="19.5" customWidth="1"/>
    <col min="3" max="3" width="46.375" bestFit="1" customWidth="1"/>
    <col min="4" max="4" width="25" bestFit="1" customWidth="1"/>
    <col min="9" max="9" width="11.625" bestFit="1" customWidth="1"/>
    <col min="11" max="11" width="11.625" bestFit="1" customWidth="1"/>
  </cols>
  <sheetData>
    <row r="1" spans="1:21" x14ac:dyDescent="0.15">
      <c r="A1" s="1" t="s">
        <v>31</v>
      </c>
      <c r="B1" s="1" t="s">
        <v>32</v>
      </c>
      <c r="C1" s="1" t="s">
        <v>32</v>
      </c>
      <c r="D1" s="1" t="s">
        <v>32</v>
      </c>
      <c r="E1" s="1" t="s">
        <v>31</v>
      </c>
      <c r="F1" s="1" t="s">
        <v>31</v>
      </c>
      <c r="G1" s="1" t="s">
        <v>31</v>
      </c>
      <c r="H1" s="1" t="s">
        <v>31</v>
      </c>
      <c r="I1" s="1" t="s">
        <v>31</v>
      </c>
      <c r="J1" s="1" t="s">
        <v>31</v>
      </c>
      <c r="K1" s="1" t="s">
        <v>31</v>
      </c>
      <c r="L1" s="1" t="s">
        <v>31</v>
      </c>
      <c r="M1" s="1" t="s">
        <v>31</v>
      </c>
      <c r="N1" s="1" t="s">
        <v>31</v>
      </c>
      <c r="O1" s="1" t="s">
        <v>31</v>
      </c>
      <c r="P1" s="1" t="s">
        <v>31</v>
      </c>
      <c r="Q1" s="1" t="s">
        <v>31</v>
      </c>
      <c r="R1" s="1" t="s">
        <v>31</v>
      </c>
      <c r="S1" s="1" t="s">
        <v>256</v>
      </c>
      <c r="T1" s="1"/>
      <c r="U1" s="1"/>
    </row>
    <row r="2" spans="1:21" x14ac:dyDescent="0.15">
      <c r="A2" s="1" t="s">
        <v>0</v>
      </c>
      <c r="B2" s="1" t="s">
        <v>1</v>
      </c>
      <c r="C2" s="1" t="s">
        <v>2</v>
      </c>
      <c r="D2" s="1" t="s">
        <v>80</v>
      </c>
      <c r="E2" s="1" t="s">
        <v>4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258</v>
      </c>
      <c r="T2" s="1"/>
      <c r="U2" s="1"/>
    </row>
    <row r="3" spans="1:21" x14ac:dyDescent="0.15">
      <c r="A3" s="1">
        <v>1001</v>
      </c>
      <c r="B3" s="1" t="s">
        <v>33</v>
      </c>
      <c r="C3" t="s">
        <v>260</v>
      </c>
      <c r="D3" s="1" t="s">
        <v>208</v>
      </c>
      <c r="E3" s="1">
        <v>1</v>
      </c>
      <c r="F3" s="1">
        <v>4</v>
      </c>
      <c r="G3" s="1">
        <v>3</v>
      </c>
      <c r="H3" s="1"/>
      <c r="I3" s="1"/>
      <c r="J3" s="1"/>
      <c r="K3" s="1"/>
      <c r="L3" s="1">
        <v>3</v>
      </c>
      <c r="M3" s="1"/>
      <c r="N3" s="1"/>
      <c r="O3" s="1"/>
      <c r="P3" s="1"/>
      <c r="Q3" s="1"/>
      <c r="R3" s="1"/>
      <c r="S3" s="1">
        <v>91001</v>
      </c>
      <c r="T3" s="1"/>
      <c r="U3" s="1"/>
    </row>
    <row r="4" spans="1:21" x14ac:dyDescent="0.15">
      <c r="A4" s="1">
        <v>1002</v>
      </c>
      <c r="B4" s="1" t="s">
        <v>34</v>
      </c>
      <c r="C4" t="s">
        <v>261</v>
      </c>
      <c r="D4" s="1" t="s">
        <v>209</v>
      </c>
      <c r="E4" s="1">
        <v>1</v>
      </c>
      <c r="F4" s="1">
        <v>3</v>
      </c>
      <c r="G4" s="1">
        <v>6</v>
      </c>
      <c r="H4" s="1"/>
      <c r="I4" s="1"/>
      <c r="J4" s="1"/>
      <c r="K4" s="1"/>
      <c r="L4" s="1">
        <v>3</v>
      </c>
      <c r="M4" s="1"/>
      <c r="N4" s="1"/>
      <c r="O4" s="1"/>
      <c r="P4" s="1"/>
      <c r="Q4" s="1"/>
      <c r="R4" s="1"/>
      <c r="S4" s="1">
        <v>91002</v>
      </c>
      <c r="T4" s="1"/>
      <c r="U4" s="1"/>
    </row>
    <row r="5" spans="1:21" x14ac:dyDescent="0.15">
      <c r="A5" s="1">
        <v>1003</v>
      </c>
      <c r="B5" s="1" t="s">
        <v>35</v>
      </c>
      <c r="C5" t="s">
        <v>262</v>
      </c>
      <c r="D5" s="1" t="s">
        <v>210</v>
      </c>
      <c r="E5" s="1">
        <v>1</v>
      </c>
      <c r="F5" s="1">
        <v>1</v>
      </c>
      <c r="G5" s="1">
        <v>47</v>
      </c>
      <c r="H5" s="1"/>
      <c r="I5" s="1"/>
      <c r="J5" s="1"/>
      <c r="K5" s="1"/>
      <c r="L5" s="1">
        <v>3</v>
      </c>
      <c r="M5" s="1"/>
      <c r="N5" s="1"/>
      <c r="O5" s="1"/>
      <c r="P5" s="1"/>
      <c r="Q5" s="1"/>
      <c r="R5" s="1"/>
      <c r="S5" s="1">
        <v>91003</v>
      </c>
      <c r="T5" s="1"/>
      <c r="U5" s="1"/>
    </row>
    <row r="6" spans="1:21" x14ac:dyDescent="0.15">
      <c r="A6" s="1">
        <v>1004</v>
      </c>
      <c r="B6" s="1" t="s">
        <v>40</v>
      </c>
      <c r="C6" t="s">
        <v>263</v>
      </c>
      <c r="D6" s="1" t="s">
        <v>211</v>
      </c>
      <c r="E6" s="1">
        <v>1</v>
      </c>
      <c r="F6" s="1">
        <v>6</v>
      </c>
      <c r="G6" s="1">
        <v>4</v>
      </c>
      <c r="H6" s="1"/>
      <c r="I6" s="1"/>
      <c r="J6" s="1"/>
      <c r="K6" s="1"/>
      <c r="L6" s="1">
        <v>3</v>
      </c>
      <c r="M6" s="1"/>
      <c r="N6" s="1"/>
      <c r="O6" s="1"/>
      <c r="P6" s="1"/>
      <c r="Q6" s="1"/>
      <c r="R6" s="1"/>
      <c r="S6" s="1">
        <v>91004</v>
      </c>
      <c r="T6" s="1"/>
      <c r="U6" s="1"/>
    </row>
    <row r="7" spans="1:21" x14ac:dyDescent="0.15">
      <c r="A7" s="1">
        <v>1005</v>
      </c>
      <c r="B7" s="1" t="s">
        <v>36</v>
      </c>
      <c r="C7" t="s">
        <v>264</v>
      </c>
      <c r="D7" s="1" t="s">
        <v>212</v>
      </c>
      <c r="E7" s="1">
        <v>1</v>
      </c>
      <c r="F7" s="1">
        <v>5</v>
      </c>
      <c r="G7" s="1">
        <v>3</v>
      </c>
      <c r="H7" s="1"/>
      <c r="I7" s="1"/>
      <c r="J7" s="1"/>
      <c r="K7" s="1"/>
      <c r="L7" s="1">
        <v>3</v>
      </c>
      <c r="M7" s="1"/>
      <c r="N7" s="1"/>
      <c r="O7" s="1"/>
      <c r="P7" s="1"/>
      <c r="Q7" s="1"/>
      <c r="R7" s="1"/>
      <c r="S7" s="1">
        <v>91005</v>
      </c>
      <c r="T7" s="1"/>
      <c r="U7" s="1"/>
    </row>
    <row r="8" spans="1:21" x14ac:dyDescent="0.15">
      <c r="A8" s="1">
        <v>1006</v>
      </c>
      <c r="B8" s="1" t="s">
        <v>37</v>
      </c>
      <c r="C8" t="s">
        <v>265</v>
      </c>
      <c r="D8" s="1" t="s">
        <v>213</v>
      </c>
      <c r="E8" s="1">
        <v>1</v>
      </c>
      <c r="F8" s="1">
        <v>7</v>
      </c>
      <c r="G8" s="1">
        <v>4</v>
      </c>
      <c r="H8" s="1"/>
      <c r="I8" s="1"/>
      <c r="J8" s="1"/>
      <c r="K8" s="1"/>
      <c r="L8" s="1">
        <v>3</v>
      </c>
      <c r="M8" s="1"/>
      <c r="N8" s="1"/>
      <c r="O8" s="1"/>
      <c r="P8" s="1"/>
      <c r="Q8" s="1"/>
      <c r="R8" s="1"/>
      <c r="S8" s="1">
        <v>91006</v>
      </c>
      <c r="T8" s="1"/>
      <c r="U8" s="1"/>
    </row>
    <row r="9" spans="1:21" x14ac:dyDescent="0.15">
      <c r="A9" s="1">
        <v>1007</v>
      </c>
      <c r="B9" s="1" t="s">
        <v>38</v>
      </c>
      <c r="C9" t="s">
        <v>266</v>
      </c>
      <c r="D9" s="1" t="s">
        <v>214</v>
      </c>
      <c r="E9" s="1">
        <v>1</v>
      </c>
      <c r="F9" s="1">
        <v>23</v>
      </c>
      <c r="G9" s="1">
        <v>3</v>
      </c>
      <c r="H9" s="1"/>
      <c r="I9" s="1"/>
      <c r="J9" s="1"/>
      <c r="K9" s="1"/>
      <c r="L9" s="1">
        <v>3</v>
      </c>
      <c r="M9" s="1"/>
      <c r="N9" s="1"/>
      <c r="O9" s="1"/>
      <c r="P9" s="1"/>
      <c r="Q9" s="1"/>
      <c r="R9" s="1"/>
      <c r="S9" s="1">
        <v>91007</v>
      </c>
      <c r="T9" s="1"/>
      <c r="U9" s="1"/>
    </row>
    <row r="10" spans="1:21" x14ac:dyDescent="0.15">
      <c r="A10" s="1">
        <v>1008</v>
      </c>
      <c r="B10" s="1" t="s">
        <v>39</v>
      </c>
      <c r="C10" t="s">
        <v>267</v>
      </c>
      <c r="D10" s="1" t="s">
        <v>215</v>
      </c>
      <c r="E10" s="1">
        <v>1</v>
      </c>
      <c r="F10" s="1">
        <v>1</v>
      </c>
      <c r="G10" s="1">
        <v>71</v>
      </c>
      <c r="H10" s="1"/>
      <c r="I10" s="1"/>
      <c r="J10" s="1"/>
      <c r="K10" s="1"/>
      <c r="L10" s="1">
        <v>4</v>
      </c>
      <c r="M10" s="1"/>
      <c r="N10" s="1"/>
      <c r="O10" s="1"/>
      <c r="P10" s="1"/>
      <c r="Q10" s="1"/>
      <c r="R10" s="1"/>
      <c r="S10" s="1">
        <v>91008</v>
      </c>
      <c r="T10" s="1"/>
      <c r="U10" s="1"/>
    </row>
    <row r="11" spans="1:21" x14ac:dyDescent="0.15">
      <c r="A11" s="1">
        <v>2001</v>
      </c>
      <c r="B11" s="1" t="s">
        <v>42</v>
      </c>
      <c r="C11" t="s">
        <v>268</v>
      </c>
      <c r="D11" s="1" t="s">
        <v>216</v>
      </c>
      <c r="E11" s="1">
        <v>2</v>
      </c>
      <c r="F11" s="1">
        <v>4</v>
      </c>
      <c r="G11" s="1">
        <v>5</v>
      </c>
      <c r="H11" s="1"/>
      <c r="I11" s="1"/>
      <c r="J11" s="1"/>
      <c r="K11" s="1"/>
      <c r="L11" s="1">
        <v>5</v>
      </c>
      <c r="M11" s="1">
        <v>1001</v>
      </c>
      <c r="N11" s="1">
        <v>2</v>
      </c>
      <c r="O11" s="1"/>
      <c r="P11" s="1"/>
      <c r="Q11" s="1"/>
      <c r="R11" s="1"/>
      <c r="S11" s="1">
        <v>0</v>
      </c>
      <c r="T11" s="1"/>
      <c r="U11" s="1"/>
    </row>
    <row r="12" spans="1:21" x14ac:dyDescent="0.15">
      <c r="A12" s="1">
        <v>2002</v>
      </c>
      <c r="B12" s="1" t="s">
        <v>41</v>
      </c>
      <c r="C12" t="s">
        <v>269</v>
      </c>
      <c r="D12" s="1" t="s">
        <v>217</v>
      </c>
      <c r="E12" s="1">
        <v>2</v>
      </c>
      <c r="F12" s="1">
        <v>3</v>
      </c>
      <c r="G12" s="1">
        <v>9</v>
      </c>
      <c r="H12" s="1"/>
      <c r="I12" s="1"/>
      <c r="J12" s="1"/>
      <c r="K12" s="1"/>
      <c r="L12" s="1">
        <v>5</v>
      </c>
      <c r="M12" s="1">
        <v>1002</v>
      </c>
      <c r="N12" s="1">
        <v>2</v>
      </c>
      <c r="O12" s="1"/>
      <c r="P12" s="1"/>
      <c r="Q12" s="1"/>
      <c r="R12" s="1"/>
      <c r="S12" s="1">
        <v>0</v>
      </c>
      <c r="T12" s="1"/>
      <c r="U12" s="1"/>
    </row>
    <row r="13" spans="1:21" x14ac:dyDescent="0.15">
      <c r="A13" s="1">
        <v>2003</v>
      </c>
      <c r="B13" s="1" t="s">
        <v>43</v>
      </c>
      <c r="C13" t="s">
        <v>270</v>
      </c>
      <c r="D13" s="1" t="s">
        <v>218</v>
      </c>
      <c r="E13" s="1">
        <v>2</v>
      </c>
      <c r="F13" s="1">
        <v>1</v>
      </c>
      <c r="G13" s="1">
        <v>71</v>
      </c>
      <c r="H13" s="1"/>
      <c r="I13" s="1"/>
      <c r="J13" s="1"/>
      <c r="K13" s="1"/>
      <c r="L13" s="1">
        <v>4</v>
      </c>
      <c r="M13" s="1">
        <v>1003</v>
      </c>
      <c r="N13" s="1">
        <v>2</v>
      </c>
      <c r="O13" s="1"/>
      <c r="P13" s="1"/>
      <c r="Q13" s="1"/>
      <c r="R13" s="1"/>
      <c r="S13" s="1">
        <v>0</v>
      </c>
      <c r="T13" s="1"/>
      <c r="U13" s="1"/>
    </row>
    <row r="14" spans="1:21" x14ac:dyDescent="0.15">
      <c r="A14" s="1">
        <v>2004</v>
      </c>
      <c r="B14" s="1" t="s">
        <v>45</v>
      </c>
      <c r="C14" t="s">
        <v>271</v>
      </c>
      <c r="D14" s="1" t="s">
        <v>219</v>
      </c>
      <c r="E14" s="1">
        <v>2</v>
      </c>
      <c r="F14" s="1">
        <v>6</v>
      </c>
      <c r="G14" s="1">
        <v>6</v>
      </c>
      <c r="H14" s="1"/>
      <c r="I14" s="1"/>
      <c r="J14" s="1"/>
      <c r="K14" s="1"/>
      <c r="L14" s="1">
        <v>5</v>
      </c>
      <c r="M14" s="1">
        <v>1004</v>
      </c>
      <c r="N14" s="1">
        <v>2</v>
      </c>
      <c r="O14" s="1"/>
      <c r="P14" s="1"/>
      <c r="Q14" s="1"/>
      <c r="R14" s="1"/>
      <c r="S14" s="1">
        <v>0</v>
      </c>
      <c r="T14" s="1"/>
      <c r="U14" s="1"/>
    </row>
    <row r="15" spans="1:21" x14ac:dyDescent="0.15">
      <c r="A15" s="1">
        <v>2005</v>
      </c>
      <c r="B15" s="1" t="s">
        <v>44</v>
      </c>
      <c r="C15" t="s">
        <v>272</v>
      </c>
      <c r="D15" s="1" t="s">
        <v>220</v>
      </c>
      <c r="E15" s="1">
        <v>2</v>
      </c>
      <c r="F15" s="1">
        <v>5</v>
      </c>
      <c r="G15" s="1">
        <v>5</v>
      </c>
      <c r="H15" s="1"/>
      <c r="I15" s="1"/>
      <c r="J15" s="1"/>
      <c r="K15" s="1"/>
      <c r="L15" s="1">
        <v>5</v>
      </c>
      <c r="M15" s="3">
        <v>1001</v>
      </c>
      <c r="N15" s="3">
        <v>1</v>
      </c>
      <c r="O15" s="3">
        <v>1005</v>
      </c>
      <c r="P15" s="3">
        <v>2</v>
      </c>
      <c r="Q15" s="1"/>
      <c r="R15" s="1"/>
      <c r="S15" s="1">
        <v>0</v>
      </c>
      <c r="T15" s="1"/>
      <c r="U15" s="1"/>
    </row>
    <row r="16" spans="1:21" x14ac:dyDescent="0.15">
      <c r="A16" s="1">
        <v>2006</v>
      </c>
      <c r="B16" s="1" t="s">
        <v>48</v>
      </c>
      <c r="C16" t="s">
        <v>273</v>
      </c>
      <c r="D16" s="1" t="s">
        <v>221</v>
      </c>
      <c r="E16" s="1">
        <v>2</v>
      </c>
      <c r="F16" s="1">
        <v>7</v>
      </c>
      <c r="G16" s="1">
        <v>6</v>
      </c>
      <c r="H16" s="1"/>
      <c r="I16" s="1"/>
      <c r="J16" s="1"/>
      <c r="K16" s="1"/>
      <c r="L16" s="1">
        <v>5</v>
      </c>
      <c r="M16" s="3">
        <v>1002</v>
      </c>
      <c r="N16" s="3">
        <v>1</v>
      </c>
      <c r="O16" s="3">
        <v>1006</v>
      </c>
      <c r="P16" s="3">
        <v>2</v>
      </c>
      <c r="Q16" s="1"/>
      <c r="R16" s="1"/>
      <c r="S16" s="1">
        <v>0</v>
      </c>
      <c r="T16" s="1"/>
      <c r="U16" s="1"/>
    </row>
    <row r="17" spans="1:21" x14ac:dyDescent="0.15">
      <c r="A17" s="1">
        <v>2007</v>
      </c>
      <c r="B17" s="1" t="s">
        <v>46</v>
      </c>
      <c r="C17" t="s">
        <v>274</v>
      </c>
      <c r="D17" s="1" t="s">
        <v>222</v>
      </c>
      <c r="E17" s="1">
        <v>2</v>
      </c>
      <c r="F17" s="1">
        <v>23</v>
      </c>
      <c r="G17" s="1">
        <v>4</v>
      </c>
      <c r="H17" s="1"/>
      <c r="I17" s="1"/>
      <c r="J17" s="1"/>
      <c r="K17" s="1"/>
      <c r="L17" s="1">
        <v>4</v>
      </c>
      <c r="M17" s="3">
        <v>1003</v>
      </c>
      <c r="N17" s="3">
        <v>1</v>
      </c>
      <c r="O17" s="3">
        <v>1007</v>
      </c>
      <c r="P17" s="3">
        <v>2</v>
      </c>
      <c r="Q17" s="1"/>
      <c r="R17" s="1"/>
      <c r="S17" s="1">
        <v>0</v>
      </c>
      <c r="T17" s="1"/>
      <c r="U17" s="1"/>
    </row>
    <row r="18" spans="1:21" x14ac:dyDescent="0.15">
      <c r="A18" s="1">
        <v>2008</v>
      </c>
      <c r="B18" s="1" t="s">
        <v>47</v>
      </c>
      <c r="C18" t="s">
        <v>275</v>
      </c>
      <c r="D18" s="1" t="s">
        <v>223</v>
      </c>
      <c r="E18" s="1">
        <v>2</v>
      </c>
      <c r="F18" s="1">
        <v>1</v>
      </c>
      <c r="G18" s="1">
        <v>107</v>
      </c>
      <c r="H18" s="1"/>
      <c r="I18" s="1"/>
      <c r="J18" s="1"/>
      <c r="K18" s="1"/>
      <c r="L18" s="1">
        <v>6</v>
      </c>
      <c r="M18" s="3">
        <v>1004</v>
      </c>
      <c r="N18" s="3">
        <v>1</v>
      </c>
      <c r="O18" s="3">
        <v>1008</v>
      </c>
      <c r="P18" s="3">
        <v>2</v>
      </c>
      <c r="Q18" s="1"/>
      <c r="R18" s="1"/>
      <c r="S18" s="1">
        <v>0</v>
      </c>
      <c r="T18" s="1"/>
      <c r="U18" s="1"/>
    </row>
    <row r="19" spans="1:21" x14ac:dyDescent="0.15">
      <c r="A19" s="1">
        <v>3001</v>
      </c>
      <c r="B19" s="1" t="s">
        <v>49</v>
      </c>
      <c r="C19" t="s">
        <v>276</v>
      </c>
      <c r="D19" s="1" t="s">
        <v>224</v>
      </c>
      <c r="E19" s="1">
        <v>3</v>
      </c>
      <c r="F19" s="1">
        <v>4</v>
      </c>
      <c r="G19" s="1">
        <v>7</v>
      </c>
      <c r="H19" s="1"/>
      <c r="I19" s="1"/>
      <c r="J19" s="1"/>
      <c r="K19" s="1"/>
      <c r="L19" s="1">
        <v>7</v>
      </c>
      <c r="M19" s="1">
        <v>1001</v>
      </c>
      <c r="N19" s="1">
        <v>2</v>
      </c>
      <c r="O19" s="1">
        <v>1007</v>
      </c>
      <c r="P19" s="1">
        <v>4</v>
      </c>
      <c r="Q19" s="1"/>
      <c r="R19" s="1"/>
      <c r="S19" s="1">
        <v>0</v>
      </c>
      <c r="T19" s="1"/>
      <c r="U19" s="1"/>
    </row>
    <row r="20" spans="1:21" x14ac:dyDescent="0.15">
      <c r="A20" s="1">
        <v>3002</v>
      </c>
      <c r="B20" s="1" t="s">
        <v>53</v>
      </c>
      <c r="C20" t="s">
        <v>277</v>
      </c>
      <c r="D20" s="1" t="s">
        <v>225</v>
      </c>
      <c r="E20" s="1">
        <v>3</v>
      </c>
      <c r="F20" s="1">
        <v>3</v>
      </c>
      <c r="G20" s="1">
        <v>13</v>
      </c>
      <c r="H20" s="1"/>
      <c r="I20" s="1"/>
      <c r="J20" s="1"/>
      <c r="K20" s="1"/>
      <c r="L20" s="1">
        <v>7</v>
      </c>
      <c r="M20" s="1">
        <v>1002</v>
      </c>
      <c r="N20" s="1">
        <v>4</v>
      </c>
      <c r="O20" s="1">
        <v>1005</v>
      </c>
      <c r="P20" s="1">
        <v>2</v>
      </c>
      <c r="Q20" s="1"/>
      <c r="R20" s="1"/>
      <c r="S20" s="1">
        <v>0</v>
      </c>
      <c r="T20" s="1"/>
      <c r="U20" s="1"/>
    </row>
    <row r="21" spans="1:21" x14ac:dyDescent="0.15">
      <c r="A21" s="1">
        <v>3003</v>
      </c>
      <c r="B21" s="1" t="s">
        <v>50</v>
      </c>
      <c r="C21" t="s">
        <v>278</v>
      </c>
      <c r="D21" s="1" t="s">
        <v>226</v>
      </c>
      <c r="E21" s="1">
        <v>3</v>
      </c>
      <c r="F21" s="1">
        <v>1</v>
      </c>
      <c r="G21" s="1">
        <v>95</v>
      </c>
      <c r="H21" s="1"/>
      <c r="I21" s="1"/>
      <c r="J21" s="1"/>
      <c r="K21" s="1"/>
      <c r="L21" s="1">
        <v>5</v>
      </c>
      <c r="M21" s="1">
        <v>1003</v>
      </c>
      <c r="N21" s="1">
        <v>4</v>
      </c>
      <c r="O21" s="1">
        <v>1007</v>
      </c>
      <c r="P21" s="1">
        <v>2</v>
      </c>
      <c r="Q21" s="1"/>
      <c r="R21" s="1"/>
      <c r="S21" s="1">
        <v>0</v>
      </c>
      <c r="T21" s="1"/>
      <c r="U21" s="1"/>
    </row>
    <row r="22" spans="1:21" x14ac:dyDescent="0.15">
      <c r="A22" s="1">
        <v>3004</v>
      </c>
      <c r="B22" s="1" t="s">
        <v>51</v>
      </c>
      <c r="C22" t="s">
        <v>279</v>
      </c>
      <c r="D22" s="1" t="s">
        <v>227</v>
      </c>
      <c r="E22" s="1">
        <v>3</v>
      </c>
      <c r="F22" s="1">
        <v>6</v>
      </c>
      <c r="G22" s="1">
        <v>9</v>
      </c>
      <c r="H22" s="1"/>
      <c r="I22" s="1"/>
      <c r="J22" s="1"/>
      <c r="K22" s="1"/>
      <c r="L22" s="1">
        <v>7</v>
      </c>
      <c r="M22" s="1">
        <v>1004</v>
      </c>
      <c r="N22" s="1">
        <v>4</v>
      </c>
      <c r="O22" s="1">
        <v>1005</v>
      </c>
      <c r="P22" s="1">
        <v>2</v>
      </c>
      <c r="Q22" s="1"/>
      <c r="R22" s="1"/>
      <c r="S22" s="1">
        <v>0</v>
      </c>
      <c r="T22" s="1"/>
      <c r="U22" s="1"/>
    </row>
    <row r="23" spans="1:21" x14ac:dyDescent="0.15">
      <c r="A23" s="1">
        <v>3005</v>
      </c>
      <c r="B23" s="1" t="s">
        <v>52</v>
      </c>
      <c r="C23" t="s">
        <v>280</v>
      </c>
      <c r="D23" s="1" t="s">
        <v>228</v>
      </c>
      <c r="E23" s="1">
        <v>3</v>
      </c>
      <c r="F23" s="1">
        <v>5</v>
      </c>
      <c r="G23" s="1">
        <v>7</v>
      </c>
      <c r="H23" s="1"/>
      <c r="I23" s="1"/>
      <c r="J23" s="1"/>
      <c r="K23" s="1"/>
      <c r="L23" s="1">
        <v>7</v>
      </c>
      <c r="M23" s="1">
        <v>1004</v>
      </c>
      <c r="N23" s="1">
        <v>4</v>
      </c>
      <c r="O23" s="1">
        <v>1006</v>
      </c>
      <c r="P23" s="1">
        <v>2</v>
      </c>
      <c r="Q23" s="1"/>
      <c r="R23" s="1"/>
      <c r="S23" s="1">
        <v>0</v>
      </c>
      <c r="T23" s="1"/>
      <c r="U23" s="1"/>
    </row>
    <row r="24" spans="1:21" x14ac:dyDescent="0.15">
      <c r="A24" s="1">
        <v>3006</v>
      </c>
      <c r="B24" s="1" t="s">
        <v>55</v>
      </c>
      <c r="C24" t="s">
        <v>281</v>
      </c>
      <c r="D24" s="1" t="s">
        <v>229</v>
      </c>
      <c r="E24" s="1">
        <v>3</v>
      </c>
      <c r="F24" s="1">
        <v>7</v>
      </c>
      <c r="G24" s="1">
        <v>9</v>
      </c>
      <c r="H24" s="1"/>
      <c r="I24" s="1"/>
      <c r="J24" s="1"/>
      <c r="K24" s="1"/>
      <c r="L24" s="1">
        <v>7</v>
      </c>
      <c r="M24" s="1">
        <v>1006</v>
      </c>
      <c r="N24" s="1">
        <v>4</v>
      </c>
      <c r="O24" s="1">
        <v>1008</v>
      </c>
      <c r="P24" s="1">
        <v>2</v>
      </c>
      <c r="Q24" s="1"/>
      <c r="R24" s="1"/>
      <c r="S24" s="1">
        <v>0</v>
      </c>
      <c r="T24" s="1"/>
      <c r="U24" s="1"/>
    </row>
    <row r="25" spans="1:21" x14ac:dyDescent="0.15">
      <c r="A25" s="1">
        <v>3007</v>
      </c>
      <c r="B25" s="1" t="s">
        <v>54</v>
      </c>
      <c r="C25" t="s">
        <v>282</v>
      </c>
      <c r="D25" s="1" t="s">
        <v>230</v>
      </c>
      <c r="E25" s="1">
        <v>3</v>
      </c>
      <c r="F25" s="1">
        <v>23</v>
      </c>
      <c r="G25" s="1">
        <v>6</v>
      </c>
      <c r="H25" s="1"/>
      <c r="I25" s="1"/>
      <c r="J25" s="1"/>
      <c r="K25" s="1"/>
      <c r="L25" s="1">
        <v>6</v>
      </c>
      <c r="M25" s="1">
        <v>1006</v>
      </c>
      <c r="N25" s="1">
        <v>4</v>
      </c>
      <c r="O25" s="1">
        <v>1001</v>
      </c>
      <c r="P25" s="1">
        <v>2</v>
      </c>
      <c r="Q25" s="1"/>
      <c r="R25" s="1"/>
      <c r="S25" s="1">
        <v>0</v>
      </c>
      <c r="T25" s="1"/>
      <c r="U25" s="1"/>
    </row>
    <row r="26" spans="1:21" x14ac:dyDescent="0.15">
      <c r="A26" s="1">
        <v>3008</v>
      </c>
      <c r="B26" s="1" t="s">
        <v>56</v>
      </c>
      <c r="C26" t="s">
        <v>283</v>
      </c>
      <c r="D26" s="1" t="s">
        <v>231</v>
      </c>
      <c r="E26" s="1">
        <v>3</v>
      </c>
      <c r="F26" s="1">
        <v>1</v>
      </c>
      <c r="G26" s="1">
        <v>142</v>
      </c>
      <c r="H26" s="1"/>
      <c r="I26" s="1"/>
      <c r="J26" s="1"/>
      <c r="K26" s="1"/>
      <c r="L26" s="1">
        <v>8</v>
      </c>
      <c r="M26" s="1">
        <v>1008</v>
      </c>
      <c r="N26" s="1">
        <v>2</v>
      </c>
      <c r="O26" s="1">
        <v>1001</v>
      </c>
      <c r="P26" s="1">
        <v>2</v>
      </c>
      <c r="Q26" s="1">
        <v>1003</v>
      </c>
      <c r="R26" s="1">
        <v>2</v>
      </c>
      <c r="S26" s="1">
        <v>0</v>
      </c>
      <c r="T26" s="1"/>
      <c r="U26" s="1"/>
    </row>
    <row r="27" spans="1:21" x14ac:dyDescent="0.15">
      <c r="A27" s="1">
        <v>4001</v>
      </c>
      <c r="B27" s="1" t="s">
        <v>196</v>
      </c>
      <c r="C27" t="s">
        <v>284</v>
      </c>
      <c r="D27" s="1" t="s">
        <v>232</v>
      </c>
      <c r="E27" s="1">
        <v>4</v>
      </c>
      <c r="F27" s="1">
        <v>4</v>
      </c>
      <c r="G27" s="1">
        <v>10</v>
      </c>
      <c r="H27" s="1"/>
      <c r="I27" s="1"/>
      <c r="J27" s="1"/>
      <c r="K27" s="1"/>
      <c r="L27" s="1">
        <v>10</v>
      </c>
      <c r="M27" s="1">
        <v>1001</v>
      </c>
      <c r="N27" s="1">
        <v>4</v>
      </c>
      <c r="O27" s="1">
        <v>1003</v>
      </c>
      <c r="P27" s="1">
        <v>4</v>
      </c>
      <c r="Q27" s="1">
        <v>1008</v>
      </c>
      <c r="R27" s="1">
        <v>2</v>
      </c>
      <c r="S27" s="1">
        <v>0</v>
      </c>
      <c r="T27" s="1"/>
      <c r="U27" s="1"/>
    </row>
    <row r="28" spans="1:21" x14ac:dyDescent="0.15">
      <c r="A28" s="1">
        <v>4002</v>
      </c>
      <c r="B28" s="1" t="s">
        <v>57</v>
      </c>
      <c r="C28" t="s">
        <v>285</v>
      </c>
      <c r="D28" s="1" t="s">
        <v>233</v>
      </c>
      <c r="E28" s="1">
        <v>4</v>
      </c>
      <c r="F28" s="1">
        <v>3</v>
      </c>
      <c r="G28" s="1">
        <v>19</v>
      </c>
      <c r="H28" s="1"/>
      <c r="I28" s="1"/>
      <c r="J28" s="1"/>
      <c r="K28" s="1"/>
      <c r="L28" s="1">
        <v>10</v>
      </c>
      <c r="M28" s="1">
        <v>1002</v>
      </c>
      <c r="N28" s="1">
        <v>4</v>
      </c>
      <c r="O28" s="1">
        <v>1005</v>
      </c>
      <c r="P28" s="1">
        <v>4</v>
      </c>
      <c r="Q28" s="1"/>
      <c r="R28" s="1"/>
      <c r="S28" s="1">
        <v>0</v>
      </c>
      <c r="T28" s="1"/>
      <c r="U28" s="1"/>
    </row>
    <row r="29" spans="1:21" x14ac:dyDescent="0.15">
      <c r="A29" s="1">
        <v>4003</v>
      </c>
      <c r="B29" s="1" t="s">
        <v>58</v>
      </c>
      <c r="C29" t="s">
        <v>286</v>
      </c>
      <c r="D29" s="1" t="s">
        <v>234</v>
      </c>
      <c r="E29" s="1">
        <v>4</v>
      </c>
      <c r="F29" s="1">
        <v>1</v>
      </c>
      <c r="G29" s="1">
        <v>142</v>
      </c>
      <c r="H29" s="1"/>
      <c r="I29" s="1"/>
      <c r="J29" s="1"/>
      <c r="K29" s="1"/>
      <c r="L29" s="1">
        <v>8</v>
      </c>
      <c r="M29" s="1">
        <v>1003</v>
      </c>
      <c r="N29" s="1">
        <v>4</v>
      </c>
      <c r="O29" s="1">
        <v>1004</v>
      </c>
      <c r="P29" s="1">
        <v>4</v>
      </c>
      <c r="Q29" s="1"/>
      <c r="R29" s="1"/>
      <c r="S29" s="1">
        <v>0</v>
      </c>
      <c r="T29" s="1"/>
      <c r="U29" s="1"/>
    </row>
    <row r="30" spans="1:21" x14ac:dyDescent="0.15">
      <c r="A30" s="1">
        <v>4004</v>
      </c>
      <c r="B30" s="1" t="s">
        <v>60</v>
      </c>
      <c r="C30" t="s">
        <v>287</v>
      </c>
      <c r="D30" s="1" t="s">
        <v>235</v>
      </c>
      <c r="E30" s="1">
        <v>4</v>
      </c>
      <c r="F30" s="1">
        <v>6</v>
      </c>
      <c r="G30" s="1">
        <v>13</v>
      </c>
      <c r="H30" s="1"/>
      <c r="I30" s="1"/>
      <c r="J30" s="1"/>
      <c r="K30" s="1"/>
      <c r="L30" s="1">
        <v>10</v>
      </c>
      <c r="M30" s="1">
        <v>1004</v>
      </c>
      <c r="N30" s="1">
        <v>4</v>
      </c>
      <c r="O30" s="1">
        <v>1005</v>
      </c>
      <c r="P30" s="1">
        <v>4</v>
      </c>
      <c r="Q30" s="1"/>
      <c r="R30" s="1"/>
      <c r="S30" s="1">
        <v>0</v>
      </c>
      <c r="T30" s="1"/>
      <c r="U30" s="1"/>
    </row>
    <row r="31" spans="1:21" x14ac:dyDescent="0.15">
      <c r="A31" s="1">
        <v>4005</v>
      </c>
      <c r="B31" s="1" t="s">
        <v>59</v>
      </c>
      <c r="C31" t="s">
        <v>288</v>
      </c>
      <c r="D31" s="1" t="s">
        <v>236</v>
      </c>
      <c r="E31" s="1">
        <v>4</v>
      </c>
      <c r="F31" s="1">
        <v>5</v>
      </c>
      <c r="G31" s="1">
        <v>10</v>
      </c>
      <c r="H31" s="1"/>
      <c r="I31" s="1"/>
      <c r="J31" s="1"/>
      <c r="K31" s="1"/>
      <c r="L31" s="1">
        <v>10</v>
      </c>
      <c r="M31" s="1">
        <v>1005</v>
      </c>
      <c r="N31" s="1">
        <v>4</v>
      </c>
      <c r="O31" s="1">
        <v>1006</v>
      </c>
      <c r="P31" s="1">
        <v>4</v>
      </c>
      <c r="Q31" s="1"/>
      <c r="R31" s="1"/>
      <c r="S31" s="1">
        <v>0</v>
      </c>
      <c r="T31" s="1"/>
      <c r="U31" s="1"/>
    </row>
    <row r="32" spans="1:21" x14ac:dyDescent="0.15">
      <c r="A32" s="1">
        <v>4006</v>
      </c>
      <c r="B32" s="1" t="s">
        <v>63</v>
      </c>
      <c r="C32" t="s">
        <v>289</v>
      </c>
      <c r="D32" s="1" t="s">
        <v>237</v>
      </c>
      <c r="E32" s="1">
        <v>4</v>
      </c>
      <c r="F32" s="1">
        <v>7</v>
      </c>
      <c r="G32" s="1">
        <v>13</v>
      </c>
      <c r="H32" s="1"/>
      <c r="I32" s="1"/>
      <c r="J32" s="1"/>
      <c r="K32" s="1"/>
      <c r="L32" s="1">
        <v>10</v>
      </c>
      <c r="M32" s="1">
        <v>1006</v>
      </c>
      <c r="N32" s="1">
        <v>4</v>
      </c>
      <c r="O32" s="1">
        <v>1007</v>
      </c>
      <c r="P32" s="1">
        <v>4</v>
      </c>
      <c r="Q32" s="1"/>
      <c r="R32" s="1"/>
      <c r="S32" s="1">
        <v>0</v>
      </c>
      <c r="T32" s="1"/>
      <c r="U32" s="1"/>
    </row>
    <row r="33" spans="1:21" x14ac:dyDescent="0.15">
      <c r="A33" s="1">
        <v>4007</v>
      </c>
      <c r="B33" s="1" t="s">
        <v>62</v>
      </c>
      <c r="C33" t="s">
        <v>290</v>
      </c>
      <c r="D33" s="1" t="s">
        <v>238</v>
      </c>
      <c r="E33" s="1">
        <v>4</v>
      </c>
      <c r="F33" s="1">
        <v>23</v>
      </c>
      <c r="G33" s="1">
        <v>9</v>
      </c>
      <c r="H33" s="1"/>
      <c r="I33" s="1"/>
      <c r="J33" s="1"/>
      <c r="K33" s="1"/>
      <c r="L33" s="1">
        <v>9</v>
      </c>
      <c r="M33" s="1">
        <v>1007</v>
      </c>
      <c r="N33" s="1">
        <v>4</v>
      </c>
      <c r="O33" s="1">
        <v>1008</v>
      </c>
      <c r="P33" s="1">
        <v>4</v>
      </c>
      <c r="Q33" s="1"/>
      <c r="R33" s="1"/>
      <c r="S33" s="1">
        <v>0</v>
      </c>
      <c r="T33" s="1"/>
      <c r="U33" s="1"/>
    </row>
    <row r="34" spans="1:21" x14ac:dyDescent="0.15">
      <c r="A34" s="1">
        <v>4008</v>
      </c>
      <c r="B34" s="1" t="s">
        <v>61</v>
      </c>
      <c r="C34" t="s">
        <v>291</v>
      </c>
      <c r="D34" s="1" t="s">
        <v>239</v>
      </c>
      <c r="E34" s="1">
        <v>4</v>
      </c>
      <c r="F34" s="1">
        <v>1</v>
      </c>
      <c r="G34" s="1">
        <v>213</v>
      </c>
      <c r="H34" s="1"/>
      <c r="I34" s="1"/>
      <c r="J34" s="1"/>
      <c r="K34" s="1"/>
      <c r="L34" s="1">
        <v>12</v>
      </c>
      <c r="M34" s="1">
        <v>1008</v>
      </c>
      <c r="N34" s="1">
        <v>4</v>
      </c>
      <c r="O34" s="1">
        <v>1001</v>
      </c>
      <c r="P34" s="1">
        <v>4</v>
      </c>
      <c r="Q34" s="1"/>
      <c r="R34" s="1"/>
      <c r="S34" s="1">
        <v>0</v>
      </c>
      <c r="T34" s="1"/>
      <c r="U34" s="1"/>
    </row>
    <row r="35" spans="1:21" x14ac:dyDescent="0.15">
      <c r="A35" s="1">
        <v>5001</v>
      </c>
      <c r="B35" s="1" t="s">
        <v>65</v>
      </c>
      <c r="C35" t="s">
        <v>292</v>
      </c>
      <c r="D35" s="1" t="s">
        <v>240</v>
      </c>
      <c r="E35" s="1">
        <v>4</v>
      </c>
      <c r="F35" s="1">
        <v>4</v>
      </c>
      <c r="G35" s="1">
        <v>14</v>
      </c>
      <c r="H35" s="1"/>
      <c r="I35" s="1"/>
      <c r="J35" s="1"/>
      <c r="K35" s="1"/>
      <c r="L35" s="1">
        <v>14</v>
      </c>
      <c r="M35" s="1">
        <v>1001</v>
      </c>
      <c r="N35" s="1">
        <v>8</v>
      </c>
      <c r="O35" s="1">
        <v>1002</v>
      </c>
      <c r="P35" s="1">
        <v>8</v>
      </c>
      <c r="Q35" s="1"/>
      <c r="R35" s="1"/>
      <c r="S35" s="1">
        <v>0</v>
      </c>
      <c r="T35" s="1"/>
      <c r="U35" s="1"/>
    </row>
    <row r="36" spans="1:21" x14ac:dyDescent="0.15">
      <c r="A36" s="1">
        <v>5002</v>
      </c>
      <c r="B36" s="1" t="s">
        <v>64</v>
      </c>
      <c r="C36" t="s">
        <v>293</v>
      </c>
      <c r="D36" s="1" t="s">
        <v>241</v>
      </c>
      <c r="E36" s="1">
        <v>4</v>
      </c>
      <c r="F36" s="1">
        <v>3</v>
      </c>
      <c r="G36" s="1">
        <v>26</v>
      </c>
      <c r="H36" s="1"/>
      <c r="I36" s="1"/>
      <c r="J36" s="1"/>
      <c r="K36" s="1"/>
      <c r="L36" s="1">
        <v>13</v>
      </c>
      <c r="M36" s="1">
        <v>1002</v>
      </c>
      <c r="N36" s="1">
        <v>8</v>
      </c>
      <c r="O36" s="1">
        <v>1003</v>
      </c>
      <c r="P36" s="1">
        <v>8</v>
      </c>
      <c r="Q36" s="1"/>
      <c r="R36" s="1"/>
      <c r="S36" s="1">
        <v>0</v>
      </c>
      <c r="T36" s="1"/>
      <c r="U36" s="1"/>
    </row>
    <row r="37" spans="1:21" x14ac:dyDescent="0.15">
      <c r="A37" s="1">
        <v>5003</v>
      </c>
      <c r="B37" s="1" t="s">
        <v>66</v>
      </c>
      <c r="C37" t="s">
        <v>294</v>
      </c>
      <c r="D37" s="1" t="s">
        <v>242</v>
      </c>
      <c r="E37" s="1">
        <v>4</v>
      </c>
      <c r="F37" s="1">
        <v>1</v>
      </c>
      <c r="G37" s="1">
        <v>199</v>
      </c>
      <c r="H37" s="1"/>
      <c r="I37" s="1"/>
      <c r="J37" s="1"/>
      <c r="K37" s="1"/>
      <c r="L37" s="1">
        <v>11</v>
      </c>
      <c r="M37" s="1">
        <v>1003</v>
      </c>
      <c r="N37" s="1">
        <v>8</v>
      </c>
      <c r="O37" s="1">
        <v>1004</v>
      </c>
      <c r="P37" s="1">
        <v>8</v>
      </c>
      <c r="Q37" s="1"/>
      <c r="R37" s="1"/>
      <c r="S37" s="1">
        <v>0</v>
      </c>
      <c r="T37" s="1"/>
      <c r="U37" s="1"/>
    </row>
    <row r="38" spans="1:21" x14ac:dyDescent="0.15">
      <c r="A38" s="1">
        <v>5004</v>
      </c>
      <c r="B38" s="1" t="s">
        <v>68</v>
      </c>
      <c r="C38" t="s">
        <v>295</v>
      </c>
      <c r="D38" s="1" t="s">
        <v>243</v>
      </c>
      <c r="E38" s="1">
        <v>4</v>
      </c>
      <c r="F38" s="1">
        <v>6</v>
      </c>
      <c r="G38" s="1">
        <v>18</v>
      </c>
      <c r="H38" s="1"/>
      <c r="I38" s="1"/>
      <c r="J38" s="1"/>
      <c r="K38" s="1"/>
      <c r="L38" s="1">
        <v>14</v>
      </c>
      <c r="M38" s="1">
        <v>1004</v>
      </c>
      <c r="N38" s="1">
        <v>8</v>
      </c>
      <c r="O38" s="1">
        <v>1005</v>
      </c>
      <c r="P38" s="1">
        <v>8</v>
      </c>
      <c r="Q38" s="1"/>
      <c r="R38" s="1"/>
      <c r="S38" s="1">
        <v>0</v>
      </c>
      <c r="T38" s="1"/>
      <c r="U38" s="1"/>
    </row>
    <row r="39" spans="1:21" x14ac:dyDescent="0.15">
      <c r="A39" s="1">
        <v>5005</v>
      </c>
      <c r="B39" s="1" t="s">
        <v>67</v>
      </c>
      <c r="C39" t="s">
        <v>296</v>
      </c>
      <c r="D39" s="1" t="s">
        <v>244</v>
      </c>
      <c r="E39" s="1">
        <v>4</v>
      </c>
      <c r="F39" s="1">
        <v>5</v>
      </c>
      <c r="G39" s="1">
        <v>14</v>
      </c>
      <c r="H39" s="1"/>
      <c r="I39" s="1"/>
      <c r="J39" s="1"/>
      <c r="K39" s="1"/>
      <c r="L39" s="1">
        <v>14</v>
      </c>
      <c r="M39" s="1">
        <v>1005</v>
      </c>
      <c r="N39" s="1">
        <v>8</v>
      </c>
      <c r="O39" s="1">
        <v>1006</v>
      </c>
      <c r="P39" s="1">
        <v>8</v>
      </c>
      <c r="Q39" s="1"/>
      <c r="R39" s="1"/>
      <c r="S39" s="1">
        <v>0</v>
      </c>
      <c r="T39" s="1"/>
      <c r="U39" s="1"/>
    </row>
    <row r="40" spans="1:21" x14ac:dyDescent="0.15">
      <c r="A40" s="1">
        <v>5006</v>
      </c>
      <c r="B40" s="1" t="s">
        <v>69</v>
      </c>
      <c r="C40" t="s">
        <v>297</v>
      </c>
      <c r="D40" s="1" t="s">
        <v>245</v>
      </c>
      <c r="E40" s="1">
        <v>4</v>
      </c>
      <c r="F40" s="1">
        <v>7</v>
      </c>
      <c r="G40" s="1">
        <v>18</v>
      </c>
      <c r="H40" s="1"/>
      <c r="I40" s="1"/>
      <c r="J40" s="1"/>
      <c r="K40" s="1"/>
      <c r="L40" s="1">
        <v>14</v>
      </c>
      <c r="M40" s="1">
        <v>1006</v>
      </c>
      <c r="N40" s="1">
        <v>8</v>
      </c>
      <c r="O40" s="1">
        <v>1007</v>
      </c>
      <c r="P40" s="1">
        <v>8</v>
      </c>
      <c r="Q40" s="1"/>
      <c r="R40" s="1"/>
      <c r="S40" s="1">
        <v>0</v>
      </c>
      <c r="T40" s="1"/>
      <c r="U40" s="1"/>
    </row>
    <row r="41" spans="1:21" x14ac:dyDescent="0.15">
      <c r="A41" s="1">
        <v>5007</v>
      </c>
      <c r="B41" s="1" t="s">
        <v>71</v>
      </c>
      <c r="C41" t="s">
        <v>298</v>
      </c>
      <c r="D41" s="1" t="s">
        <v>246</v>
      </c>
      <c r="E41" s="1">
        <v>4</v>
      </c>
      <c r="F41" s="1">
        <v>23</v>
      </c>
      <c r="G41" s="1">
        <v>12</v>
      </c>
      <c r="H41" s="1"/>
      <c r="I41" s="1"/>
      <c r="J41" s="1"/>
      <c r="K41" s="1"/>
      <c r="L41" s="1">
        <v>12</v>
      </c>
      <c r="M41" s="1">
        <v>1007</v>
      </c>
      <c r="N41" s="1">
        <v>8</v>
      </c>
      <c r="O41" s="1">
        <v>1008</v>
      </c>
      <c r="P41" s="1">
        <v>8</v>
      </c>
      <c r="Q41" s="1"/>
      <c r="R41" s="1"/>
      <c r="S41" s="1">
        <v>0</v>
      </c>
      <c r="T41" s="1"/>
      <c r="U41" s="1"/>
    </row>
    <row r="42" spans="1:21" x14ac:dyDescent="0.15">
      <c r="A42" s="1">
        <v>5008</v>
      </c>
      <c r="B42" s="1" t="s">
        <v>70</v>
      </c>
      <c r="C42" t="s">
        <v>299</v>
      </c>
      <c r="D42" s="1" t="s">
        <v>247</v>
      </c>
      <c r="E42" s="1">
        <v>4</v>
      </c>
      <c r="F42" s="1">
        <v>1</v>
      </c>
      <c r="G42" s="1">
        <v>299</v>
      </c>
      <c r="H42" s="1"/>
      <c r="I42" s="1"/>
      <c r="J42" s="1"/>
      <c r="K42" s="1"/>
      <c r="L42" s="1">
        <v>16</v>
      </c>
      <c r="M42" s="1">
        <v>1008</v>
      </c>
      <c r="N42" s="1">
        <v>8</v>
      </c>
      <c r="O42" s="1">
        <v>1001</v>
      </c>
      <c r="P42" s="1">
        <v>8</v>
      </c>
      <c r="Q42" s="1"/>
      <c r="R42" s="1"/>
      <c r="S42" s="1">
        <v>0</v>
      </c>
      <c r="T42" s="1"/>
      <c r="U42" s="1"/>
    </row>
    <row r="43" spans="1:21" x14ac:dyDescent="0.15">
      <c r="A43" s="1">
        <v>6001</v>
      </c>
      <c r="B43" s="1" t="s">
        <v>204</v>
      </c>
      <c r="C43" t="s">
        <v>300</v>
      </c>
      <c r="D43" s="1" t="s">
        <v>248</v>
      </c>
      <c r="E43" s="1">
        <v>5</v>
      </c>
      <c r="F43" s="1">
        <v>4</v>
      </c>
      <c r="G43" s="1">
        <v>27</v>
      </c>
      <c r="H43" s="1"/>
      <c r="I43" s="1"/>
      <c r="J43" s="1"/>
      <c r="K43" s="1"/>
      <c r="L43" s="1">
        <v>27</v>
      </c>
      <c r="M43" s="1"/>
      <c r="N43" s="1"/>
      <c r="O43" s="1"/>
      <c r="P43" s="1"/>
      <c r="Q43" s="1"/>
      <c r="R43" s="1"/>
      <c r="S43" s="1">
        <v>96001</v>
      </c>
      <c r="T43" s="1"/>
      <c r="U43" s="1"/>
    </row>
    <row r="44" spans="1:21" x14ac:dyDescent="0.15">
      <c r="A44" s="1">
        <v>6002</v>
      </c>
      <c r="B44" s="1" t="s">
        <v>197</v>
      </c>
      <c r="C44" t="s">
        <v>301</v>
      </c>
      <c r="D44" s="1" t="s">
        <v>249</v>
      </c>
      <c r="E44" s="1">
        <v>5</v>
      </c>
      <c r="F44" s="1">
        <v>3</v>
      </c>
      <c r="G44" s="1">
        <v>50</v>
      </c>
      <c r="H44" s="1"/>
      <c r="I44" s="1"/>
      <c r="J44" s="1"/>
      <c r="K44" s="1"/>
      <c r="L44" s="1">
        <v>25</v>
      </c>
      <c r="M44" s="1"/>
      <c r="N44" s="1"/>
      <c r="O44" s="1"/>
      <c r="P44" s="1"/>
      <c r="Q44" s="1"/>
      <c r="R44" s="1"/>
      <c r="S44" s="1">
        <v>96002</v>
      </c>
      <c r="T44" s="1"/>
      <c r="U44" s="1"/>
    </row>
    <row r="45" spans="1:21" x14ac:dyDescent="0.15">
      <c r="A45" s="1">
        <v>6003</v>
      </c>
      <c r="B45" s="1" t="s">
        <v>198</v>
      </c>
      <c r="C45" t="s">
        <v>302</v>
      </c>
      <c r="D45" s="1" t="s">
        <v>250</v>
      </c>
      <c r="E45" s="1">
        <v>5</v>
      </c>
      <c r="F45" s="1">
        <v>1</v>
      </c>
      <c r="G45" s="1">
        <v>379</v>
      </c>
      <c r="H45" s="1"/>
      <c r="I45" s="1"/>
      <c r="J45" s="1"/>
      <c r="K45" s="1"/>
      <c r="L45" s="1">
        <v>20</v>
      </c>
      <c r="M45" s="1"/>
      <c r="N45" s="1"/>
      <c r="O45" s="1"/>
      <c r="P45" s="1"/>
      <c r="Q45" s="1"/>
      <c r="R45" s="1"/>
      <c r="S45" s="1">
        <v>96003</v>
      </c>
      <c r="T45" s="1"/>
      <c r="U45" s="1"/>
    </row>
    <row r="46" spans="1:21" x14ac:dyDescent="0.15">
      <c r="A46" s="1">
        <v>6004</v>
      </c>
      <c r="B46" s="1" t="s">
        <v>199</v>
      </c>
      <c r="C46" t="s">
        <v>303</v>
      </c>
      <c r="D46" s="1" t="s">
        <v>251</v>
      </c>
      <c r="E46" s="1">
        <v>5</v>
      </c>
      <c r="F46" s="1">
        <v>6</v>
      </c>
      <c r="G46" s="1">
        <v>34</v>
      </c>
      <c r="H46" s="1"/>
      <c r="I46" s="1"/>
      <c r="J46" s="1"/>
      <c r="K46" s="1"/>
      <c r="L46" s="1">
        <v>26</v>
      </c>
      <c r="M46" s="1"/>
      <c r="N46" s="1"/>
      <c r="O46" s="1"/>
      <c r="P46" s="1"/>
      <c r="Q46" s="1"/>
      <c r="R46" s="1"/>
      <c r="S46" s="1">
        <v>96004</v>
      </c>
      <c r="T46" s="1"/>
      <c r="U46" s="1"/>
    </row>
    <row r="47" spans="1:21" x14ac:dyDescent="0.15">
      <c r="A47" s="1">
        <v>6005</v>
      </c>
      <c r="B47" s="1" t="s">
        <v>200</v>
      </c>
      <c r="C47" t="s">
        <v>304</v>
      </c>
      <c r="D47" s="1" t="s">
        <v>252</v>
      </c>
      <c r="E47" s="1">
        <v>5</v>
      </c>
      <c r="F47" s="1">
        <v>5</v>
      </c>
      <c r="G47" s="1">
        <v>27</v>
      </c>
      <c r="H47" s="1"/>
      <c r="I47" s="1"/>
      <c r="J47" s="1"/>
      <c r="K47" s="1"/>
      <c r="L47" s="1">
        <v>27</v>
      </c>
      <c r="M47" s="1"/>
      <c r="N47" s="1"/>
      <c r="O47" s="1"/>
      <c r="P47" s="1"/>
      <c r="Q47" s="1"/>
      <c r="R47" s="1"/>
      <c r="S47" s="1">
        <v>96005</v>
      </c>
      <c r="T47" s="1"/>
      <c r="U47" s="1"/>
    </row>
    <row r="48" spans="1:21" x14ac:dyDescent="0.15">
      <c r="A48" s="1">
        <v>6006</v>
      </c>
      <c r="B48" s="1" t="s">
        <v>201</v>
      </c>
      <c r="C48" t="s">
        <v>305</v>
      </c>
      <c r="D48" s="1" t="s">
        <v>253</v>
      </c>
      <c r="E48" s="1">
        <v>5</v>
      </c>
      <c r="F48" s="1">
        <v>7</v>
      </c>
      <c r="G48" s="1">
        <v>34</v>
      </c>
      <c r="H48" s="1"/>
      <c r="I48" s="1"/>
      <c r="J48" s="1"/>
      <c r="K48" s="1"/>
      <c r="L48" s="1">
        <v>26</v>
      </c>
      <c r="M48" s="1"/>
      <c r="N48" s="1"/>
      <c r="O48" s="1"/>
      <c r="P48" s="1"/>
      <c r="Q48" s="1"/>
      <c r="R48" s="1"/>
      <c r="S48" s="1">
        <v>96006</v>
      </c>
      <c r="T48" s="1"/>
      <c r="U48" s="1"/>
    </row>
    <row r="49" spans="1:21" x14ac:dyDescent="0.15">
      <c r="A49" s="1">
        <v>6007</v>
      </c>
      <c r="B49" s="1" t="s">
        <v>202</v>
      </c>
      <c r="C49" t="s">
        <v>307</v>
      </c>
      <c r="D49" s="1" t="s">
        <v>254</v>
      </c>
      <c r="E49" s="1">
        <v>5</v>
      </c>
      <c r="F49" s="1">
        <v>23</v>
      </c>
      <c r="G49" s="1">
        <v>23</v>
      </c>
      <c r="H49" s="1"/>
      <c r="I49" s="1"/>
      <c r="J49" s="1"/>
      <c r="K49" s="1"/>
      <c r="L49" s="1">
        <v>23</v>
      </c>
      <c r="M49" s="1"/>
      <c r="N49" s="1"/>
      <c r="O49" s="1"/>
      <c r="P49" s="1"/>
      <c r="Q49" s="1"/>
      <c r="R49" s="1"/>
      <c r="S49" s="1">
        <v>96007</v>
      </c>
      <c r="T49" s="1"/>
      <c r="U49" s="1"/>
    </row>
    <row r="50" spans="1:21" x14ac:dyDescent="0.15">
      <c r="A50" s="1">
        <v>6008</v>
      </c>
      <c r="B50" s="1" t="s">
        <v>203</v>
      </c>
      <c r="C50" t="s">
        <v>306</v>
      </c>
      <c r="D50" s="1" t="s">
        <v>255</v>
      </c>
      <c r="E50" s="1">
        <v>5</v>
      </c>
      <c r="F50" s="1">
        <v>1</v>
      </c>
      <c r="G50" s="1">
        <v>569</v>
      </c>
      <c r="H50" s="1"/>
      <c r="I50" s="1"/>
      <c r="J50" s="1"/>
      <c r="K50" s="1"/>
      <c r="L50" s="1">
        <v>31</v>
      </c>
      <c r="M50" s="1"/>
      <c r="N50" s="1"/>
      <c r="O50" s="1"/>
      <c r="P50" s="1"/>
      <c r="Q50" s="1"/>
      <c r="R50" s="1"/>
      <c r="S50" s="1">
        <v>96008</v>
      </c>
      <c r="T50" s="1"/>
      <c r="U5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D1" workbookViewId="0">
      <selection activeCell="F3" sqref="F3:L50"/>
    </sheetView>
  </sheetViews>
  <sheetFormatPr defaultRowHeight="13.5" x14ac:dyDescent="0.15"/>
  <cols>
    <col min="4" max="4" width="49.375" bestFit="1" customWidth="1"/>
  </cols>
  <sheetData>
    <row r="1" spans="1:2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259</v>
      </c>
      <c r="T1" s="1"/>
      <c r="U1" s="1"/>
    </row>
    <row r="2" spans="1:2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257</v>
      </c>
      <c r="T2" s="1"/>
      <c r="U2" s="1"/>
    </row>
    <row r="3" spans="1:21" x14ac:dyDescent="0.15">
      <c r="A3" s="1">
        <v>1001</v>
      </c>
      <c r="B3" s="1" t="s">
        <v>89</v>
      </c>
      <c r="C3" s="1" t="s">
        <v>90</v>
      </c>
      <c r="D3" s="1" t="s">
        <v>91</v>
      </c>
      <c r="E3" s="1">
        <v>1</v>
      </c>
      <c r="F3" s="2">
        <v>4</v>
      </c>
      <c r="G3" s="2">
        <f ca="1">OFFSET([1]佣兵!$J$59,INT(ROW(A1)/8),0)</f>
        <v>3</v>
      </c>
      <c r="H3" s="2"/>
      <c r="I3" s="2"/>
      <c r="J3" s="2"/>
      <c r="K3" s="2"/>
      <c r="L3" s="2">
        <f ca="1">ROUND(G3*VLOOKUP(F3,[1]期望属性!$E$23:$F$38,2,0),0)</f>
        <v>3</v>
      </c>
      <c r="M3" s="1"/>
      <c r="N3" s="1"/>
      <c r="O3" s="1"/>
      <c r="P3" s="1"/>
      <c r="Q3" s="1"/>
      <c r="R3" s="1"/>
      <c r="S3" s="1"/>
      <c r="T3" s="1"/>
      <c r="U3" s="1"/>
    </row>
    <row r="4" spans="1:21" x14ac:dyDescent="0.15">
      <c r="A4" s="1">
        <v>1002</v>
      </c>
      <c r="B4" s="1" t="s">
        <v>92</v>
      </c>
      <c r="C4" s="1" t="s">
        <v>90</v>
      </c>
      <c r="D4" s="1" t="s">
        <v>93</v>
      </c>
      <c r="E4" s="1">
        <v>1</v>
      </c>
      <c r="F4" s="2">
        <v>3</v>
      </c>
      <c r="G4" s="2">
        <f ca="1">OFFSET([1]佣兵!$J$59,INT(ROW(A1)/8),6)</f>
        <v>6</v>
      </c>
      <c r="H4" s="2"/>
      <c r="I4" s="2"/>
      <c r="J4" s="2"/>
      <c r="K4" s="2"/>
      <c r="L4" s="2">
        <f ca="1">ROUND(G4*VLOOKUP(F4,[1]期望属性!$E$23:$F$38,2,0),0)</f>
        <v>3</v>
      </c>
      <c r="M4" s="1"/>
      <c r="N4" s="1"/>
      <c r="O4" s="1"/>
      <c r="P4" s="1"/>
      <c r="Q4" s="1"/>
      <c r="R4" s="1"/>
      <c r="S4" s="1"/>
      <c r="T4" s="1"/>
      <c r="U4" s="1"/>
    </row>
    <row r="5" spans="1:21" x14ac:dyDescent="0.15">
      <c r="A5" s="1">
        <v>1003</v>
      </c>
      <c r="B5" s="1" t="s">
        <v>94</v>
      </c>
      <c r="C5" s="1" t="s">
        <v>90</v>
      </c>
      <c r="D5" s="1" t="s">
        <v>95</v>
      </c>
      <c r="E5" s="1">
        <v>1</v>
      </c>
      <c r="F5" s="2">
        <v>1</v>
      </c>
      <c r="G5" s="2">
        <f ca="1">OFFSET([1]佣兵!$J$59,INT(ROW(A1)/8),5)</f>
        <v>47</v>
      </c>
      <c r="H5" s="2"/>
      <c r="I5" s="2"/>
      <c r="J5" s="2"/>
      <c r="K5" s="2"/>
      <c r="L5" s="2">
        <f ca="1">ROUND(G5*VLOOKUP(F5,[1]期望属性!$E$23:$F$38,2,0),0)</f>
        <v>3</v>
      </c>
      <c r="M5" s="1"/>
      <c r="N5" s="1"/>
      <c r="O5" s="1"/>
      <c r="P5" s="1"/>
      <c r="Q5" s="1"/>
      <c r="R5" s="1"/>
      <c r="S5" s="1"/>
      <c r="T5" s="1"/>
      <c r="U5" s="1"/>
    </row>
    <row r="6" spans="1:21" x14ac:dyDescent="0.15">
      <c r="A6" s="1">
        <v>1004</v>
      </c>
      <c r="B6" s="1" t="s">
        <v>96</v>
      </c>
      <c r="C6" s="1" t="s">
        <v>90</v>
      </c>
      <c r="D6" s="1" t="s">
        <v>97</v>
      </c>
      <c r="E6" s="1">
        <v>1</v>
      </c>
      <c r="F6" s="2">
        <v>6</v>
      </c>
      <c r="G6" s="2">
        <f ca="1">OFFSET([1]佣兵!$J$59,INT(ROW(A1)/8),2)</f>
        <v>4</v>
      </c>
      <c r="H6" s="2"/>
      <c r="I6" s="2"/>
      <c r="J6" s="2"/>
      <c r="K6" s="2"/>
      <c r="L6" s="2">
        <f ca="1">ROUND(G6*VLOOKUP(F6,[1]期望属性!$E$23:$F$38,2,0),0)</f>
        <v>3</v>
      </c>
      <c r="M6" s="1"/>
      <c r="N6" s="1"/>
      <c r="O6" s="1"/>
      <c r="P6" s="1"/>
      <c r="Q6" s="1"/>
      <c r="R6" s="1"/>
      <c r="S6" s="1"/>
      <c r="T6" s="1"/>
      <c r="U6" s="1"/>
    </row>
    <row r="7" spans="1:21" x14ac:dyDescent="0.15">
      <c r="A7" s="1">
        <v>1005</v>
      </c>
      <c r="B7" s="1" t="s">
        <v>98</v>
      </c>
      <c r="C7" s="1" t="s">
        <v>90</v>
      </c>
      <c r="D7" s="1" t="s">
        <v>99</v>
      </c>
      <c r="E7" s="1">
        <v>1</v>
      </c>
      <c r="F7" s="2">
        <v>5</v>
      </c>
      <c r="G7" s="2">
        <f ca="1">OFFSET([1]佣兵!$J$59,INT(ROW(A1)/8),1)</f>
        <v>3</v>
      </c>
      <c r="H7" s="2"/>
      <c r="I7" s="2"/>
      <c r="J7" s="2"/>
      <c r="K7" s="2"/>
      <c r="L7" s="2">
        <f ca="1">ROUND(G7*VLOOKUP(F7,[1]期望属性!$E$23:$F$38,2,0),0)</f>
        <v>3</v>
      </c>
      <c r="M7" s="1"/>
      <c r="N7" s="1"/>
      <c r="O7" s="1"/>
      <c r="P7" s="1"/>
      <c r="Q7" s="1"/>
      <c r="R7" s="1"/>
      <c r="S7" s="1"/>
      <c r="T7" s="1"/>
      <c r="U7" s="1"/>
    </row>
    <row r="8" spans="1:21" x14ac:dyDescent="0.15">
      <c r="A8" s="1">
        <v>1006</v>
      </c>
      <c r="B8" s="1" t="s">
        <v>100</v>
      </c>
      <c r="C8" s="1" t="s">
        <v>90</v>
      </c>
      <c r="D8" s="1" t="s">
        <v>101</v>
      </c>
      <c r="E8" s="1">
        <v>1</v>
      </c>
      <c r="F8" s="2">
        <v>7</v>
      </c>
      <c r="G8" s="2">
        <f ca="1">OFFSET([1]佣兵!$J$59,INT(ROW(A1)/8),3)</f>
        <v>4</v>
      </c>
      <c r="H8" s="2"/>
      <c r="I8" s="2"/>
      <c r="J8" s="2"/>
      <c r="K8" s="2"/>
      <c r="L8" s="2">
        <f ca="1">ROUND(G8*VLOOKUP(F8,[1]期望属性!$E$23:$F$38,2,0),0)</f>
        <v>3</v>
      </c>
      <c r="M8" s="1"/>
      <c r="N8" s="1"/>
      <c r="O8" s="1"/>
      <c r="P8" s="1"/>
      <c r="Q8" s="1"/>
      <c r="R8" s="1"/>
      <c r="S8" s="1"/>
      <c r="T8" s="1"/>
      <c r="U8" s="1"/>
    </row>
    <row r="9" spans="1:21" x14ac:dyDescent="0.15">
      <c r="A9" s="1">
        <v>1007</v>
      </c>
      <c r="B9" s="1" t="s">
        <v>102</v>
      </c>
      <c r="C9" s="1" t="s">
        <v>90</v>
      </c>
      <c r="D9" s="1" t="s">
        <v>103</v>
      </c>
      <c r="E9" s="1">
        <v>1</v>
      </c>
      <c r="F9" s="2">
        <v>23</v>
      </c>
      <c r="G9" s="2">
        <f ca="1">OFFSET([1]佣兵!$J$59,INT(ROW(A1)/8),7)</f>
        <v>3</v>
      </c>
      <c r="H9" s="2"/>
      <c r="I9" s="2"/>
      <c r="J9" s="2"/>
      <c r="K9" s="2"/>
      <c r="L9" s="2">
        <f ca="1">ROUND(G9*VLOOKUP(F9,[1]期望属性!$E$23:$F$38,2,0),0)</f>
        <v>3</v>
      </c>
      <c r="M9" s="1"/>
      <c r="N9" s="1"/>
      <c r="O9" s="1"/>
      <c r="P9" s="1"/>
      <c r="Q9" s="1"/>
      <c r="R9" s="1"/>
      <c r="S9" s="1"/>
      <c r="T9" s="1"/>
      <c r="U9" s="1"/>
    </row>
    <row r="10" spans="1:21" x14ac:dyDescent="0.15">
      <c r="A10" s="1">
        <v>1008</v>
      </c>
      <c r="B10" s="1" t="s">
        <v>104</v>
      </c>
      <c r="C10" s="1" t="s">
        <v>90</v>
      </c>
      <c r="D10" s="1" t="s">
        <v>105</v>
      </c>
      <c r="E10" s="1">
        <v>1</v>
      </c>
      <c r="F10" s="2">
        <v>1</v>
      </c>
      <c r="G10" s="2">
        <f ca="1">OFFSET([1]佣兵!$J$59,INT(ROW(A1)/8),4)</f>
        <v>71</v>
      </c>
      <c r="H10" s="2"/>
      <c r="I10" s="2"/>
      <c r="J10" s="2"/>
      <c r="K10" s="2"/>
      <c r="L10" s="2">
        <f ca="1">ROUND(G10*VLOOKUP(F10,[1]期望属性!$E$23:$F$38,2,0),0)</f>
        <v>4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15">
      <c r="A11" s="1">
        <v>2001</v>
      </c>
      <c r="B11" s="1" t="s">
        <v>106</v>
      </c>
      <c r="C11" s="1" t="s">
        <v>90</v>
      </c>
      <c r="D11" s="1" t="s">
        <v>107</v>
      </c>
      <c r="E11" s="1">
        <v>2</v>
      </c>
      <c r="F11" s="2">
        <v>4</v>
      </c>
      <c r="G11" s="2">
        <f ca="1">OFFSET([1]佣兵!$J$59,INT(ROW(A9)/8),0)</f>
        <v>5</v>
      </c>
      <c r="H11" s="2"/>
      <c r="I11" s="2"/>
      <c r="J11" s="2"/>
      <c r="K11" s="2"/>
      <c r="L11" s="2">
        <f ca="1">ROUND(G11*VLOOKUP(F11,[1]期望属性!$E$23:$F$38,2,0),0)</f>
        <v>5</v>
      </c>
      <c r="M11" s="1">
        <v>1001</v>
      </c>
      <c r="N11" s="1">
        <v>2</v>
      </c>
      <c r="O11" s="1"/>
      <c r="P11" s="1"/>
      <c r="Q11" s="1"/>
      <c r="R11" s="1"/>
      <c r="S11" s="1"/>
      <c r="T11" s="1"/>
      <c r="U11" s="1"/>
    </row>
    <row r="12" spans="1:21" x14ac:dyDescent="0.15">
      <c r="A12" s="1">
        <v>2002</v>
      </c>
      <c r="B12" s="1" t="s">
        <v>108</v>
      </c>
      <c r="C12" s="1" t="s">
        <v>90</v>
      </c>
      <c r="D12" s="1" t="s">
        <v>109</v>
      </c>
      <c r="E12" s="1">
        <v>2</v>
      </c>
      <c r="F12" s="2">
        <v>3</v>
      </c>
      <c r="G12" s="2">
        <f ca="1">OFFSET([1]佣兵!$J$59,INT(ROW(A9)/8),6)</f>
        <v>9</v>
      </c>
      <c r="H12" s="2"/>
      <c r="I12" s="2"/>
      <c r="J12" s="2"/>
      <c r="K12" s="2"/>
      <c r="L12" s="2">
        <f ca="1">ROUND(G12*VLOOKUP(F12,[1]期望属性!$E$23:$F$38,2,0),0)</f>
        <v>5</v>
      </c>
      <c r="M12" s="1">
        <v>1002</v>
      </c>
      <c r="N12" s="1">
        <v>2</v>
      </c>
      <c r="O12" s="1"/>
      <c r="P12" s="1"/>
      <c r="Q12" s="1"/>
      <c r="R12" s="1"/>
      <c r="S12" s="1"/>
      <c r="T12" s="1"/>
      <c r="U12" s="1"/>
    </row>
    <row r="13" spans="1:21" x14ac:dyDescent="0.15">
      <c r="A13" s="1">
        <v>2003</v>
      </c>
      <c r="B13" s="1" t="s">
        <v>110</v>
      </c>
      <c r="C13" s="1" t="s">
        <v>90</v>
      </c>
      <c r="D13" s="1" t="s">
        <v>111</v>
      </c>
      <c r="E13" s="1">
        <v>2</v>
      </c>
      <c r="F13" s="2">
        <v>1</v>
      </c>
      <c r="G13" s="2">
        <f ca="1">OFFSET([1]佣兵!$J$59,INT(ROW(A9)/8),5)</f>
        <v>71</v>
      </c>
      <c r="H13" s="2"/>
      <c r="I13" s="2"/>
      <c r="J13" s="2"/>
      <c r="K13" s="2"/>
      <c r="L13" s="2">
        <f ca="1">ROUND(G13*VLOOKUP(F13,[1]期望属性!$E$23:$F$38,2,0),0)</f>
        <v>4</v>
      </c>
      <c r="M13" s="1">
        <v>1003</v>
      </c>
      <c r="N13" s="1">
        <v>2</v>
      </c>
      <c r="O13" s="1"/>
      <c r="P13" s="1"/>
      <c r="Q13" s="1"/>
      <c r="R13" s="1"/>
      <c r="S13" s="1"/>
      <c r="T13" s="1"/>
      <c r="U13" s="1"/>
    </row>
    <row r="14" spans="1:21" x14ac:dyDescent="0.15">
      <c r="A14" s="1">
        <v>2004</v>
      </c>
      <c r="B14" s="1" t="s">
        <v>112</v>
      </c>
      <c r="C14" s="1" t="s">
        <v>90</v>
      </c>
      <c r="D14" s="1" t="s">
        <v>113</v>
      </c>
      <c r="E14" s="1">
        <v>2</v>
      </c>
      <c r="F14" s="2">
        <v>6</v>
      </c>
      <c r="G14" s="2">
        <f ca="1">OFFSET([1]佣兵!$J$59,INT(ROW(A9)/8),2)</f>
        <v>6</v>
      </c>
      <c r="H14" s="2"/>
      <c r="I14" s="2"/>
      <c r="J14" s="2"/>
      <c r="K14" s="2"/>
      <c r="L14" s="2">
        <f ca="1">ROUND(G14*VLOOKUP(F14,[1]期望属性!$E$23:$F$38,2,0),0)</f>
        <v>5</v>
      </c>
      <c r="M14" s="1">
        <v>1004</v>
      </c>
      <c r="N14" s="1">
        <v>2</v>
      </c>
      <c r="O14" s="1"/>
      <c r="P14" s="1"/>
      <c r="Q14" s="1"/>
      <c r="R14" s="1"/>
      <c r="S14" s="1"/>
      <c r="T14" s="1"/>
      <c r="U14" s="1"/>
    </row>
    <row r="15" spans="1:21" x14ac:dyDescent="0.15">
      <c r="A15" s="1">
        <v>2005</v>
      </c>
      <c r="B15" s="1" t="s">
        <v>114</v>
      </c>
      <c r="C15" s="1" t="s">
        <v>90</v>
      </c>
      <c r="D15" s="1" t="s">
        <v>115</v>
      </c>
      <c r="E15" s="1">
        <v>2</v>
      </c>
      <c r="F15" s="2">
        <v>5</v>
      </c>
      <c r="G15" s="2">
        <f ca="1">OFFSET([1]佣兵!$J$59,INT(ROW(A9)/8),1)</f>
        <v>5</v>
      </c>
      <c r="H15" s="2"/>
      <c r="I15" s="2"/>
      <c r="J15" s="2"/>
      <c r="K15" s="2"/>
      <c r="L15" s="2">
        <f ca="1">ROUND(G15*VLOOKUP(F15,[1]期望属性!$E$23:$F$38,2,0),0)</f>
        <v>5</v>
      </c>
      <c r="M15" s="1">
        <v>1005</v>
      </c>
      <c r="N15" s="1">
        <v>2</v>
      </c>
      <c r="O15" s="1"/>
      <c r="P15" s="1"/>
      <c r="Q15" s="1"/>
      <c r="R15" s="1"/>
      <c r="S15" s="1"/>
      <c r="T15" s="1"/>
      <c r="U15" s="1"/>
    </row>
    <row r="16" spans="1:21" x14ac:dyDescent="0.15">
      <c r="A16" s="1">
        <v>2006</v>
      </c>
      <c r="B16" s="1" t="s">
        <v>116</v>
      </c>
      <c r="C16" s="1" t="s">
        <v>90</v>
      </c>
      <c r="D16" s="1" t="s">
        <v>117</v>
      </c>
      <c r="E16" s="1">
        <v>2</v>
      </c>
      <c r="F16" s="2">
        <v>7</v>
      </c>
      <c r="G16" s="2">
        <f ca="1">OFFSET([1]佣兵!$J$59,INT(ROW(A9)/8),3)</f>
        <v>6</v>
      </c>
      <c r="H16" s="2"/>
      <c r="I16" s="2"/>
      <c r="J16" s="2"/>
      <c r="K16" s="2"/>
      <c r="L16" s="2">
        <f ca="1">ROUND(G16*VLOOKUP(F16,[1]期望属性!$E$23:$F$38,2,0),0)</f>
        <v>5</v>
      </c>
      <c r="M16" s="1">
        <v>1006</v>
      </c>
      <c r="N16" s="1">
        <v>2</v>
      </c>
      <c r="O16" s="1"/>
      <c r="P16" s="1"/>
      <c r="Q16" s="1"/>
      <c r="R16" s="1"/>
      <c r="S16" s="1"/>
      <c r="T16" s="1"/>
      <c r="U16" s="1"/>
    </row>
    <row r="17" spans="1:21" x14ac:dyDescent="0.15">
      <c r="A17" s="1">
        <v>2007</v>
      </c>
      <c r="B17" s="1" t="s">
        <v>118</v>
      </c>
      <c r="C17" s="1" t="s">
        <v>90</v>
      </c>
      <c r="D17" s="1" t="s">
        <v>119</v>
      </c>
      <c r="E17" s="1">
        <v>2</v>
      </c>
      <c r="F17" s="2">
        <v>23</v>
      </c>
      <c r="G17" s="2">
        <f ca="1">OFFSET([1]佣兵!$J$59,INT(ROW(A9)/8),7)</f>
        <v>4</v>
      </c>
      <c r="H17" s="2"/>
      <c r="I17" s="2"/>
      <c r="J17" s="2"/>
      <c r="K17" s="2"/>
      <c r="L17" s="2">
        <f ca="1">ROUND(G17*VLOOKUP(F17,[1]期望属性!$E$23:$F$38,2,0),0)</f>
        <v>4</v>
      </c>
      <c r="M17" s="1">
        <v>1007</v>
      </c>
      <c r="N17" s="1">
        <v>2</v>
      </c>
      <c r="O17" s="1"/>
      <c r="P17" s="1"/>
      <c r="Q17" s="1"/>
      <c r="R17" s="1"/>
      <c r="S17" s="1"/>
      <c r="T17" s="1"/>
      <c r="U17" s="1"/>
    </row>
    <row r="18" spans="1:21" x14ac:dyDescent="0.15">
      <c r="A18" s="1">
        <v>2008</v>
      </c>
      <c r="B18" s="1" t="s">
        <v>120</v>
      </c>
      <c r="C18" s="1" t="s">
        <v>90</v>
      </c>
      <c r="D18" s="1" t="s">
        <v>121</v>
      </c>
      <c r="E18" s="1">
        <v>2</v>
      </c>
      <c r="F18" s="2">
        <v>1</v>
      </c>
      <c r="G18" s="2">
        <f ca="1">OFFSET([1]佣兵!$J$59,INT(ROW(A9)/8),4)</f>
        <v>107</v>
      </c>
      <c r="H18" s="2"/>
      <c r="I18" s="2"/>
      <c r="J18" s="2"/>
      <c r="K18" s="2"/>
      <c r="L18" s="2">
        <f ca="1">ROUND(G18*VLOOKUP(F18,[1]期望属性!$E$23:$F$38,2,0),0)</f>
        <v>6</v>
      </c>
      <c r="M18" s="1">
        <v>1008</v>
      </c>
      <c r="N18" s="1">
        <v>2</v>
      </c>
      <c r="O18" s="1"/>
      <c r="P18" s="1"/>
      <c r="Q18" s="1"/>
      <c r="R18" s="1"/>
      <c r="S18" s="1"/>
      <c r="T18" s="1"/>
      <c r="U18" s="1"/>
    </row>
    <row r="19" spans="1:21" x14ac:dyDescent="0.15">
      <c r="A19" s="1">
        <v>3001</v>
      </c>
      <c r="B19" s="1" t="s">
        <v>122</v>
      </c>
      <c r="C19" s="1" t="s">
        <v>90</v>
      </c>
      <c r="D19" s="1" t="s">
        <v>123</v>
      </c>
      <c r="E19" s="1">
        <v>3</v>
      </c>
      <c r="F19" s="2">
        <v>4</v>
      </c>
      <c r="G19" s="2">
        <f ca="1">OFFSET([1]佣兵!$J$59,INT(ROW(A17)/8),0)</f>
        <v>7</v>
      </c>
      <c r="H19" s="2"/>
      <c r="I19" s="2"/>
      <c r="J19" s="2"/>
      <c r="K19" s="2"/>
      <c r="L19" s="2">
        <f ca="1">ROUND(G19*VLOOKUP(F19,[1]期望属性!$E$23:$F$38,2,0),0)</f>
        <v>7</v>
      </c>
      <c r="M19" s="1">
        <v>1001</v>
      </c>
      <c r="N19" s="1">
        <v>2</v>
      </c>
      <c r="O19" s="1">
        <v>1002</v>
      </c>
      <c r="P19" s="1">
        <v>2</v>
      </c>
      <c r="Q19" s="1"/>
      <c r="R19" s="1"/>
      <c r="S19" s="1"/>
      <c r="T19" s="1"/>
      <c r="U19" s="1"/>
    </row>
    <row r="20" spans="1:21" x14ac:dyDescent="0.15">
      <c r="A20" s="1">
        <v>3002</v>
      </c>
      <c r="B20" s="1" t="s">
        <v>124</v>
      </c>
      <c r="C20" s="1" t="s">
        <v>90</v>
      </c>
      <c r="D20" s="1" t="s">
        <v>125</v>
      </c>
      <c r="E20" s="1">
        <v>3</v>
      </c>
      <c r="F20" s="2">
        <v>3</v>
      </c>
      <c r="G20" s="2">
        <f ca="1">OFFSET([1]佣兵!$J$59,INT(ROW(A17)/8),6)</f>
        <v>13</v>
      </c>
      <c r="H20" s="2"/>
      <c r="I20" s="2"/>
      <c r="J20" s="2"/>
      <c r="K20" s="2"/>
      <c r="L20" s="2">
        <f ca="1">ROUND(G20*VLOOKUP(F20,[1]期望属性!$E$23:$F$38,2,0),0)</f>
        <v>7</v>
      </c>
      <c r="M20" s="1">
        <v>1002</v>
      </c>
      <c r="N20" s="1">
        <v>2</v>
      </c>
      <c r="O20" s="1">
        <v>1003</v>
      </c>
      <c r="P20" s="1">
        <v>2</v>
      </c>
      <c r="Q20" s="1"/>
      <c r="R20" s="1"/>
      <c r="S20" s="1"/>
      <c r="T20" s="1"/>
      <c r="U20" s="1"/>
    </row>
    <row r="21" spans="1:21" x14ac:dyDescent="0.15">
      <c r="A21" s="1">
        <v>3003</v>
      </c>
      <c r="B21" s="1" t="s">
        <v>126</v>
      </c>
      <c r="C21" s="1" t="s">
        <v>90</v>
      </c>
      <c r="D21" s="1" t="s">
        <v>127</v>
      </c>
      <c r="E21" s="1">
        <v>3</v>
      </c>
      <c r="F21" s="2">
        <v>1</v>
      </c>
      <c r="G21" s="2">
        <f ca="1">OFFSET([1]佣兵!$J$59,INT(ROW(A17)/8),5)</f>
        <v>95</v>
      </c>
      <c r="H21" s="2"/>
      <c r="I21" s="2"/>
      <c r="J21" s="2"/>
      <c r="K21" s="2"/>
      <c r="L21" s="2">
        <f ca="1">ROUND(G21*VLOOKUP(F21,[1]期望属性!$E$23:$F$38,2,0),0)</f>
        <v>5</v>
      </c>
      <c r="M21" s="1">
        <v>1003</v>
      </c>
      <c r="N21" s="1">
        <v>2</v>
      </c>
      <c r="O21" s="1">
        <v>1004</v>
      </c>
      <c r="P21" s="1">
        <v>2</v>
      </c>
      <c r="Q21" s="1"/>
      <c r="R21" s="1"/>
      <c r="S21" s="1"/>
      <c r="T21" s="1"/>
      <c r="U21" s="1"/>
    </row>
    <row r="22" spans="1:21" x14ac:dyDescent="0.15">
      <c r="A22" s="1">
        <v>3004</v>
      </c>
      <c r="B22" s="1" t="s">
        <v>128</v>
      </c>
      <c r="C22" s="1" t="s">
        <v>90</v>
      </c>
      <c r="D22" s="1" t="s">
        <v>129</v>
      </c>
      <c r="E22" s="1">
        <v>3</v>
      </c>
      <c r="F22" s="2">
        <v>6</v>
      </c>
      <c r="G22" s="2">
        <f ca="1">OFFSET([1]佣兵!$J$59,INT(ROW(A17)/8),2)</f>
        <v>9</v>
      </c>
      <c r="H22" s="2"/>
      <c r="I22" s="2"/>
      <c r="J22" s="2"/>
      <c r="K22" s="2"/>
      <c r="L22" s="2">
        <f ca="1">ROUND(G22*VLOOKUP(F22,[1]期望属性!$E$23:$F$38,2,0),0)</f>
        <v>7</v>
      </c>
      <c r="M22" s="1">
        <v>1004</v>
      </c>
      <c r="N22" s="1">
        <v>2</v>
      </c>
      <c r="O22" s="1">
        <v>1005</v>
      </c>
      <c r="P22" s="1">
        <v>2</v>
      </c>
      <c r="Q22" s="1"/>
      <c r="R22" s="1"/>
      <c r="S22" s="1"/>
      <c r="T22" s="1"/>
      <c r="U22" s="1"/>
    </row>
    <row r="23" spans="1:21" x14ac:dyDescent="0.15">
      <c r="A23" s="1">
        <v>3005</v>
      </c>
      <c r="B23" s="1" t="s">
        <v>130</v>
      </c>
      <c r="C23" s="1" t="s">
        <v>90</v>
      </c>
      <c r="D23" s="1" t="s">
        <v>131</v>
      </c>
      <c r="E23" s="1">
        <v>3</v>
      </c>
      <c r="F23" s="2">
        <v>5</v>
      </c>
      <c r="G23" s="2">
        <f ca="1">OFFSET([1]佣兵!$J$59,INT(ROW(A17)/8),1)</f>
        <v>7</v>
      </c>
      <c r="H23" s="2"/>
      <c r="I23" s="2"/>
      <c r="J23" s="2"/>
      <c r="K23" s="2"/>
      <c r="L23" s="2">
        <f ca="1">ROUND(G23*VLOOKUP(F23,[1]期望属性!$E$23:$F$38,2,0),0)</f>
        <v>7</v>
      </c>
      <c r="M23" s="1">
        <v>1005</v>
      </c>
      <c r="N23" s="1">
        <v>2</v>
      </c>
      <c r="O23" s="1">
        <v>1006</v>
      </c>
      <c r="P23" s="1">
        <v>2</v>
      </c>
      <c r="Q23" s="1"/>
      <c r="R23" s="1"/>
      <c r="S23" s="1"/>
      <c r="T23" s="1"/>
      <c r="U23" s="1"/>
    </row>
    <row r="24" spans="1:21" x14ac:dyDescent="0.15">
      <c r="A24" s="1">
        <v>3006</v>
      </c>
      <c r="B24" s="1" t="s">
        <v>132</v>
      </c>
      <c r="C24" s="1" t="s">
        <v>90</v>
      </c>
      <c r="D24" s="1" t="s">
        <v>133</v>
      </c>
      <c r="E24" s="1">
        <v>3</v>
      </c>
      <c r="F24" s="2">
        <v>7</v>
      </c>
      <c r="G24" s="2">
        <f ca="1">OFFSET([1]佣兵!$J$59,INT(ROW(A17)/8),3)</f>
        <v>9</v>
      </c>
      <c r="H24" s="2"/>
      <c r="I24" s="2"/>
      <c r="J24" s="2"/>
      <c r="K24" s="2"/>
      <c r="L24" s="2">
        <f ca="1">ROUND(G24*VLOOKUP(F24,[1]期望属性!$E$23:$F$38,2,0),0)</f>
        <v>7</v>
      </c>
      <c r="M24" s="1">
        <v>1006</v>
      </c>
      <c r="N24" s="1">
        <v>2</v>
      </c>
      <c r="O24" s="1">
        <v>1007</v>
      </c>
      <c r="P24" s="1">
        <v>2</v>
      </c>
      <c r="Q24" s="1"/>
      <c r="R24" s="1"/>
      <c r="S24" s="1"/>
      <c r="T24" s="1"/>
      <c r="U24" s="1"/>
    </row>
    <row r="25" spans="1:21" x14ac:dyDescent="0.15">
      <c r="A25" s="1">
        <v>3007</v>
      </c>
      <c r="B25" s="1" t="s">
        <v>134</v>
      </c>
      <c r="C25" s="1" t="s">
        <v>90</v>
      </c>
      <c r="D25" s="1" t="s">
        <v>135</v>
      </c>
      <c r="E25" s="1">
        <v>3</v>
      </c>
      <c r="F25" s="2">
        <v>23</v>
      </c>
      <c r="G25" s="2">
        <f ca="1">OFFSET([1]佣兵!$J$59,INT(ROW(A17)/8),7)</f>
        <v>6</v>
      </c>
      <c r="H25" s="2"/>
      <c r="I25" s="2"/>
      <c r="J25" s="2"/>
      <c r="K25" s="2"/>
      <c r="L25" s="2">
        <f ca="1">ROUND(G25*VLOOKUP(F25,[1]期望属性!$E$23:$F$38,2,0),0)</f>
        <v>6</v>
      </c>
      <c r="M25" s="1">
        <v>1007</v>
      </c>
      <c r="N25" s="1">
        <v>2</v>
      </c>
      <c r="O25" s="1">
        <v>1008</v>
      </c>
      <c r="P25" s="1">
        <v>2</v>
      </c>
      <c r="Q25" s="1"/>
      <c r="R25" s="1"/>
      <c r="S25" s="1"/>
      <c r="T25" s="1"/>
      <c r="U25" s="1"/>
    </row>
    <row r="26" spans="1:21" x14ac:dyDescent="0.15">
      <c r="A26" s="1">
        <v>3008</v>
      </c>
      <c r="B26" s="1" t="s">
        <v>136</v>
      </c>
      <c r="C26" s="1" t="s">
        <v>90</v>
      </c>
      <c r="D26" s="1" t="s">
        <v>137</v>
      </c>
      <c r="E26" s="1">
        <v>3</v>
      </c>
      <c r="F26" s="2">
        <v>1</v>
      </c>
      <c r="G26" s="2">
        <f ca="1">OFFSET([1]佣兵!$J$59,INT(ROW(A17)/8),4)</f>
        <v>142</v>
      </c>
      <c r="H26" s="2"/>
      <c r="I26" s="2"/>
      <c r="J26" s="2"/>
      <c r="K26" s="2"/>
      <c r="L26" s="2">
        <f ca="1">ROUND(G26*VLOOKUP(F26,[1]期望属性!$E$23:$F$38,2,0),0)</f>
        <v>8</v>
      </c>
      <c r="M26" s="1">
        <v>1008</v>
      </c>
      <c r="N26" s="1">
        <v>2</v>
      </c>
      <c r="O26" s="1">
        <v>1001</v>
      </c>
      <c r="P26" s="1">
        <v>2</v>
      </c>
      <c r="Q26" s="1"/>
      <c r="R26" s="1"/>
      <c r="S26" s="1"/>
      <c r="T26" s="1"/>
      <c r="U26" s="1"/>
    </row>
    <row r="27" spans="1:21" x14ac:dyDescent="0.15">
      <c r="A27" s="1">
        <v>4001</v>
      </c>
      <c r="B27" s="1" t="s">
        <v>138</v>
      </c>
      <c r="C27" s="1" t="s">
        <v>139</v>
      </c>
      <c r="D27" s="1" t="s">
        <v>140</v>
      </c>
      <c r="E27" s="1">
        <f t="shared" ref="E27:E34" si="0">E19+1</f>
        <v>4</v>
      </c>
      <c r="F27" s="2">
        <v>4</v>
      </c>
      <c r="G27" s="2">
        <f ca="1">OFFSET([1]佣兵!$J$59,INT(ROW(A25)/8),0)</f>
        <v>10</v>
      </c>
      <c r="H27" s="2"/>
      <c r="I27" s="2"/>
      <c r="J27" s="2"/>
      <c r="K27" s="2"/>
      <c r="L27" s="2">
        <f ca="1">ROUND(G27*VLOOKUP(F27,[1]期望属性!$E$23:$F$38,2,0),0)</f>
        <v>10</v>
      </c>
      <c r="M27" s="1">
        <v>1001</v>
      </c>
      <c r="N27" s="1">
        <v>4</v>
      </c>
      <c r="O27" s="1">
        <v>1002</v>
      </c>
      <c r="P27" s="1">
        <v>4</v>
      </c>
      <c r="Q27" s="1"/>
      <c r="R27" s="1"/>
      <c r="S27" s="1"/>
      <c r="T27" s="1"/>
      <c r="U27" s="1"/>
    </row>
    <row r="28" spans="1:21" x14ac:dyDescent="0.15">
      <c r="A28" s="1">
        <v>4002</v>
      </c>
      <c r="B28" s="1" t="s">
        <v>141</v>
      </c>
      <c r="C28" s="1" t="s">
        <v>139</v>
      </c>
      <c r="D28" s="1" t="s">
        <v>142</v>
      </c>
      <c r="E28" s="1">
        <f t="shared" si="0"/>
        <v>4</v>
      </c>
      <c r="F28" s="2">
        <v>3</v>
      </c>
      <c r="G28" s="2">
        <f ca="1">OFFSET([1]佣兵!$J$59,INT(ROW(A25)/8),6)</f>
        <v>19</v>
      </c>
      <c r="H28" s="2"/>
      <c r="I28" s="2"/>
      <c r="J28" s="2"/>
      <c r="K28" s="2"/>
      <c r="L28" s="2">
        <f ca="1">ROUND(G28*VLOOKUP(F28,[1]期望属性!$E$23:$F$38,2,0),0)</f>
        <v>10</v>
      </c>
      <c r="M28" s="1">
        <v>1002</v>
      </c>
      <c r="N28" s="1">
        <v>4</v>
      </c>
      <c r="O28" s="1">
        <v>1003</v>
      </c>
      <c r="P28" s="1">
        <v>4</v>
      </c>
      <c r="Q28" s="1"/>
      <c r="R28" s="1"/>
      <c r="S28" s="1"/>
      <c r="T28" s="1"/>
      <c r="U28" s="1"/>
    </row>
    <row r="29" spans="1:21" x14ac:dyDescent="0.15">
      <c r="A29" s="1">
        <v>4003</v>
      </c>
      <c r="B29" s="1" t="s">
        <v>143</v>
      </c>
      <c r="C29" s="1" t="s">
        <v>139</v>
      </c>
      <c r="D29" s="1" t="s">
        <v>144</v>
      </c>
      <c r="E29" s="1">
        <f t="shared" si="0"/>
        <v>4</v>
      </c>
      <c r="F29" s="2">
        <v>1</v>
      </c>
      <c r="G29" s="2">
        <f ca="1">OFFSET([1]佣兵!$J$59,INT(ROW(A25)/8),5)</f>
        <v>142</v>
      </c>
      <c r="H29" s="2"/>
      <c r="I29" s="2"/>
      <c r="J29" s="2"/>
      <c r="K29" s="2"/>
      <c r="L29" s="2">
        <f ca="1">ROUND(G29*VLOOKUP(F29,[1]期望属性!$E$23:$F$38,2,0),0)</f>
        <v>8</v>
      </c>
      <c r="M29" s="1">
        <v>1003</v>
      </c>
      <c r="N29" s="1">
        <v>4</v>
      </c>
      <c r="O29" s="1">
        <v>1004</v>
      </c>
      <c r="P29" s="1">
        <v>4</v>
      </c>
      <c r="Q29" s="1"/>
      <c r="R29" s="1"/>
      <c r="S29" s="1"/>
      <c r="T29" s="1"/>
      <c r="U29" s="1"/>
    </row>
    <row r="30" spans="1:21" x14ac:dyDescent="0.15">
      <c r="A30" s="1">
        <v>4004</v>
      </c>
      <c r="B30" s="1" t="s">
        <v>145</v>
      </c>
      <c r="C30" s="1" t="s">
        <v>139</v>
      </c>
      <c r="D30" s="1" t="s">
        <v>146</v>
      </c>
      <c r="E30" s="1">
        <f t="shared" si="0"/>
        <v>4</v>
      </c>
      <c r="F30" s="2">
        <v>6</v>
      </c>
      <c r="G30" s="2">
        <f ca="1">OFFSET([1]佣兵!$J$59,INT(ROW(A25)/8),2)</f>
        <v>13</v>
      </c>
      <c r="H30" s="2"/>
      <c r="I30" s="2"/>
      <c r="J30" s="2"/>
      <c r="K30" s="2"/>
      <c r="L30" s="2">
        <f ca="1">ROUND(G30*VLOOKUP(F30,[1]期望属性!$E$23:$F$38,2,0),0)</f>
        <v>10</v>
      </c>
      <c r="M30" s="1">
        <v>1004</v>
      </c>
      <c r="N30" s="1">
        <v>4</v>
      </c>
      <c r="O30" s="1">
        <v>1005</v>
      </c>
      <c r="P30" s="1">
        <v>4</v>
      </c>
      <c r="Q30" s="1"/>
      <c r="R30" s="1"/>
      <c r="S30" s="1"/>
      <c r="T30" s="1"/>
      <c r="U30" s="1"/>
    </row>
    <row r="31" spans="1:21" x14ac:dyDescent="0.15">
      <c r="A31" s="1">
        <v>4005</v>
      </c>
      <c r="B31" s="1" t="s">
        <v>147</v>
      </c>
      <c r="C31" s="1" t="s">
        <v>139</v>
      </c>
      <c r="D31" s="1" t="s">
        <v>148</v>
      </c>
      <c r="E31" s="1">
        <f t="shared" si="0"/>
        <v>4</v>
      </c>
      <c r="F31" s="2">
        <v>5</v>
      </c>
      <c r="G31" s="2">
        <f ca="1">OFFSET([1]佣兵!$J$59,INT(ROW(A25)/8),1)</f>
        <v>10</v>
      </c>
      <c r="H31" s="2"/>
      <c r="I31" s="2"/>
      <c r="J31" s="2"/>
      <c r="K31" s="2"/>
      <c r="L31" s="2">
        <f ca="1">ROUND(G31*VLOOKUP(F31,[1]期望属性!$E$23:$F$38,2,0),0)</f>
        <v>10</v>
      </c>
      <c r="M31" s="1">
        <v>1005</v>
      </c>
      <c r="N31" s="1">
        <v>4</v>
      </c>
      <c r="O31" s="1">
        <v>1006</v>
      </c>
      <c r="P31" s="1">
        <v>4</v>
      </c>
      <c r="Q31" s="1"/>
      <c r="R31" s="1"/>
      <c r="S31" s="1"/>
      <c r="T31" s="1"/>
      <c r="U31" s="1"/>
    </row>
    <row r="32" spans="1:21" x14ac:dyDescent="0.15">
      <c r="A32" s="1">
        <v>4006</v>
      </c>
      <c r="B32" s="1" t="s">
        <v>149</v>
      </c>
      <c r="C32" s="1" t="s">
        <v>139</v>
      </c>
      <c r="D32" s="1" t="s">
        <v>150</v>
      </c>
      <c r="E32" s="1">
        <f t="shared" si="0"/>
        <v>4</v>
      </c>
      <c r="F32" s="2">
        <v>7</v>
      </c>
      <c r="G32" s="2">
        <f ca="1">OFFSET([1]佣兵!$J$59,INT(ROW(A25)/8),3)</f>
        <v>13</v>
      </c>
      <c r="H32" s="2"/>
      <c r="I32" s="2"/>
      <c r="J32" s="2"/>
      <c r="K32" s="2"/>
      <c r="L32" s="2">
        <f ca="1">ROUND(G32*VLOOKUP(F32,[1]期望属性!$E$23:$F$38,2,0),0)</f>
        <v>10</v>
      </c>
      <c r="M32" s="1">
        <v>1006</v>
      </c>
      <c r="N32" s="1">
        <v>4</v>
      </c>
      <c r="O32" s="1">
        <v>1007</v>
      </c>
      <c r="P32" s="1">
        <v>4</v>
      </c>
      <c r="Q32" s="1"/>
      <c r="R32" s="1"/>
      <c r="S32" s="1"/>
      <c r="T32" s="1"/>
      <c r="U32" s="1"/>
    </row>
    <row r="33" spans="1:21" x14ac:dyDescent="0.15">
      <c r="A33" s="1">
        <v>4007</v>
      </c>
      <c r="B33" s="1" t="s">
        <v>151</v>
      </c>
      <c r="C33" s="1" t="s">
        <v>139</v>
      </c>
      <c r="D33" s="1" t="s">
        <v>152</v>
      </c>
      <c r="E33" s="1">
        <f t="shared" si="0"/>
        <v>4</v>
      </c>
      <c r="F33" s="2">
        <v>23</v>
      </c>
      <c r="G33" s="2">
        <f ca="1">OFFSET([1]佣兵!$J$59,INT(ROW(A25)/8),7)</f>
        <v>9</v>
      </c>
      <c r="H33" s="2"/>
      <c r="I33" s="2"/>
      <c r="J33" s="2"/>
      <c r="K33" s="2"/>
      <c r="L33" s="2">
        <f ca="1">ROUND(G33*VLOOKUP(F33,[1]期望属性!$E$23:$F$38,2,0),0)</f>
        <v>9</v>
      </c>
      <c r="M33" s="1">
        <v>1007</v>
      </c>
      <c r="N33" s="1">
        <v>4</v>
      </c>
      <c r="O33" s="1">
        <v>1008</v>
      </c>
      <c r="P33" s="1">
        <v>4</v>
      </c>
      <c r="Q33" s="1"/>
      <c r="R33" s="1"/>
      <c r="S33" s="1"/>
      <c r="T33" s="1"/>
      <c r="U33" s="1"/>
    </row>
    <row r="34" spans="1:21" x14ac:dyDescent="0.15">
      <c r="A34" s="1">
        <v>4008</v>
      </c>
      <c r="B34" s="1" t="s">
        <v>153</v>
      </c>
      <c r="C34" s="1" t="s">
        <v>139</v>
      </c>
      <c r="D34" s="1" t="s">
        <v>154</v>
      </c>
      <c r="E34" s="1">
        <f t="shared" si="0"/>
        <v>4</v>
      </c>
      <c r="F34" s="2">
        <v>1</v>
      </c>
      <c r="G34" s="2">
        <f ca="1">OFFSET([1]佣兵!$J$59,INT(ROW(A25)/8),4)</f>
        <v>213</v>
      </c>
      <c r="H34" s="2"/>
      <c r="I34" s="2"/>
      <c r="J34" s="2"/>
      <c r="K34" s="2"/>
      <c r="L34" s="2">
        <f ca="1">ROUND(G34*VLOOKUP(F34,[1]期望属性!$E$23:$F$38,2,0),0)</f>
        <v>12</v>
      </c>
      <c r="M34" s="1">
        <v>1008</v>
      </c>
      <c r="N34" s="1">
        <v>4</v>
      </c>
      <c r="O34" s="1">
        <v>1001</v>
      </c>
      <c r="P34" s="1">
        <v>4</v>
      </c>
      <c r="Q34" s="1"/>
      <c r="R34" s="1"/>
      <c r="S34" s="1"/>
      <c r="T34" s="1"/>
      <c r="U34" s="1"/>
    </row>
    <row r="35" spans="1:21" x14ac:dyDescent="0.15">
      <c r="A35" s="1">
        <v>5001</v>
      </c>
      <c r="B35" s="1" t="s">
        <v>81</v>
      </c>
      <c r="C35" s="1" t="s">
        <v>139</v>
      </c>
      <c r="D35" s="1" t="s">
        <v>73</v>
      </c>
      <c r="E35" s="1">
        <v>4</v>
      </c>
      <c r="F35" s="2">
        <v>4</v>
      </c>
      <c r="G35" s="2">
        <f ca="1">OFFSET([1]佣兵!$J$59,INT(ROW(A33)/8),0)</f>
        <v>14</v>
      </c>
      <c r="H35" s="2"/>
      <c r="I35" s="2"/>
      <c r="J35" s="2"/>
      <c r="K35" s="2"/>
      <c r="L35" s="2">
        <f ca="1">ROUND(G35*VLOOKUP(F35,[1]期望属性!$E$23:$F$38,2,0),0)</f>
        <v>14</v>
      </c>
      <c r="M35" s="1">
        <v>1001</v>
      </c>
      <c r="N35" s="1">
        <v>8</v>
      </c>
      <c r="O35" s="1">
        <v>1002</v>
      </c>
      <c r="P35" s="1">
        <v>8</v>
      </c>
      <c r="Q35" s="1"/>
      <c r="R35" s="1"/>
      <c r="S35" s="1"/>
      <c r="T35" s="1"/>
      <c r="U35" s="1"/>
    </row>
    <row r="36" spans="1:21" x14ac:dyDescent="0.15">
      <c r="A36" s="1">
        <v>5002</v>
      </c>
      <c r="B36" s="1" t="s">
        <v>82</v>
      </c>
      <c r="C36" s="1" t="s">
        <v>139</v>
      </c>
      <c r="D36" s="1" t="s">
        <v>72</v>
      </c>
      <c r="E36" s="1">
        <v>4</v>
      </c>
      <c r="F36" s="2">
        <v>3</v>
      </c>
      <c r="G36" s="2">
        <f ca="1">OFFSET([1]佣兵!$J$59,INT(ROW(A33)/8),6)</f>
        <v>26</v>
      </c>
      <c r="H36" s="2"/>
      <c r="I36" s="2"/>
      <c r="J36" s="2"/>
      <c r="K36" s="2"/>
      <c r="L36" s="2">
        <f ca="1">ROUND(G36*VLOOKUP(F36,[1]期望属性!$E$23:$F$38,2,0),0)</f>
        <v>13</v>
      </c>
      <c r="M36" s="1">
        <v>1002</v>
      </c>
      <c r="N36" s="1">
        <v>8</v>
      </c>
      <c r="O36" s="1">
        <v>1003</v>
      </c>
      <c r="P36" s="1">
        <v>8</v>
      </c>
      <c r="Q36" s="1"/>
      <c r="R36" s="1"/>
      <c r="S36" s="1"/>
      <c r="T36" s="1"/>
      <c r="U36" s="1"/>
    </row>
    <row r="37" spans="1:21" x14ac:dyDescent="0.15">
      <c r="A37" s="1">
        <v>5003</v>
      </c>
      <c r="B37" s="1" t="s">
        <v>83</v>
      </c>
      <c r="C37" s="1" t="s">
        <v>139</v>
      </c>
      <c r="D37" s="1" t="s">
        <v>74</v>
      </c>
      <c r="E37" s="1">
        <v>4</v>
      </c>
      <c r="F37" s="2">
        <v>1</v>
      </c>
      <c r="G37" s="2">
        <f ca="1">OFFSET([1]佣兵!$J$59,INT(ROW(A33)/8),5)</f>
        <v>199</v>
      </c>
      <c r="H37" s="2"/>
      <c r="I37" s="2"/>
      <c r="J37" s="2"/>
      <c r="K37" s="2"/>
      <c r="L37" s="2">
        <f ca="1">ROUND(G37*VLOOKUP(F37,[1]期望属性!$E$23:$F$38,2,0),0)</f>
        <v>11</v>
      </c>
      <c r="M37" s="1">
        <v>1003</v>
      </c>
      <c r="N37" s="1">
        <v>8</v>
      </c>
      <c r="O37" s="1">
        <v>1004</v>
      </c>
      <c r="P37" s="1">
        <v>8</v>
      </c>
      <c r="Q37" s="1"/>
      <c r="R37" s="1"/>
      <c r="S37" s="1"/>
      <c r="T37" s="1"/>
      <c r="U37" s="1"/>
    </row>
    <row r="38" spans="1:21" x14ac:dyDescent="0.15">
      <c r="A38" s="1">
        <v>5004</v>
      </c>
      <c r="B38" s="1" t="s">
        <v>84</v>
      </c>
      <c r="C38" s="1" t="s">
        <v>139</v>
      </c>
      <c r="D38" s="1" t="s">
        <v>76</v>
      </c>
      <c r="E38" s="1">
        <v>4</v>
      </c>
      <c r="F38" s="2">
        <v>6</v>
      </c>
      <c r="G38" s="2">
        <f ca="1">OFFSET([1]佣兵!$J$59,INT(ROW(A33)/8),2)</f>
        <v>18</v>
      </c>
      <c r="H38" s="2"/>
      <c r="I38" s="2"/>
      <c r="J38" s="2"/>
      <c r="K38" s="2"/>
      <c r="L38" s="2">
        <f ca="1">ROUND(G38*VLOOKUP(F38,[1]期望属性!$E$23:$F$38,2,0),0)</f>
        <v>14</v>
      </c>
      <c r="M38" s="1">
        <v>1004</v>
      </c>
      <c r="N38" s="1">
        <v>8</v>
      </c>
      <c r="O38" s="1">
        <v>1005</v>
      </c>
      <c r="P38" s="1">
        <v>8</v>
      </c>
      <c r="Q38" s="1"/>
      <c r="R38" s="1"/>
      <c r="S38" s="1"/>
      <c r="T38" s="1"/>
      <c r="U38" s="1"/>
    </row>
    <row r="39" spans="1:21" x14ac:dyDescent="0.15">
      <c r="A39" s="1">
        <v>5005</v>
      </c>
      <c r="B39" s="1" t="s">
        <v>85</v>
      </c>
      <c r="C39" s="1" t="s">
        <v>139</v>
      </c>
      <c r="D39" s="1" t="s">
        <v>75</v>
      </c>
      <c r="E39" s="1">
        <v>4</v>
      </c>
      <c r="F39" s="2">
        <v>5</v>
      </c>
      <c r="G39" s="2">
        <f ca="1">OFFSET([1]佣兵!$J$59,INT(ROW(A33)/8),1)</f>
        <v>14</v>
      </c>
      <c r="H39" s="2"/>
      <c r="I39" s="2"/>
      <c r="J39" s="2"/>
      <c r="K39" s="2"/>
      <c r="L39" s="2">
        <f ca="1">ROUND(G39*VLOOKUP(F39,[1]期望属性!$E$23:$F$38,2,0),0)</f>
        <v>14</v>
      </c>
      <c r="M39" s="1">
        <v>1005</v>
      </c>
      <c r="N39" s="1">
        <v>8</v>
      </c>
      <c r="O39" s="1">
        <v>1006</v>
      </c>
      <c r="P39" s="1">
        <v>8</v>
      </c>
      <c r="Q39" s="1"/>
      <c r="R39" s="1"/>
      <c r="S39" s="1"/>
      <c r="T39" s="1"/>
      <c r="U39" s="1"/>
    </row>
    <row r="40" spans="1:21" x14ac:dyDescent="0.15">
      <c r="A40" s="1">
        <v>5006</v>
      </c>
      <c r="B40" s="1" t="s">
        <v>86</v>
      </c>
      <c r="C40" s="1" t="s">
        <v>139</v>
      </c>
      <c r="D40" s="1" t="s">
        <v>77</v>
      </c>
      <c r="E40" s="1">
        <v>4</v>
      </c>
      <c r="F40" s="2">
        <v>7</v>
      </c>
      <c r="G40" s="2">
        <f ca="1">OFFSET([1]佣兵!$J$59,INT(ROW(A33)/8),3)</f>
        <v>18</v>
      </c>
      <c r="H40" s="2"/>
      <c r="I40" s="2"/>
      <c r="J40" s="2"/>
      <c r="K40" s="2"/>
      <c r="L40" s="2">
        <f ca="1">ROUND(G40*VLOOKUP(F40,[1]期望属性!$E$23:$F$38,2,0),0)</f>
        <v>14</v>
      </c>
      <c r="M40" s="1">
        <v>1006</v>
      </c>
      <c r="N40" s="1">
        <v>8</v>
      </c>
      <c r="O40" s="1">
        <v>1007</v>
      </c>
      <c r="P40" s="1">
        <v>8</v>
      </c>
      <c r="Q40" s="1"/>
      <c r="R40" s="1"/>
      <c r="S40" s="1"/>
      <c r="T40" s="1"/>
      <c r="U40" s="1"/>
    </row>
    <row r="41" spans="1:21" x14ac:dyDescent="0.15">
      <c r="A41" s="1">
        <v>5007</v>
      </c>
      <c r="B41" s="1" t="s">
        <v>87</v>
      </c>
      <c r="C41" s="1" t="s">
        <v>139</v>
      </c>
      <c r="D41" s="1" t="s">
        <v>79</v>
      </c>
      <c r="E41" s="1">
        <v>4</v>
      </c>
      <c r="F41" s="2">
        <v>23</v>
      </c>
      <c r="G41" s="2">
        <f ca="1">OFFSET([1]佣兵!$J$59,INT(ROW(A33)/8),7)</f>
        <v>12</v>
      </c>
      <c r="H41" s="2"/>
      <c r="I41" s="2"/>
      <c r="J41" s="2"/>
      <c r="K41" s="2"/>
      <c r="L41" s="2">
        <f ca="1">ROUND(G41*VLOOKUP(F41,[1]期望属性!$E$23:$F$38,2,0),0)</f>
        <v>12</v>
      </c>
      <c r="M41" s="1">
        <v>1007</v>
      </c>
      <c r="N41" s="1">
        <v>8</v>
      </c>
      <c r="O41" s="1">
        <v>1008</v>
      </c>
      <c r="P41" s="1">
        <v>8</v>
      </c>
      <c r="Q41" s="1"/>
      <c r="R41" s="1"/>
      <c r="S41" s="1"/>
      <c r="T41" s="1"/>
      <c r="U41" s="1"/>
    </row>
    <row r="42" spans="1:21" x14ac:dyDescent="0.15">
      <c r="A42" s="1">
        <v>5008</v>
      </c>
      <c r="B42" s="1" t="s">
        <v>88</v>
      </c>
      <c r="C42" s="1" t="s">
        <v>139</v>
      </c>
      <c r="D42" s="1" t="s">
        <v>78</v>
      </c>
      <c r="E42" s="1">
        <v>4</v>
      </c>
      <c r="F42" s="2">
        <v>1</v>
      </c>
      <c r="G42" s="2">
        <f ca="1">OFFSET([1]佣兵!$J$59,INT(ROW(A33)/8),4)</f>
        <v>299</v>
      </c>
      <c r="H42" s="2"/>
      <c r="I42" s="2"/>
      <c r="J42" s="2"/>
      <c r="K42" s="2"/>
      <c r="L42" s="2">
        <f ca="1">ROUND(G42*VLOOKUP(F42,[1]期望属性!$E$23:$F$38,2,0),0)</f>
        <v>16</v>
      </c>
      <c r="M42" s="1">
        <v>1008</v>
      </c>
      <c r="N42" s="1">
        <v>8</v>
      </c>
      <c r="O42" s="1">
        <v>1001</v>
      </c>
      <c r="P42" s="1">
        <v>8</v>
      </c>
      <c r="Q42" s="1"/>
      <c r="R42" s="1"/>
      <c r="S42" s="1"/>
      <c r="T42" s="1"/>
      <c r="U42" s="1"/>
    </row>
    <row r="43" spans="1:21" x14ac:dyDescent="0.15">
      <c r="A43" s="1">
        <v>6001</v>
      </c>
      <c r="B43" s="1" t="s">
        <v>81</v>
      </c>
      <c r="C43" s="1" t="s">
        <v>155</v>
      </c>
      <c r="D43" s="1" t="s">
        <v>73</v>
      </c>
      <c r="E43" s="1">
        <v>5</v>
      </c>
      <c r="F43" s="2">
        <v>4</v>
      </c>
      <c r="G43" s="2">
        <f ca="1">OFFSET([1]佣兵!$J$59,INT(ROW(A41)/8),0)</f>
        <v>27</v>
      </c>
      <c r="H43" s="2"/>
      <c r="I43" s="2"/>
      <c r="J43" s="2"/>
      <c r="K43" s="2"/>
      <c r="L43" s="2">
        <f ca="1">ROUND(G43*VLOOKUP(F43,[1]期望属性!$E$23:$F$38,2,0),0)</f>
        <v>27</v>
      </c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15">
      <c r="A44" s="1">
        <v>6002</v>
      </c>
      <c r="B44" s="1" t="s">
        <v>82</v>
      </c>
      <c r="C44" s="1" t="s">
        <v>155</v>
      </c>
      <c r="D44" s="1" t="s">
        <v>72</v>
      </c>
      <c r="E44" s="1">
        <v>5</v>
      </c>
      <c r="F44" s="2">
        <v>3</v>
      </c>
      <c r="G44" s="2">
        <f ca="1">OFFSET([1]佣兵!$J$59,INT(ROW(A41)/8),6)</f>
        <v>50</v>
      </c>
      <c r="H44" s="2"/>
      <c r="I44" s="2"/>
      <c r="J44" s="2"/>
      <c r="K44" s="2"/>
      <c r="L44" s="2">
        <f ca="1">ROUND(G44*VLOOKUP(F44,[1]期望属性!$E$23:$F$38,2,0),0)</f>
        <v>25</v>
      </c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15">
      <c r="A45" s="1">
        <v>6003</v>
      </c>
      <c r="B45" s="1" t="s">
        <v>83</v>
      </c>
      <c r="C45" s="1" t="s">
        <v>155</v>
      </c>
      <c r="D45" s="1" t="s">
        <v>74</v>
      </c>
      <c r="E45" s="1">
        <v>5</v>
      </c>
      <c r="F45" s="2">
        <v>1</v>
      </c>
      <c r="G45" s="2">
        <f ca="1">OFFSET([1]佣兵!$J$59,INT(ROW(A41)/8),5)</f>
        <v>379</v>
      </c>
      <c r="H45" s="2"/>
      <c r="I45" s="2"/>
      <c r="J45" s="2"/>
      <c r="K45" s="2"/>
      <c r="L45" s="2">
        <f ca="1">ROUND(G45*VLOOKUP(F45,[1]期望属性!$E$23:$F$38,2,0),0)</f>
        <v>20</v>
      </c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15">
      <c r="A46" s="1">
        <v>6004</v>
      </c>
      <c r="B46" s="1" t="s">
        <v>84</v>
      </c>
      <c r="C46" s="1" t="s">
        <v>155</v>
      </c>
      <c r="D46" s="1" t="s">
        <v>76</v>
      </c>
      <c r="E46" s="1">
        <v>5</v>
      </c>
      <c r="F46" s="2">
        <v>6</v>
      </c>
      <c r="G46" s="2">
        <f ca="1">OFFSET([1]佣兵!$J$59,INT(ROW(A41)/8),2)</f>
        <v>34</v>
      </c>
      <c r="H46" s="2"/>
      <c r="I46" s="2"/>
      <c r="J46" s="2"/>
      <c r="K46" s="2"/>
      <c r="L46" s="2">
        <f ca="1">ROUND(G46*VLOOKUP(F46,[1]期望属性!$E$23:$F$38,2,0),0)</f>
        <v>26</v>
      </c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15">
      <c r="A47" s="1">
        <v>6005</v>
      </c>
      <c r="B47" s="1" t="s">
        <v>85</v>
      </c>
      <c r="C47" s="1" t="s">
        <v>155</v>
      </c>
      <c r="D47" s="1" t="s">
        <v>75</v>
      </c>
      <c r="E47" s="1">
        <v>5</v>
      </c>
      <c r="F47" s="2">
        <v>5</v>
      </c>
      <c r="G47" s="2">
        <f ca="1">OFFSET([1]佣兵!$J$59,INT(ROW(A41)/8),1)</f>
        <v>27</v>
      </c>
      <c r="H47" s="2"/>
      <c r="I47" s="2"/>
      <c r="J47" s="2"/>
      <c r="K47" s="2"/>
      <c r="L47" s="2">
        <f ca="1">ROUND(G47*VLOOKUP(F47,[1]期望属性!$E$23:$F$38,2,0),0)</f>
        <v>27</v>
      </c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15">
      <c r="A48" s="1">
        <v>6006</v>
      </c>
      <c r="B48" s="1" t="s">
        <v>86</v>
      </c>
      <c r="C48" s="1" t="s">
        <v>155</v>
      </c>
      <c r="D48" s="1" t="s">
        <v>77</v>
      </c>
      <c r="E48" s="1">
        <v>5</v>
      </c>
      <c r="F48" s="2">
        <v>7</v>
      </c>
      <c r="G48" s="2">
        <f ca="1">OFFSET([1]佣兵!$J$59,INT(ROW(A41)/8),3)</f>
        <v>34</v>
      </c>
      <c r="H48" s="2"/>
      <c r="I48" s="2"/>
      <c r="J48" s="2"/>
      <c r="K48" s="2"/>
      <c r="L48" s="2">
        <f ca="1">ROUND(G48*VLOOKUP(F48,[1]期望属性!$E$23:$F$38,2,0),0)</f>
        <v>26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15">
      <c r="A49" s="1">
        <v>6007</v>
      </c>
      <c r="B49" s="1" t="s">
        <v>87</v>
      </c>
      <c r="C49" s="1" t="s">
        <v>155</v>
      </c>
      <c r="D49" s="1" t="s">
        <v>79</v>
      </c>
      <c r="E49" s="1">
        <v>5</v>
      </c>
      <c r="F49" s="2">
        <v>23</v>
      </c>
      <c r="G49" s="2">
        <f ca="1">OFFSET([1]佣兵!$J$59,INT(ROW(A41)/8),7)</f>
        <v>23</v>
      </c>
      <c r="H49" s="2"/>
      <c r="I49" s="2"/>
      <c r="J49" s="2"/>
      <c r="K49" s="2"/>
      <c r="L49" s="2">
        <f ca="1">ROUND(G49*VLOOKUP(F49,[1]期望属性!$E$23:$F$38,2,0),0)</f>
        <v>23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15">
      <c r="A50" s="1">
        <v>6008</v>
      </c>
      <c r="B50" s="1" t="s">
        <v>88</v>
      </c>
      <c r="C50" s="1" t="s">
        <v>155</v>
      </c>
      <c r="D50" s="1" t="s">
        <v>78</v>
      </c>
      <c r="E50" s="1">
        <v>5</v>
      </c>
      <c r="F50" s="2">
        <v>1</v>
      </c>
      <c r="G50" s="2">
        <f ca="1">OFFSET([1]佣兵!$J$59,INT(ROW(A41)/8),4)</f>
        <v>569</v>
      </c>
      <c r="H50" s="2"/>
      <c r="I50" s="2"/>
      <c r="J50" s="2"/>
      <c r="K50" s="2"/>
      <c r="L50" s="2">
        <f ca="1">ROUND(G50*VLOOKUP(F50,[1]期望属性!$E$23:$F$38,2,0),0)</f>
        <v>31</v>
      </c>
      <c r="M50" s="1"/>
      <c r="N50" s="1"/>
      <c r="O50" s="1"/>
      <c r="P50" s="1"/>
      <c r="Q50" s="1"/>
      <c r="R50" s="1"/>
      <c r="S50" s="1"/>
      <c r="T50" s="1"/>
      <c r="U50" s="1"/>
    </row>
    <row r="54" spans="1:21" x14ac:dyDescent="0.15">
      <c r="C54" s="1">
        <v>1001</v>
      </c>
      <c r="D54" s="1" t="s">
        <v>156</v>
      </c>
      <c r="E54" s="1" t="s">
        <v>205</v>
      </c>
      <c r="F54" t="s">
        <v>206</v>
      </c>
      <c r="G54" s="1">
        <v>1001</v>
      </c>
      <c r="H54" s="1" t="s">
        <v>207</v>
      </c>
      <c r="I54" t="str">
        <f>CONCATENATE(E54,F54,G54,H54)</f>
        <v>#servantEquip_1001.png</v>
      </c>
    </row>
    <row r="55" spans="1:21" x14ac:dyDescent="0.15">
      <c r="C55" s="1">
        <v>1002</v>
      </c>
      <c r="D55" s="1" t="s">
        <v>157</v>
      </c>
      <c r="E55" s="1" t="s">
        <v>205</v>
      </c>
      <c r="F55" t="s">
        <v>206</v>
      </c>
      <c r="G55" s="1">
        <v>1002</v>
      </c>
      <c r="H55" s="1" t="s">
        <v>207</v>
      </c>
      <c r="I55" t="str">
        <f t="shared" ref="I55:I101" si="1">CONCATENATE(E55,F55,G55,H55)</f>
        <v>#servantEquip_1002.png</v>
      </c>
    </row>
    <row r="56" spans="1:21" x14ac:dyDescent="0.15">
      <c r="C56" s="1">
        <v>1003</v>
      </c>
      <c r="D56" s="1" t="s">
        <v>158</v>
      </c>
      <c r="E56" s="1" t="s">
        <v>205</v>
      </c>
      <c r="F56" t="s">
        <v>206</v>
      </c>
      <c r="G56" s="1">
        <v>1003</v>
      </c>
      <c r="H56" s="1" t="s">
        <v>207</v>
      </c>
      <c r="I56" t="str">
        <f t="shared" si="1"/>
        <v>#servantEquip_1003.png</v>
      </c>
    </row>
    <row r="57" spans="1:21" x14ac:dyDescent="0.15">
      <c r="C57" s="1">
        <v>1004</v>
      </c>
      <c r="D57" s="1" t="s">
        <v>159</v>
      </c>
      <c r="E57" s="1" t="s">
        <v>205</v>
      </c>
      <c r="F57" t="s">
        <v>206</v>
      </c>
      <c r="G57" s="1">
        <v>1004</v>
      </c>
      <c r="H57" s="1" t="s">
        <v>207</v>
      </c>
      <c r="I57" t="str">
        <f t="shared" si="1"/>
        <v>#servantEquip_1004.png</v>
      </c>
    </row>
    <row r="58" spans="1:21" x14ac:dyDescent="0.15">
      <c r="C58" s="1">
        <v>1005</v>
      </c>
      <c r="D58" s="1" t="s">
        <v>160</v>
      </c>
      <c r="E58" s="1" t="s">
        <v>205</v>
      </c>
      <c r="F58" t="s">
        <v>206</v>
      </c>
      <c r="G58" s="1">
        <v>1005</v>
      </c>
      <c r="H58" s="1" t="s">
        <v>207</v>
      </c>
      <c r="I58" t="str">
        <f t="shared" si="1"/>
        <v>#servantEquip_1005.png</v>
      </c>
    </row>
    <row r="59" spans="1:21" x14ac:dyDescent="0.15">
      <c r="C59" s="1">
        <v>1006</v>
      </c>
      <c r="D59" s="1" t="s">
        <v>161</v>
      </c>
      <c r="E59" s="1" t="s">
        <v>205</v>
      </c>
      <c r="F59" t="s">
        <v>206</v>
      </c>
      <c r="G59" s="1">
        <v>1006</v>
      </c>
      <c r="H59" s="1" t="s">
        <v>207</v>
      </c>
      <c r="I59" t="str">
        <f t="shared" si="1"/>
        <v>#servantEquip_1006.png</v>
      </c>
    </row>
    <row r="60" spans="1:21" x14ac:dyDescent="0.15">
      <c r="C60" s="1">
        <v>1007</v>
      </c>
      <c r="D60" s="1" t="s">
        <v>162</v>
      </c>
      <c r="E60" s="1" t="s">
        <v>205</v>
      </c>
      <c r="F60" t="s">
        <v>206</v>
      </c>
      <c r="G60" s="1">
        <v>1007</v>
      </c>
      <c r="H60" s="1" t="s">
        <v>207</v>
      </c>
      <c r="I60" t="str">
        <f t="shared" si="1"/>
        <v>#servantEquip_1007.png</v>
      </c>
    </row>
    <row r="61" spans="1:21" x14ac:dyDescent="0.15">
      <c r="C61" s="1">
        <v>1008</v>
      </c>
      <c r="D61" s="1" t="s">
        <v>163</v>
      </c>
      <c r="E61" s="1" t="s">
        <v>205</v>
      </c>
      <c r="F61" t="s">
        <v>206</v>
      </c>
      <c r="G61" s="1">
        <v>1008</v>
      </c>
      <c r="H61" s="1" t="s">
        <v>207</v>
      </c>
      <c r="I61" t="str">
        <f t="shared" si="1"/>
        <v>#servantEquip_1008.png</v>
      </c>
    </row>
    <row r="62" spans="1:21" x14ac:dyDescent="0.15">
      <c r="C62" s="1">
        <v>2001</v>
      </c>
      <c r="D62" s="1" t="s">
        <v>164</v>
      </c>
      <c r="E62" s="1" t="s">
        <v>205</v>
      </c>
      <c r="F62" t="s">
        <v>206</v>
      </c>
      <c r="G62" s="1">
        <v>2001</v>
      </c>
      <c r="H62" s="1" t="s">
        <v>207</v>
      </c>
      <c r="I62" t="str">
        <f t="shared" si="1"/>
        <v>#servantEquip_2001.png</v>
      </c>
    </row>
    <row r="63" spans="1:21" x14ac:dyDescent="0.15">
      <c r="C63" s="1">
        <v>2002</v>
      </c>
      <c r="D63" s="1" t="s">
        <v>165</v>
      </c>
      <c r="E63" s="1" t="s">
        <v>205</v>
      </c>
      <c r="F63" t="s">
        <v>206</v>
      </c>
      <c r="G63" s="1">
        <v>2002</v>
      </c>
      <c r="H63" s="1" t="s">
        <v>207</v>
      </c>
      <c r="I63" t="str">
        <f t="shared" si="1"/>
        <v>#servantEquip_2002.png</v>
      </c>
    </row>
    <row r="64" spans="1:21" x14ac:dyDescent="0.15">
      <c r="C64" s="1">
        <v>2003</v>
      </c>
      <c r="D64" s="1" t="s">
        <v>166</v>
      </c>
      <c r="E64" s="1" t="s">
        <v>205</v>
      </c>
      <c r="F64" t="s">
        <v>206</v>
      </c>
      <c r="G64" s="1">
        <v>2003</v>
      </c>
      <c r="H64" s="1" t="s">
        <v>207</v>
      </c>
      <c r="I64" t="str">
        <f t="shared" si="1"/>
        <v>#servantEquip_2003.png</v>
      </c>
    </row>
    <row r="65" spans="3:9" x14ac:dyDescent="0.15">
      <c r="C65" s="1">
        <v>2004</v>
      </c>
      <c r="D65" s="1" t="s">
        <v>167</v>
      </c>
      <c r="E65" s="1" t="s">
        <v>205</v>
      </c>
      <c r="F65" t="s">
        <v>206</v>
      </c>
      <c r="G65" s="1">
        <v>2004</v>
      </c>
      <c r="H65" s="1" t="s">
        <v>207</v>
      </c>
      <c r="I65" t="str">
        <f t="shared" si="1"/>
        <v>#servantEquip_2004.png</v>
      </c>
    </row>
    <row r="66" spans="3:9" x14ac:dyDescent="0.15">
      <c r="C66" s="1">
        <v>2005</v>
      </c>
      <c r="D66" s="1" t="s">
        <v>168</v>
      </c>
      <c r="E66" s="1" t="s">
        <v>205</v>
      </c>
      <c r="F66" t="s">
        <v>206</v>
      </c>
      <c r="G66" s="1">
        <v>2005</v>
      </c>
      <c r="H66" s="1" t="s">
        <v>207</v>
      </c>
      <c r="I66" t="str">
        <f t="shared" si="1"/>
        <v>#servantEquip_2005.png</v>
      </c>
    </row>
    <row r="67" spans="3:9" x14ac:dyDescent="0.15">
      <c r="C67" s="1">
        <v>2006</v>
      </c>
      <c r="D67" s="1" t="s">
        <v>169</v>
      </c>
      <c r="E67" s="1" t="s">
        <v>205</v>
      </c>
      <c r="F67" t="s">
        <v>206</v>
      </c>
      <c r="G67" s="1">
        <v>2006</v>
      </c>
      <c r="H67" s="1" t="s">
        <v>207</v>
      </c>
      <c r="I67" t="str">
        <f t="shared" si="1"/>
        <v>#servantEquip_2006.png</v>
      </c>
    </row>
    <row r="68" spans="3:9" x14ac:dyDescent="0.15">
      <c r="C68" s="1">
        <v>2007</v>
      </c>
      <c r="D68" s="1" t="s">
        <v>170</v>
      </c>
      <c r="E68" s="1" t="s">
        <v>205</v>
      </c>
      <c r="F68" t="s">
        <v>206</v>
      </c>
      <c r="G68" s="1">
        <v>2007</v>
      </c>
      <c r="H68" s="1" t="s">
        <v>207</v>
      </c>
      <c r="I68" t="str">
        <f t="shared" si="1"/>
        <v>#servantEquip_2007.png</v>
      </c>
    </row>
    <row r="69" spans="3:9" x14ac:dyDescent="0.15">
      <c r="C69" s="1">
        <v>2008</v>
      </c>
      <c r="D69" s="1" t="s">
        <v>171</v>
      </c>
      <c r="E69" s="1" t="s">
        <v>205</v>
      </c>
      <c r="F69" t="s">
        <v>206</v>
      </c>
      <c r="G69" s="1">
        <v>2008</v>
      </c>
      <c r="H69" s="1" t="s">
        <v>207</v>
      </c>
      <c r="I69" t="str">
        <f t="shared" si="1"/>
        <v>#servantEquip_2008.png</v>
      </c>
    </row>
    <row r="70" spans="3:9" x14ac:dyDescent="0.15">
      <c r="C70" s="1">
        <v>3001</v>
      </c>
      <c r="D70" s="1" t="s">
        <v>172</v>
      </c>
      <c r="E70" s="1" t="s">
        <v>205</v>
      </c>
      <c r="F70" t="s">
        <v>206</v>
      </c>
      <c r="G70" s="1">
        <v>3001</v>
      </c>
      <c r="H70" s="1" t="s">
        <v>207</v>
      </c>
      <c r="I70" t="str">
        <f t="shared" si="1"/>
        <v>#servantEquip_3001.png</v>
      </c>
    </row>
    <row r="71" spans="3:9" x14ac:dyDescent="0.15">
      <c r="C71" s="1">
        <v>3002</v>
      </c>
      <c r="D71" s="1" t="s">
        <v>173</v>
      </c>
      <c r="E71" s="1" t="s">
        <v>205</v>
      </c>
      <c r="F71" t="s">
        <v>206</v>
      </c>
      <c r="G71" s="1">
        <v>3002</v>
      </c>
      <c r="H71" s="1" t="s">
        <v>207</v>
      </c>
      <c r="I71" t="str">
        <f t="shared" si="1"/>
        <v>#servantEquip_3002.png</v>
      </c>
    </row>
    <row r="72" spans="3:9" x14ac:dyDescent="0.15">
      <c r="C72" s="1">
        <v>3003</v>
      </c>
      <c r="D72" s="1" t="s">
        <v>174</v>
      </c>
      <c r="E72" s="1" t="s">
        <v>205</v>
      </c>
      <c r="F72" t="s">
        <v>206</v>
      </c>
      <c r="G72" s="1">
        <v>3003</v>
      </c>
      <c r="H72" s="1" t="s">
        <v>207</v>
      </c>
      <c r="I72" t="str">
        <f t="shared" si="1"/>
        <v>#servantEquip_3003.png</v>
      </c>
    </row>
    <row r="73" spans="3:9" x14ac:dyDescent="0.15">
      <c r="C73" s="1">
        <v>3004</v>
      </c>
      <c r="D73" s="1" t="s">
        <v>175</v>
      </c>
      <c r="E73" s="1" t="s">
        <v>205</v>
      </c>
      <c r="F73" t="s">
        <v>206</v>
      </c>
      <c r="G73" s="1">
        <v>3004</v>
      </c>
      <c r="H73" s="1" t="s">
        <v>207</v>
      </c>
      <c r="I73" t="str">
        <f t="shared" si="1"/>
        <v>#servantEquip_3004.png</v>
      </c>
    </row>
    <row r="74" spans="3:9" x14ac:dyDescent="0.15">
      <c r="C74" s="1">
        <v>3005</v>
      </c>
      <c r="D74" s="1" t="s">
        <v>176</v>
      </c>
      <c r="E74" s="1" t="s">
        <v>205</v>
      </c>
      <c r="F74" t="s">
        <v>206</v>
      </c>
      <c r="G74" s="1">
        <v>3005</v>
      </c>
      <c r="H74" s="1" t="s">
        <v>207</v>
      </c>
      <c r="I74" t="str">
        <f t="shared" si="1"/>
        <v>#servantEquip_3005.png</v>
      </c>
    </row>
    <row r="75" spans="3:9" x14ac:dyDescent="0.15">
      <c r="C75" s="1">
        <v>3006</v>
      </c>
      <c r="D75" s="1" t="s">
        <v>177</v>
      </c>
      <c r="E75" s="1" t="s">
        <v>205</v>
      </c>
      <c r="F75" t="s">
        <v>206</v>
      </c>
      <c r="G75" s="1">
        <v>3006</v>
      </c>
      <c r="H75" s="1" t="s">
        <v>207</v>
      </c>
      <c r="I75" t="str">
        <f t="shared" si="1"/>
        <v>#servantEquip_3006.png</v>
      </c>
    </row>
    <row r="76" spans="3:9" x14ac:dyDescent="0.15">
      <c r="C76" s="1">
        <v>3007</v>
      </c>
      <c r="D76" s="1" t="s">
        <v>178</v>
      </c>
      <c r="E76" s="1" t="s">
        <v>205</v>
      </c>
      <c r="F76" t="s">
        <v>206</v>
      </c>
      <c r="G76" s="1">
        <v>3007</v>
      </c>
      <c r="H76" s="1" t="s">
        <v>207</v>
      </c>
      <c r="I76" t="str">
        <f t="shared" si="1"/>
        <v>#servantEquip_3007.png</v>
      </c>
    </row>
    <row r="77" spans="3:9" x14ac:dyDescent="0.15">
      <c r="C77" s="1">
        <v>3008</v>
      </c>
      <c r="D77" s="1" t="s">
        <v>179</v>
      </c>
      <c r="E77" s="1" t="s">
        <v>205</v>
      </c>
      <c r="F77" t="s">
        <v>206</v>
      </c>
      <c r="G77" s="1">
        <v>3008</v>
      </c>
      <c r="H77" s="1" t="s">
        <v>207</v>
      </c>
      <c r="I77" t="str">
        <f t="shared" si="1"/>
        <v>#servantEquip_3008.png</v>
      </c>
    </row>
    <row r="78" spans="3:9" x14ac:dyDescent="0.15">
      <c r="C78" s="1">
        <v>4001</v>
      </c>
      <c r="D78" s="1" t="s">
        <v>180</v>
      </c>
      <c r="E78" s="1" t="s">
        <v>205</v>
      </c>
      <c r="F78" t="s">
        <v>206</v>
      </c>
      <c r="G78" s="1">
        <v>4001</v>
      </c>
      <c r="H78" s="1" t="s">
        <v>207</v>
      </c>
      <c r="I78" t="str">
        <f t="shared" si="1"/>
        <v>#servantEquip_4001.png</v>
      </c>
    </row>
    <row r="79" spans="3:9" x14ac:dyDescent="0.15">
      <c r="C79" s="1">
        <v>4002</v>
      </c>
      <c r="D79" s="1" t="s">
        <v>181</v>
      </c>
      <c r="E79" s="1" t="s">
        <v>205</v>
      </c>
      <c r="F79" t="s">
        <v>206</v>
      </c>
      <c r="G79" s="1">
        <v>4002</v>
      </c>
      <c r="H79" s="1" t="s">
        <v>207</v>
      </c>
      <c r="I79" t="str">
        <f t="shared" si="1"/>
        <v>#servantEquip_4002.png</v>
      </c>
    </row>
    <row r="80" spans="3:9" x14ac:dyDescent="0.15">
      <c r="C80" s="1">
        <v>4003</v>
      </c>
      <c r="D80" s="1" t="s">
        <v>182</v>
      </c>
      <c r="E80" s="1" t="s">
        <v>205</v>
      </c>
      <c r="F80" t="s">
        <v>206</v>
      </c>
      <c r="G80" s="1">
        <v>4003</v>
      </c>
      <c r="H80" s="1" t="s">
        <v>207</v>
      </c>
      <c r="I80" t="str">
        <f t="shared" si="1"/>
        <v>#servantEquip_4003.png</v>
      </c>
    </row>
    <row r="81" spans="3:9" x14ac:dyDescent="0.15">
      <c r="C81" s="1">
        <v>4004</v>
      </c>
      <c r="D81" s="1" t="s">
        <v>183</v>
      </c>
      <c r="E81" s="1" t="s">
        <v>205</v>
      </c>
      <c r="F81" t="s">
        <v>206</v>
      </c>
      <c r="G81" s="1">
        <v>4004</v>
      </c>
      <c r="H81" s="1" t="s">
        <v>207</v>
      </c>
      <c r="I81" t="str">
        <f t="shared" si="1"/>
        <v>#servantEquip_4004.png</v>
      </c>
    </row>
    <row r="82" spans="3:9" x14ac:dyDescent="0.15">
      <c r="C82" s="1">
        <v>4005</v>
      </c>
      <c r="D82" s="1" t="s">
        <v>184</v>
      </c>
      <c r="E82" s="1" t="s">
        <v>205</v>
      </c>
      <c r="F82" t="s">
        <v>206</v>
      </c>
      <c r="G82" s="1">
        <v>4005</v>
      </c>
      <c r="H82" s="1" t="s">
        <v>207</v>
      </c>
      <c r="I82" t="str">
        <f t="shared" si="1"/>
        <v>#servantEquip_4005.png</v>
      </c>
    </row>
    <row r="83" spans="3:9" x14ac:dyDescent="0.15">
      <c r="C83" s="1">
        <v>4006</v>
      </c>
      <c r="D83" s="1" t="s">
        <v>185</v>
      </c>
      <c r="E83" s="1" t="s">
        <v>205</v>
      </c>
      <c r="F83" t="s">
        <v>206</v>
      </c>
      <c r="G83" s="1">
        <v>4006</v>
      </c>
      <c r="H83" s="1" t="s">
        <v>207</v>
      </c>
      <c r="I83" t="str">
        <f t="shared" si="1"/>
        <v>#servantEquip_4006.png</v>
      </c>
    </row>
    <row r="84" spans="3:9" x14ac:dyDescent="0.15">
      <c r="C84" s="1">
        <v>4007</v>
      </c>
      <c r="D84" s="1" t="s">
        <v>186</v>
      </c>
      <c r="E84" s="1" t="s">
        <v>205</v>
      </c>
      <c r="F84" t="s">
        <v>206</v>
      </c>
      <c r="G84" s="1">
        <v>4007</v>
      </c>
      <c r="H84" s="1" t="s">
        <v>207</v>
      </c>
      <c r="I84" t="str">
        <f t="shared" si="1"/>
        <v>#servantEquip_4007.png</v>
      </c>
    </row>
    <row r="85" spans="3:9" x14ac:dyDescent="0.15">
      <c r="C85" s="1">
        <v>4008</v>
      </c>
      <c r="D85" s="1" t="s">
        <v>187</v>
      </c>
      <c r="E85" s="1" t="s">
        <v>205</v>
      </c>
      <c r="F85" t="s">
        <v>206</v>
      </c>
      <c r="G85" s="1">
        <v>4008</v>
      </c>
      <c r="H85" s="1" t="s">
        <v>207</v>
      </c>
      <c r="I85" t="str">
        <f t="shared" si="1"/>
        <v>#servantEquip_4008.png</v>
      </c>
    </row>
    <row r="86" spans="3:9" x14ac:dyDescent="0.15">
      <c r="C86" s="1">
        <v>5001</v>
      </c>
      <c r="D86" s="1" t="s">
        <v>188</v>
      </c>
      <c r="E86" s="1" t="s">
        <v>205</v>
      </c>
      <c r="F86" t="s">
        <v>206</v>
      </c>
      <c r="G86" s="1">
        <v>5001</v>
      </c>
      <c r="H86" s="1" t="s">
        <v>207</v>
      </c>
      <c r="I86" t="str">
        <f t="shared" si="1"/>
        <v>#servantEquip_5001.png</v>
      </c>
    </row>
    <row r="87" spans="3:9" x14ac:dyDescent="0.15">
      <c r="C87" s="1">
        <v>5002</v>
      </c>
      <c r="D87" s="1" t="s">
        <v>189</v>
      </c>
      <c r="E87" s="1" t="s">
        <v>205</v>
      </c>
      <c r="F87" t="s">
        <v>206</v>
      </c>
      <c r="G87" s="1">
        <v>5002</v>
      </c>
      <c r="H87" s="1" t="s">
        <v>207</v>
      </c>
      <c r="I87" t="str">
        <f t="shared" si="1"/>
        <v>#servantEquip_5002.png</v>
      </c>
    </row>
    <row r="88" spans="3:9" x14ac:dyDescent="0.15">
      <c r="C88" s="1">
        <v>5003</v>
      </c>
      <c r="D88" s="1" t="s">
        <v>190</v>
      </c>
      <c r="E88" s="1" t="s">
        <v>205</v>
      </c>
      <c r="F88" t="s">
        <v>206</v>
      </c>
      <c r="G88" s="1">
        <v>5003</v>
      </c>
      <c r="H88" s="1" t="s">
        <v>207</v>
      </c>
      <c r="I88" t="str">
        <f t="shared" si="1"/>
        <v>#servantEquip_5003.png</v>
      </c>
    </row>
    <row r="89" spans="3:9" x14ac:dyDescent="0.15">
      <c r="C89" s="1">
        <v>5004</v>
      </c>
      <c r="D89" s="1" t="s">
        <v>191</v>
      </c>
      <c r="E89" s="1" t="s">
        <v>205</v>
      </c>
      <c r="F89" t="s">
        <v>206</v>
      </c>
      <c r="G89" s="1">
        <v>5004</v>
      </c>
      <c r="H89" s="1" t="s">
        <v>207</v>
      </c>
      <c r="I89" t="str">
        <f t="shared" si="1"/>
        <v>#servantEquip_5004.png</v>
      </c>
    </row>
    <row r="90" spans="3:9" x14ac:dyDescent="0.15">
      <c r="C90" s="1">
        <v>5005</v>
      </c>
      <c r="D90" s="1" t="s">
        <v>192</v>
      </c>
      <c r="E90" s="1" t="s">
        <v>205</v>
      </c>
      <c r="F90" t="s">
        <v>206</v>
      </c>
      <c r="G90" s="1">
        <v>5005</v>
      </c>
      <c r="H90" s="1" t="s">
        <v>207</v>
      </c>
      <c r="I90" t="str">
        <f t="shared" si="1"/>
        <v>#servantEquip_5005.png</v>
      </c>
    </row>
    <row r="91" spans="3:9" x14ac:dyDescent="0.15">
      <c r="C91" s="1">
        <v>5006</v>
      </c>
      <c r="D91" s="1" t="s">
        <v>193</v>
      </c>
      <c r="E91" s="1" t="s">
        <v>205</v>
      </c>
      <c r="F91" t="s">
        <v>206</v>
      </c>
      <c r="G91" s="1">
        <v>5006</v>
      </c>
      <c r="H91" s="1" t="s">
        <v>207</v>
      </c>
      <c r="I91" t="str">
        <f t="shared" si="1"/>
        <v>#servantEquip_5006.png</v>
      </c>
    </row>
    <row r="92" spans="3:9" x14ac:dyDescent="0.15">
      <c r="C92" s="1">
        <v>5007</v>
      </c>
      <c r="D92" s="1" t="s">
        <v>194</v>
      </c>
      <c r="E92" s="1" t="s">
        <v>205</v>
      </c>
      <c r="F92" t="s">
        <v>206</v>
      </c>
      <c r="G92" s="1">
        <v>5007</v>
      </c>
      <c r="H92" s="1" t="s">
        <v>207</v>
      </c>
      <c r="I92" t="str">
        <f t="shared" si="1"/>
        <v>#servantEquip_5007.png</v>
      </c>
    </row>
    <row r="93" spans="3:9" x14ac:dyDescent="0.15">
      <c r="C93" s="1">
        <v>5008</v>
      </c>
      <c r="D93" s="1" t="s">
        <v>195</v>
      </c>
      <c r="E93" s="1" t="s">
        <v>205</v>
      </c>
      <c r="F93" t="s">
        <v>206</v>
      </c>
      <c r="G93" s="1">
        <v>5008</v>
      </c>
      <c r="H93" s="1" t="s">
        <v>207</v>
      </c>
      <c r="I93" t="str">
        <f t="shared" si="1"/>
        <v>#servantEquip_5008.png</v>
      </c>
    </row>
    <row r="94" spans="3:9" x14ac:dyDescent="0.15">
      <c r="C94" s="1">
        <v>6001</v>
      </c>
      <c r="D94" s="1" t="s">
        <v>188</v>
      </c>
      <c r="E94" s="1" t="s">
        <v>205</v>
      </c>
      <c r="F94" t="s">
        <v>206</v>
      </c>
      <c r="G94" s="1">
        <v>6001</v>
      </c>
      <c r="H94" s="1" t="s">
        <v>207</v>
      </c>
      <c r="I94" t="str">
        <f t="shared" si="1"/>
        <v>#servantEquip_6001.png</v>
      </c>
    </row>
    <row r="95" spans="3:9" x14ac:dyDescent="0.15">
      <c r="C95" s="1">
        <v>6002</v>
      </c>
      <c r="D95" s="1" t="s">
        <v>189</v>
      </c>
      <c r="E95" s="1" t="s">
        <v>205</v>
      </c>
      <c r="F95" t="s">
        <v>206</v>
      </c>
      <c r="G95" s="1">
        <v>6002</v>
      </c>
      <c r="H95" s="1" t="s">
        <v>207</v>
      </c>
      <c r="I95" t="str">
        <f t="shared" si="1"/>
        <v>#servantEquip_6002.png</v>
      </c>
    </row>
    <row r="96" spans="3:9" x14ac:dyDescent="0.15">
      <c r="C96" s="1">
        <v>6003</v>
      </c>
      <c r="D96" s="1" t="s">
        <v>190</v>
      </c>
      <c r="E96" s="1" t="s">
        <v>205</v>
      </c>
      <c r="F96" t="s">
        <v>206</v>
      </c>
      <c r="G96" s="1">
        <v>6003</v>
      </c>
      <c r="H96" s="1" t="s">
        <v>207</v>
      </c>
      <c r="I96" t="str">
        <f t="shared" si="1"/>
        <v>#servantEquip_6003.png</v>
      </c>
    </row>
    <row r="97" spans="3:9" x14ac:dyDescent="0.15">
      <c r="C97" s="1">
        <v>6004</v>
      </c>
      <c r="D97" s="1" t="s">
        <v>191</v>
      </c>
      <c r="E97" s="1" t="s">
        <v>205</v>
      </c>
      <c r="F97" t="s">
        <v>206</v>
      </c>
      <c r="G97" s="1">
        <v>6004</v>
      </c>
      <c r="H97" s="1" t="s">
        <v>207</v>
      </c>
      <c r="I97" t="str">
        <f t="shared" si="1"/>
        <v>#servantEquip_6004.png</v>
      </c>
    </row>
    <row r="98" spans="3:9" x14ac:dyDescent="0.15">
      <c r="C98" s="1">
        <v>6005</v>
      </c>
      <c r="D98" s="1" t="s">
        <v>192</v>
      </c>
      <c r="E98" s="1" t="s">
        <v>205</v>
      </c>
      <c r="F98" t="s">
        <v>206</v>
      </c>
      <c r="G98" s="1">
        <v>6005</v>
      </c>
      <c r="H98" s="1" t="s">
        <v>207</v>
      </c>
      <c r="I98" t="str">
        <f t="shared" si="1"/>
        <v>#servantEquip_6005.png</v>
      </c>
    </row>
    <row r="99" spans="3:9" x14ac:dyDescent="0.15">
      <c r="C99" s="1">
        <v>6006</v>
      </c>
      <c r="D99" s="1" t="s">
        <v>193</v>
      </c>
      <c r="E99" s="1" t="s">
        <v>205</v>
      </c>
      <c r="F99" t="s">
        <v>206</v>
      </c>
      <c r="G99" s="1">
        <v>6006</v>
      </c>
      <c r="H99" s="1" t="s">
        <v>207</v>
      </c>
      <c r="I99" t="str">
        <f t="shared" si="1"/>
        <v>#servantEquip_6006.png</v>
      </c>
    </row>
    <row r="100" spans="3:9" x14ac:dyDescent="0.15">
      <c r="C100" s="1">
        <v>6007</v>
      </c>
      <c r="D100" s="1" t="s">
        <v>194</v>
      </c>
      <c r="E100" s="1" t="s">
        <v>205</v>
      </c>
      <c r="F100" t="s">
        <v>206</v>
      </c>
      <c r="G100" s="1">
        <v>6007</v>
      </c>
      <c r="H100" s="1" t="s">
        <v>207</v>
      </c>
      <c r="I100" t="str">
        <f t="shared" si="1"/>
        <v>#servantEquip_6007.png</v>
      </c>
    </row>
    <row r="101" spans="3:9" x14ac:dyDescent="0.15">
      <c r="C101" s="1">
        <v>6008</v>
      </c>
      <c r="D101" s="1" t="s">
        <v>195</v>
      </c>
      <c r="E101" s="1" t="s">
        <v>205</v>
      </c>
      <c r="F101" t="s">
        <v>206</v>
      </c>
      <c r="G101" s="1">
        <v>6008</v>
      </c>
      <c r="H101" s="1" t="s">
        <v>207</v>
      </c>
      <c r="I101" t="str">
        <f t="shared" si="1"/>
        <v>#servantEquip_6008.png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8" sqref="C18"/>
    </sheetView>
  </sheetViews>
  <sheetFormatPr defaultRowHeight="13.5" x14ac:dyDescent="0.15"/>
  <sheetData>
    <row r="1" spans="1:3" x14ac:dyDescent="0.15">
      <c r="C1" t="s">
        <v>308</v>
      </c>
    </row>
    <row r="2" spans="1:3" x14ac:dyDescent="0.15">
      <c r="A2" s="1">
        <v>1001</v>
      </c>
      <c r="B2" s="1" t="s">
        <v>33</v>
      </c>
      <c r="C2">
        <v>1</v>
      </c>
    </row>
    <row r="3" spans="1:3" x14ac:dyDescent="0.15">
      <c r="A3" s="1">
        <v>1002</v>
      </c>
      <c r="B3" s="1" t="s">
        <v>34</v>
      </c>
      <c r="C3">
        <v>1</v>
      </c>
    </row>
    <row r="4" spans="1:3" x14ac:dyDescent="0.15">
      <c r="A4" s="1">
        <v>1003</v>
      </c>
      <c r="B4" s="1" t="s">
        <v>35</v>
      </c>
      <c r="C4">
        <v>1</v>
      </c>
    </row>
    <row r="5" spans="1:3" x14ac:dyDescent="0.15">
      <c r="A5" s="1">
        <v>1004</v>
      </c>
      <c r="B5" s="1" t="s">
        <v>40</v>
      </c>
      <c r="C5">
        <v>1</v>
      </c>
    </row>
    <row r="6" spans="1:3" x14ac:dyDescent="0.15">
      <c r="A6" s="1">
        <v>1005</v>
      </c>
      <c r="B6" s="1" t="s">
        <v>36</v>
      </c>
      <c r="C6">
        <v>1</v>
      </c>
    </row>
    <row r="7" spans="1:3" x14ac:dyDescent="0.15">
      <c r="A7" s="1">
        <v>1006</v>
      </c>
      <c r="B7" s="1" t="s">
        <v>37</v>
      </c>
      <c r="C7">
        <v>1</v>
      </c>
    </row>
    <row r="8" spans="1:3" x14ac:dyDescent="0.15">
      <c r="A8" s="1">
        <v>1007</v>
      </c>
      <c r="B8" s="1" t="s">
        <v>38</v>
      </c>
      <c r="C8">
        <v>1</v>
      </c>
    </row>
    <row r="9" spans="1:3" x14ac:dyDescent="0.15">
      <c r="A9" s="1">
        <v>1008</v>
      </c>
      <c r="B9" s="1" t="s">
        <v>39</v>
      </c>
      <c r="C9">
        <v>1</v>
      </c>
    </row>
    <row r="10" spans="1:3" x14ac:dyDescent="0.15">
      <c r="A10" s="1">
        <v>2001</v>
      </c>
      <c r="B10" s="1" t="s">
        <v>42</v>
      </c>
      <c r="C10">
        <v>1</v>
      </c>
    </row>
    <row r="11" spans="1:3" x14ac:dyDescent="0.15">
      <c r="A11" s="1">
        <v>2002</v>
      </c>
      <c r="B11" s="1" t="s">
        <v>41</v>
      </c>
      <c r="C11">
        <v>1</v>
      </c>
    </row>
    <row r="12" spans="1:3" x14ac:dyDescent="0.15">
      <c r="A12" s="1">
        <v>2003</v>
      </c>
      <c r="B12" s="1" t="s">
        <v>43</v>
      </c>
      <c r="C12">
        <v>1</v>
      </c>
    </row>
    <row r="13" spans="1:3" x14ac:dyDescent="0.15">
      <c r="A13" s="1">
        <v>2004</v>
      </c>
      <c r="B13" s="1" t="s">
        <v>45</v>
      </c>
      <c r="C13">
        <v>1</v>
      </c>
    </row>
    <row r="14" spans="1:3" x14ac:dyDescent="0.15">
      <c r="A14" s="1">
        <v>2005</v>
      </c>
      <c r="B14" s="1" t="s">
        <v>44</v>
      </c>
      <c r="C14">
        <v>0</v>
      </c>
    </row>
    <row r="15" spans="1:3" x14ac:dyDescent="0.15">
      <c r="A15" s="1">
        <v>2006</v>
      </c>
      <c r="B15" s="1" t="s">
        <v>48</v>
      </c>
      <c r="C15">
        <v>1</v>
      </c>
    </row>
    <row r="16" spans="1:3" x14ac:dyDescent="0.15">
      <c r="A16" s="1">
        <v>2007</v>
      </c>
      <c r="B16" s="1" t="s">
        <v>46</v>
      </c>
      <c r="C16">
        <v>1</v>
      </c>
    </row>
    <row r="17" spans="1:3" x14ac:dyDescent="0.15">
      <c r="A17" s="1">
        <v>2008</v>
      </c>
      <c r="B17" s="1" t="s">
        <v>47</v>
      </c>
      <c r="C17">
        <v>1</v>
      </c>
    </row>
    <row r="18" spans="1:3" x14ac:dyDescent="0.15">
      <c r="A18" s="1">
        <v>3001</v>
      </c>
      <c r="B18" s="1" t="s">
        <v>49</v>
      </c>
    </row>
    <row r="19" spans="1:3" x14ac:dyDescent="0.15">
      <c r="A19" s="1">
        <v>3002</v>
      </c>
      <c r="B19" s="1" t="s">
        <v>53</v>
      </c>
    </row>
    <row r="20" spans="1:3" x14ac:dyDescent="0.15">
      <c r="A20" s="1">
        <v>3003</v>
      </c>
      <c r="B20" s="1" t="s">
        <v>50</v>
      </c>
    </row>
    <row r="21" spans="1:3" x14ac:dyDescent="0.15">
      <c r="A21" s="1">
        <v>3004</v>
      </c>
      <c r="B21" s="1" t="s">
        <v>51</v>
      </c>
    </row>
    <row r="22" spans="1:3" x14ac:dyDescent="0.15">
      <c r="A22" s="1">
        <v>3005</v>
      </c>
      <c r="B22" s="1" t="s">
        <v>52</v>
      </c>
    </row>
    <row r="23" spans="1:3" x14ac:dyDescent="0.15">
      <c r="A23" s="1">
        <v>3006</v>
      </c>
      <c r="B23" s="1" t="s">
        <v>55</v>
      </c>
    </row>
    <row r="24" spans="1:3" x14ac:dyDescent="0.15">
      <c r="A24" s="1">
        <v>3007</v>
      </c>
      <c r="B24" s="1" t="s">
        <v>54</v>
      </c>
    </row>
    <row r="25" spans="1:3" x14ac:dyDescent="0.15">
      <c r="A25" s="1">
        <v>3008</v>
      </c>
      <c r="B25" s="1" t="s">
        <v>56</v>
      </c>
    </row>
    <row r="26" spans="1:3" x14ac:dyDescent="0.15">
      <c r="A26" s="1">
        <v>4001</v>
      </c>
      <c r="B26" s="1" t="s">
        <v>196</v>
      </c>
    </row>
    <row r="27" spans="1:3" x14ac:dyDescent="0.15">
      <c r="A27" s="1">
        <v>4002</v>
      </c>
      <c r="B27" s="1" t="s">
        <v>57</v>
      </c>
    </row>
    <row r="28" spans="1:3" x14ac:dyDescent="0.15">
      <c r="A28" s="1">
        <v>4003</v>
      </c>
      <c r="B28" s="1" t="s">
        <v>58</v>
      </c>
    </row>
    <row r="29" spans="1:3" x14ac:dyDescent="0.15">
      <c r="A29" s="1">
        <v>4004</v>
      </c>
      <c r="B29" s="1" t="s">
        <v>60</v>
      </c>
    </row>
    <row r="30" spans="1:3" x14ac:dyDescent="0.15">
      <c r="A30" s="1">
        <v>4005</v>
      </c>
      <c r="B30" s="1" t="s">
        <v>59</v>
      </c>
    </row>
    <row r="31" spans="1:3" x14ac:dyDescent="0.15">
      <c r="A31" s="1">
        <v>4006</v>
      </c>
      <c r="B31" s="1" t="s">
        <v>63</v>
      </c>
    </row>
    <row r="32" spans="1:3" x14ac:dyDescent="0.15">
      <c r="A32" s="1">
        <v>4007</v>
      </c>
      <c r="B32" s="1" t="s">
        <v>62</v>
      </c>
    </row>
    <row r="33" spans="1:2" x14ac:dyDescent="0.15">
      <c r="A33" s="1">
        <v>4008</v>
      </c>
      <c r="B33" s="1" t="s">
        <v>61</v>
      </c>
    </row>
    <row r="34" spans="1:2" x14ac:dyDescent="0.15">
      <c r="A34" s="1">
        <v>5001</v>
      </c>
      <c r="B34" s="1" t="s">
        <v>65</v>
      </c>
    </row>
    <row r="35" spans="1:2" x14ac:dyDescent="0.15">
      <c r="A35" s="1">
        <v>5002</v>
      </c>
      <c r="B35" s="1" t="s">
        <v>64</v>
      </c>
    </row>
    <row r="36" spans="1:2" x14ac:dyDescent="0.15">
      <c r="A36" s="1">
        <v>5003</v>
      </c>
      <c r="B36" s="1" t="s">
        <v>66</v>
      </c>
    </row>
    <row r="37" spans="1:2" x14ac:dyDescent="0.15">
      <c r="A37" s="1">
        <v>5004</v>
      </c>
      <c r="B37" s="1" t="s">
        <v>68</v>
      </c>
    </row>
    <row r="38" spans="1:2" x14ac:dyDescent="0.15">
      <c r="A38" s="1">
        <v>5005</v>
      </c>
      <c r="B38" s="1" t="s">
        <v>67</v>
      </c>
    </row>
    <row r="39" spans="1:2" x14ac:dyDescent="0.15">
      <c r="A39" s="1">
        <v>5006</v>
      </c>
      <c r="B39" s="1" t="s">
        <v>69</v>
      </c>
    </row>
    <row r="40" spans="1:2" x14ac:dyDescent="0.15">
      <c r="A40" s="1">
        <v>5007</v>
      </c>
      <c r="B40" s="1" t="s">
        <v>71</v>
      </c>
    </row>
    <row r="41" spans="1:2" x14ac:dyDescent="0.15">
      <c r="A41" s="1">
        <v>5008</v>
      </c>
      <c r="B41" s="1" t="s"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合成公式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2017-07-19T08:54:18Z</dcterms:modified>
</cp:coreProperties>
</file>