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释" sheetId="2" r:id="rId2"/>
    <sheet name="怪物分配" sheetId="3" r:id="rId3"/>
  </sheets>
  <calcPr calcId="152511"/>
</workbook>
</file>

<file path=xl/calcChain.xml><?xml version="1.0" encoding="utf-8"?>
<calcChain xmlns="http://schemas.openxmlformats.org/spreadsheetml/2006/main">
  <c r="V141" i="3" l="1"/>
  <c r="V142" i="3"/>
  <c r="V143" i="3"/>
  <c r="V144" i="3"/>
  <c r="V145" i="3"/>
  <c r="V146" i="3"/>
  <c r="V147" i="3"/>
  <c r="V148" i="3"/>
  <c r="V149" i="3"/>
  <c r="V150" i="3"/>
  <c r="V151" i="3"/>
  <c r="V152" i="3"/>
  <c r="V140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15" i="3"/>
  <c r="C150" i="3"/>
  <c r="C141" i="3"/>
  <c r="C142" i="3"/>
  <c r="C143" i="3"/>
  <c r="C144" i="3"/>
  <c r="C145" i="3"/>
  <c r="C146" i="3"/>
  <c r="C147" i="3"/>
  <c r="C148" i="3"/>
  <c r="C149" i="3"/>
  <c r="C140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15" i="3"/>
  <c r="P149" i="3"/>
  <c r="P150" i="3"/>
  <c r="P151" i="3"/>
  <c r="P152" i="3"/>
  <c r="P140" i="3"/>
  <c r="P141" i="3"/>
  <c r="P142" i="3"/>
  <c r="P143" i="3"/>
  <c r="P144" i="3"/>
  <c r="P145" i="3"/>
  <c r="P146" i="3"/>
  <c r="P147" i="3"/>
  <c r="P148" i="3"/>
  <c r="P119" i="3"/>
  <c r="P120" i="3"/>
  <c r="P121" i="3"/>
  <c r="P122" i="3"/>
  <c r="P123" i="3"/>
  <c r="P124" i="3"/>
  <c r="P125" i="3"/>
  <c r="P126" i="3"/>
  <c r="P127" i="3"/>
  <c r="P118" i="3"/>
  <c r="P117" i="3"/>
  <c r="P116" i="3"/>
  <c r="P115" i="3"/>
  <c r="B141" i="3"/>
  <c r="B142" i="3"/>
  <c r="B143" i="3"/>
  <c r="B144" i="3"/>
  <c r="B145" i="3"/>
  <c r="B146" i="3"/>
  <c r="B147" i="3"/>
  <c r="B148" i="3"/>
  <c r="B149" i="3"/>
  <c r="B140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15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40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15" i="3"/>
  <c r="B17" i="3"/>
  <c r="F17" i="3"/>
  <c r="D14" i="3"/>
  <c r="F18" i="3"/>
  <c r="F19" i="3"/>
  <c r="F20" i="3"/>
  <c r="C31" i="3"/>
  <c r="C30" i="3"/>
  <c r="B20" i="3"/>
  <c r="G20" i="3" s="1"/>
  <c r="C20" i="3" s="1"/>
  <c r="B19" i="3"/>
  <c r="B18" i="3"/>
  <c r="D36" i="3"/>
  <c r="B36" i="3"/>
  <c r="B14" i="3"/>
  <c r="C14" i="3"/>
  <c r="F23" i="3"/>
  <c r="F24" i="3"/>
  <c r="F25" i="3"/>
  <c r="F22" i="3"/>
  <c r="G17" i="3" l="1"/>
  <c r="C17" i="3" s="1"/>
  <c r="G19" i="3"/>
  <c r="C19" i="3"/>
  <c r="H19" i="3"/>
  <c r="H17" i="3"/>
  <c r="H20" i="3"/>
  <c r="C36" i="3"/>
  <c r="G18" i="3"/>
  <c r="A36" i="3"/>
  <c r="H18" i="3" l="1"/>
  <c r="C18" i="3"/>
</calcChain>
</file>

<file path=xl/sharedStrings.xml><?xml version="1.0" encoding="utf-8"?>
<sst xmlns="http://schemas.openxmlformats.org/spreadsheetml/2006/main" count="323" uniqueCount="217">
  <si>
    <t>int</t>
    <phoneticPr fontId="2" type="noConversion"/>
  </si>
  <si>
    <t>string</t>
    <phoneticPr fontId="2" type="noConversion"/>
  </si>
  <si>
    <t>int</t>
  </si>
  <si>
    <t>章节id</t>
    <phoneticPr fontId="2" type="noConversion"/>
  </si>
  <si>
    <t>章节名称</t>
    <phoneticPr fontId="2" type="noConversion"/>
  </si>
  <si>
    <t>挑战对象门槛1</t>
    <phoneticPr fontId="2" type="noConversion"/>
  </si>
  <si>
    <t>挑战对象1</t>
  </si>
  <si>
    <t>挑战对象门槛2</t>
    <phoneticPr fontId="2" type="noConversion"/>
  </si>
  <si>
    <t>挑战对象2</t>
  </si>
  <si>
    <t>挑战对象门槛3</t>
    <phoneticPr fontId="2" type="noConversion"/>
  </si>
  <si>
    <t>挑战对象3</t>
  </si>
  <si>
    <t>挑战对象门槛4</t>
    <phoneticPr fontId="2" type="noConversion"/>
  </si>
  <si>
    <t>挑战对象4</t>
  </si>
  <si>
    <t>挑战对象门槛5</t>
    <phoneticPr fontId="2" type="noConversion"/>
  </si>
  <si>
    <t>挑战对象5</t>
  </si>
  <si>
    <t>挑战对象门槛6</t>
    <phoneticPr fontId="2" type="noConversion"/>
  </si>
  <si>
    <t>挑战对象6</t>
  </si>
  <si>
    <t>挑战对象门槛7</t>
    <phoneticPr fontId="2" type="noConversion"/>
  </si>
  <si>
    <t>挑战对象7</t>
  </si>
  <si>
    <t>挑战对象门槛8</t>
    <phoneticPr fontId="2" type="noConversion"/>
  </si>
  <si>
    <t>挑战对象8</t>
  </si>
  <si>
    <t>挑战对象门槛9</t>
    <phoneticPr fontId="2" type="noConversion"/>
  </si>
  <si>
    <t>挑战对象9</t>
  </si>
  <si>
    <t>挑战对象门槛10</t>
    <phoneticPr fontId="2" type="noConversion"/>
  </si>
  <si>
    <t>挑战对象10</t>
  </si>
  <si>
    <t>id</t>
    <phoneticPr fontId="2" type="noConversion"/>
  </si>
  <si>
    <t>name</t>
    <phoneticPr fontId="2" type="noConversion"/>
  </si>
  <si>
    <t>condition1</t>
    <phoneticPr fontId="2" type="noConversion"/>
  </si>
  <si>
    <t>condition2</t>
  </si>
  <si>
    <t>limit1</t>
    <phoneticPr fontId="2" type="noConversion"/>
  </si>
  <si>
    <t>couragemonster1</t>
    <phoneticPr fontId="2" type="noConversion"/>
  </si>
  <si>
    <t>limit2</t>
    <phoneticPr fontId="2" type="noConversion"/>
  </si>
  <si>
    <t>couragemonster2</t>
  </si>
  <si>
    <t>couragemonster3</t>
  </si>
  <si>
    <t>couragemonster4</t>
  </si>
  <si>
    <t>couragemonster5</t>
  </si>
  <si>
    <t>couragemonster6</t>
  </si>
  <si>
    <t>couragemonster7</t>
  </si>
  <si>
    <t>couragemonster8</t>
  </si>
  <si>
    <t>couragemonster9</t>
  </si>
  <si>
    <t>couragemonster10</t>
  </si>
  <si>
    <t>付费刷新2</t>
  </si>
  <si>
    <t>付费刷新3</t>
  </si>
  <si>
    <t>付费刷新4</t>
  </si>
  <si>
    <t>付费刷新5</t>
  </si>
  <si>
    <t>付费刷新6</t>
  </si>
  <si>
    <t>付费刷新7</t>
  </si>
  <si>
    <t>付费刷新8</t>
  </si>
  <si>
    <t>付费刷新9</t>
  </si>
  <si>
    <t>付费刷新10</t>
  </si>
  <si>
    <t>string</t>
  </si>
  <si>
    <t>id</t>
  </si>
  <si>
    <t>name</t>
  </si>
  <si>
    <t>condition1</t>
  </si>
  <si>
    <t>limit1</t>
  </si>
  <si>
    <t>couragemonster1</t>
  </si>
  <si>
    <t>limit2</t>
  </si>
  <si>
    <t>limit3</t>
  </si>
  <si>
    <t>limit4</t>
  </si>
  <si>
    <t>limit5</t>
  </si>
  <si>
    <t>limit6</t>
  </si>
  <si>
    <t>limit7</t>
  </si>
  <si>
    <t>limit8</t>
  </si>
  <si>
    <t>limit9</t>
  </si>
  <si>
    <t>limit10</t>
  </si>
  <si>
    <t>初入猫土</t>
  </si>
  <si>
    <t>波次</t>
    <phoneticPr fontId="2" type="noConversion"/>
  </si>
  <si>
    <t>boss怪</t>
    <phoneticPr fontId="2" type="noConversion"/>
  </si>
  <si>
    <t>总数</t>
    <phoneticPr fontId="2" type="noConversion"/>
  </si>
  <si>
    <t>目前使用</t>
    <phoneticPr fontId="2" type="noConversion"/>
  </si>
  <si>
    <t>重复利用</t>
    <phoneticPr fontId="2" type="noConversion"/>
  </si>
  <si>
    <t>全部</t>
  </si>
  <si>
    <t>战力系数</t>
  </si>
  <si>
    <t>数量</t>
  </si>
  <si>
    <t>物攻</t>
  </si>
  <si>
    <t>普通</t>
  </si>
  <si>
    <t>优秀</t>
  </si>
  <si>
    <t>宗主</t>
  </si>
  <si>
    <t>boss</t>
  </si>
  <si>
    <t>普通</t>
    <phoneticPr fontId="2" type="noConversion"/>
  </si>
  <si>
    <t>boss</t>
    <phoneticPr fontId="2" type="noConversion"/>
  </si>
  <si>
    <t>保留</t>
    <phoneticPr fontId="2" type="noConversion"/>
  </si>
  <si>
    <t>可使用</t>
    <phoneticPr fontId="2" type="noConversion"/>
  </si>
  <si>
    <t>稀有</t>
    <phoneticPr fontId="2" type="noConversion"/>
  </si>
  <si>
    <t>初入猫土</t>
    <phoneticPr fontId="2" type="noConversion"/>
  </si>
  <si>
    <t>声名鹊起</t>
    <phoneticPr fontId="2" type="noConversion"/>
  </si>
  <si>
    <t>群猫乱舞</t>
    <phoneticPr fontId="2" type="noConversion"/>
  </si>
  <si>
    <t>普通次数</t>
    <phoneticPr fontId="2" type="noConversion"/>
  </si>
  <si>
    <t>稀有次数</t>
    <phoneticPr fontId="2" type="noConversion"/>
  </si>
  <si>
    <t>boss次数</t>
    <phoneticPr fontId="2" type="noConversion"/>
  </si>
  <si>
    <t>10000次试验</t>
    <phoneticPr fontId="2" type="noConversion"/>
  </si>
  <si>
    <t>绿色</t>
    <phoneticPr fontId="2" type="noConversion"/>
  </si>
  <si>
    <t>蓝色</t>
    <phoneticPr fontId="2" type="noConversion"/>
  </si>
  <si>
    <t>紫色</t>
    <phoneticPr fontId="2" type="noConversion"/>
  </si>
  <si>
    <t>橙色</t>
    <phoneticPr fontId="2" type="noConversion"/>
  </si>
  <si>
    <t>次数</t>
    <phoneticPr fontId="2" type="noConversion"/>
  </si>
  <si>
    <t>积分1</t>
    <phoneticPr fontId="2" type="noConversion"/>
  </si>
  <si>
    <t>积分2</t>
    <phoneticPr fontId="2" type="noConversion"/>
  </si>
  <si>
    <t>积分3</t>
    <phoneticPr fontId="2" type="noConversion"/>
  </si>
  <si>
    <t>单次积分</t>
    <phoneticPr fontId="2" type="noConversion"/>
  </si>
  <si>
    <t>挑战</t>
    <phoneticPr fontId="2" type="noConversion"/>
  </si>
  <si>
    <t>刷新</t>
    <phoneticPr fontId="2" type="noConversion"/>
  </si>
  <si>
    <t>元宝刷</t>
    <phoneticPr fontId="2" type="noConversion"/>
  </si>
  <si>
    <t>每日积分</t>
    <phoneticPr fontId="2" type="noConversion"/>
  </si>
  <si>
    <t>铜锤</t>
  </si>
  <si>
    <t>魔化猫</t>
  </si>
  <si>
    <t>小雷公</t>
  </si>
  <si>
    <t>荣光</t>
  </si>
  <si>
    <t>忠</t>
  </si>
  <si>
    <t>灵锡</t>
  </si>
  <si>
    <t>修</t>
  </si>
  <si>
    <t>铁胆</t>
  </si>
  <si>
    <t>追魂</t>
  </si>
  <si>
    <t>玲珑</t>
  </si>
  <si>
    <t>鬼猴儿</t>
  </si>
  <si>
    <t>万劫鞭</t>
  </si>
  <si>
    <t>索命修罗</t>
  </si>
  <si>
    <t>毒郎君喵</t>
  </si>
  <si>
    <t>七郎</t>
  </si>
  <si>
    <t>守夜人</t>
  </si>
  <si>
    <t>神行客</t>
  </si>
  <si>
    <t>摄魂灵官</t>
  </si>
  <si>
    <t>叫天</t>
  </si>
  <si>
    <t>夺命</t>
  </si>
  <si>
    <t>水上漂</t>
  </si>
  <si>
    <t>小丑梅花</t>
  </si>
  <si>
    <t>虎妹</t>
  </si>
  <si>
    <t>钟无艳</t>
  </si>
  <si>
    <t>铁金刚</t>
  </si>
  <si>
    <t>画师</t>
  </si>
  <si>
    <t>假修</t>
  </si>
  <si>
    <t>小丑北斗</t>
  </si>
  <si>
    <t>唐明</t>
  </si>
  <si>
    <t>1;2</t>
    <phoneticPr fontId="2" type="noConversion"/>
  </si>
  <si>
    <t>1;3</t>
    <phoneticPr fontId="2" type="noConversion"/>
  </si>
  <si>
    <t>1;3</t>
    <phoneticPr fontId="2" type="noConversion"/>
  </si>
  <si>
    <t>1;3</t>
    <phoneticPr fontId="2" type="noConversion"/>
  </si>
  <si>
    <t>布怪</t>
    <phoneticPr fontId="2" type="noConversion"/>
  </si>
  <si>
    <t>积分控制</t>
    <phoneticPr fontId="2" type="noConversion"/>
  </si>
  <si>
    <t>怪物分配</t>
    <phoneticPr fontId="2" type="noConversion"/>
  </si>
  <si>
    <t>普通怪总数</t>
    <phoneticPr fontId="2" type="noConversion"/>
  </si>
  <si>
    <t>稀有怪总数</t>
    <phoneticPr fontId="2" type="noConversion"/>
  </si>
  <si>
    <t>佣兵总量</t>
    <phoneticPr fontId="2" type="noConversion"/>
  </si>
  <si>
    <t>硬币种类</t>
    <phoneticPr fontId="2" type="noConversion"/>
  </si>
  <si>
    <t>硬币需求</t>
    <phoneticPr fontId="2" type="noConversion"/>
  </si>
  <si>
    <t>硬币总量</t>
    <phoneticPr fontId="2" type="noConversion"/>
  </si>
  <si>
    <t>产出/需求</t>
    <phoneticPr fontId="2" type="noConversion"/>
  </si>
  <si>
    <t>硬币组合倍率</t>
    <phoneticPr fontId="2" type="noConversion"/>
  </si>
  <si>
    <t>注意：为了使玩家不会每次都刷出同一只怪，可以把怪物池做多一点；采用交叉前进的方式，把怪物布置上去</t>
    <phoneticPr fontId="2" type="noConversion"/>
  </si>
  <si>
    <t>普通</t>
    <phoneticPr fontId="2" type="noConversion"/>
  </si>
  <si>
    <t>10次一个循环</t>
    <phoneticPr fontId="2" type="noConversion"/>
  </si>
  <si>
    <t>绿怪为AB</t>
    <phoneticPr fontId="2" type="noConversion"/>
  </si>
  <si>
    <t>绿怪为CD</t>
    <phoneticPr fontId="2" type="noConversion"/>
  </si>
  <si>
    <t>蓝怪为HI</t>
    <phoneticPr fontId="2" type="noConversion"/>
  </si>
  <si>
    <t>蓝怪为JK</t>
    <phoneticPr fontId="2" type="noConversion"/>
  </si>
  <si>
    <t>所有怪</t>
    <phoneticPr fontId="2" type="noConversion"/>
  </si>
  <si>
    <t>boss怪</t>
    <phoneticPr fontId="2" type="noConversion"/>
  </si>
  <si>
    <t>这套数值中，紫、橙并没有多么难得和稀有，相比绿蓝，只是有一点缺少而已</t>
    <phoneticPr fontId="2" type="noConversion"/>
  </si>
  <si>
    <t>名声鹊起</t>
    <phoneticPr fontId="2" type="noConversion"/>
  </si>
  <si>
    <t>佣兵组合</t>
    <phoneticPr fontId="2" type="noConversion"/>
  </si>
  <si>
    <t>数量</t>
    <phoneticPr fontId="2" type="noConversion"/>
  </si>
  <si>
    <t>1个的组合</t>
    <phoneticPr fontId="2" type="noConversion"/>
  </si>
  <si>
    <t>2个的组合</t>
    <phoneticPr fontId="2" type="noConversion"/>
  </si>
  <si>
    <t>3个的组合</t>
    <phoneticPr fontId="2" type="noConversion"/>
  </si>
  <si>
    <t>具体组合，单个组合不用说了</t>
    <phoneticPr fontId="2" type="noConversion"/>
  </si>
  <si>
    <t>2个</t>
    <phoneticPr fontId="2" type="noConversion"/>
  </si>
  <si>
    <t>3个</t>
    <phoneticPr fontId="2" type="noConversion"/>
  </si>
  <si>
    <t>实际供应量</t>
    <phoneticPr fontId="2" type="noConversion"/>
  </si>
  <si>
    <t>打到绿的8次，蓝的8次，紫的6次，橙的2次</t>
    <phoneticPr fontId="2" type="noConversion"/>
  </si>
  <si>
    <t>本章的所有怪</t>
    <phoneticPr fontId="2" type="noConversion"/>
  </si>
  <si>
    <t>不要有交叉，本章自行了结，不用去其他章打</t>
    <phoneticPr fontId="2" type="noConversion"/>
  </si>
  <si>
    <t>int</t>
    <phoneticPr fontId="2" type="noConversion"/>
  </si>
  <si>
    <t>开启条件1（等级）</t>
    <phoneticPr fontId="2" type="noConversion"/>
  </si>
  <si>
    <t>开启条件2（激活硬币组合条目数）</t>
    <phoneticPr fontId="2" type="noConversion"/>
  </si>
  <si>
    <t>limit3</t>
    <phoneticPr fontId="2" type="noConversion"/>
  </si>
  <si>
    <t>limit4</t>
    <phoneticPr fontId="2" type="noConversion"/>
  </si>
  <si>
    <t>limit5</t>
    <phoneticPr fontId="2" type="noConversion"/>
  </si>
  <si>
    <t>limit6</t>
    <phoneticPr fontId="2" type="noConversion"/>
  </si>
  <si>
    <t>limit7</t>
    <phoneticPr fontId="2" type="noConversion"/>
  </si>
  <si>
    <t>limit8</t>
    <phoneticPr fontId="2" type="noConversion"/>
  </si>
  <si>
    <t>limit9</t>
    <phoneticPr fontId="2" type="noConversion"/>
  </si>
  <si>
    <t>limit10</t>
    <phoneticPr fontId="2" type="noConversion"/>
  </si>
  <si>
    <t>初入猫土</t>
    <phoneticPr fontId="2" type="noConversion"/>
  </si>
  <si>
    <t>第一个章节根据玩家等级开启</t>
    <phoneticPr fontId="2" type="noConversion"/>
  </si>
  <si>
    <t>声名鹊起</t>
    <phoneticPr fontId="2" type="noConversion"/>
  </si>
  <si>
    <t>第二个章节根据玩家等级、硬币条目收集度开启</t>
    <phoneticPr fontId="2" type="noConversion"/>
  </si>
  <si>
    <t>群魔乱舞</t>
    <phoneticPr fontId="2" type="noConversion"/>
  </si>
  <si>
    <t>第三个章节同上</t>
    <phoneticPr fontId="2" type="noConversion"/>
  </si>
  <si>
    <t>1;50</t>
    <phoneticPr fontId="2" type="noConversion"/>
  </si>
  <si>
    <t>limit1=6是一个上限值，小于不包含等于。意味着池子1的区间为0-5
如果达到6，则已经到达池子2</t>
    <phoneticPr fontId="2" type="noConversion"/>
  </si>
  <si>
    <t>territory</t>
    <phoneticPr fontId="2" type="noConversion"/>
  </si>
  <si>
    <t>章节表</t>
    <phoneticPr fontId="2" type="noConversion"/>
  </si>
  <si>
    <t>couragecontent</t>
    <phoneticPr fontId="2" type="noConversion"/>
  </si>
  <si>
    <t>挑战对象表</t>
    <phoneticPr fontId="2" type="noConversion"/>
  </si>
  <si>
    <t>couragecoin</t>
    <phoneticPr fontId="2" type="noConversion"/>
  </si>
  <si>
    <t>硬币表</t>
    <phoneticPr fontId="2" type="noConversion"/>
  </si>
  <si>
    <t>coingroup</t>
    <phoneticPr fontId="2" type="noConversion"/>
  </si>
  <si>
    <t>硬币组合表</t>
    <phoneticPr fontId="2" type="noConversion"/>
  </si>
  <si>
    <t>挑战</t>
    <phoneticPr fontId="2" type="noConversion"/>
  </si>
  <si>
    <t>免费刷新</t>
    <phoneticPr fontId="2" type="noConversion"/>
  </si>
  <si>
    <t>付费刷新1</t>
    <phoneticPr fontId="2" type="noConversion"/>
  </si>
  <si>
    <t>群猫乱舞</t>
    <phoneticPr fontId="2" type="noConversion"/>
  </si>
  <si>
    <t>纳兰</t>
  </si>
  <si>
    <t>欧阳</t>
  </si>
  <si>
    <t>西门</t>
  </si>
  <si>
    <t>老丑</t>
  </si>
  <si>
    <t>杜康</t>
  </si>
  <si>
    <t>莽头陀</t>
  </si>
  <si>
    <t>铁面罗汉</t>
  </si>
  <si>
    <t>机器猫</t>
  </si>
  <si>
    <t>飞羽</t>
  </si>
  <si>
    <t>铁面</t>
  </si>
  <si>
    <t>银婆婆</t>
  </si>
  <si>
    <t>墨兰</t>
  </si>
  <si>
    <t>无情</t>
  </si>
  <si>
    <t>董王爷</t>
  </si>
  <si>
    <t>小丑方片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</si>
</sst>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" fillId="0" borderId="0">
      <alignment vertical="center"/>
    </xf>
  </cellStyleXfs>
  <cellXfs count="91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7" fillId="9" borderId="9" xfId="0" applyFont="1" applyFill="1" applyBorder="1"/>
    <xf numFmtId="0" fontId="7" fillId="9" borderId="6" xfId="0" applyFont="1" applyFill="1" applyBorder="1"/>
    <xf numFmtId="0" fontId="7" fillId="7" borderId="4" xfId="0" applyFont="1" applyFill="1" applyBorder="1"/>
    <xf numFmtId="9" fontId="0" fillId="0" borderId="0" xfId="0" applyNumberFormat="1"/>
    <xf numFmtId="0" fontId="8" fillId="7" borderId="3" xfId="0" applyFont="1" applyFill="1" applyBorder="1"/>
    <xf numFmtId="0" fontId="8" fillId="7" borderId="0" xfId="0" applyFont="1" applyFill="1" applyBorder="1"/>
    <xf numFmtId="0" fontId="8" fillId="7" borderId="8" xfId="0" applyFont="1" applyFill="1" applyBorder="1"/>
    <xf numFmtId="0" fontId="8" fillId="6" borderId="2" xfId="3" applyFont="1" applyFill="1" applyBorder="1" applyAlignment="1"/>
    <xf numFmtId="0" fontId="8" fillId="6" borderId="3" xfId="3" applyFont="1" applyFill="1" applyBorder="1" applyAlignment="1"/>
    <xf numFmtId="0" fontId="8" fillId="8" borderId="3" xfId="3" applyFont="1" applyFill="1" applyBorder="1" applyAlignment="1"/>
    <xf numFmtId="0" fontId="8" fillId="8" borderId="2" xfId="3" applyFont="1" applyFill="1" applyBorder="1" applyAlignment="1"/>
    <xf numFmtId="0" fontId="8" fillId="6" borderId="5" xfId="3" applyFont="1" applyFill="1" applyBorder="1" applyAlignment="1"/>
    <xf numFmtId="0" fontId="8" fillId="6" borderId="0" xfId="3" applyFont="1" applyFill="1" applyBorder="1" applyAlignment="1"/>
    <xf numFmtId="0" fontId="8" fillId="8" borderId="0" xfId="3" applyFont="1" applyFill="1" applyBorder="1" applyAlignment="1"/>
    <xf numFmtId="0" fontId="8" fillId="8" borderId="0" xfId="2" applyFont="1" applyFill="1" applyBorder="1" applyAlignment="1"/>
    <xf numFmtId="0" fontId="8" fillId="8" borderId="5" xfId="3" applyFont="1" applyFill="1" applyBorder="1" applyAlignment="1"/>
    <xf numFmtId="0" fontId="8" fillId="6" borderId="7" xfId="3" applyFont="1" applyFill="1" applyBorder="1" applyAlignment="1"/>
    <xf numFmtId="0" fontId="8" fillId="6" borderId="8" xfId="3" applyFont="1" applyFill="1" applyBorder="1" applyAlignment="1"/>
    <xf numFmtId="0" fontId="8" fillId="8" borderId="8" xfId="3" applyFont="1" applyFill="1" applyBorder="1" applyAlignment="1"/>
    <xf numFmtId="0" fontId="8" fillId="8" borderId="8" xfId="2" applyFont="1" applyFill="1" applyBorder="1" applyAlignment="1"/>
    <xf numFmtId="0" fontId="8" fillId="8" borderId="7" xfId="3" applyFont="1" applyFill="1" applyBorder="1" applyAlignment="1"/>
    <xf numFmtId="0" fontId="7" fillId="7" borderId="2" xfId="0" applyFont="1" applyFill="1" applyBorder="1"/>
    <xf numFmtId="0" fontId="7" fillId="7" borderId="5" xfId="0" applyFont="1" applyFill="1" applyBorder="1"/>
    <xf numFmtId="0" fontId="7" fillId="7" borderId="7" xfId="0" applyFont="1" applyFill="1" applyBorder="1"/>
    <xf numFmtId="0" fontId="8" fillId="7" borderId="0" xfId="0" applyFont="1" applyFill="1"/>
    <xf numFmtId="0" fontId="7" fillId="0" borderId="0" xfId="0" applyFont="1"/>
    <xf numFmtId="0" fontId="7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4" xfId="0" applyBorder="1"/>
    <xf numFmtId="0" fontId="6" fillId="5" borderId="15" xfId="4" applyBorder="1" applyAlignment="1"/>
    <xf numFmtId="0" fontId="7" fillId="0" borderId="13" xfId="0" applyFont="1" applyBorder="1"/>
    <xf numFmtId="0" fontId="6" fillId="5" borderId="16" xfId="4" applyBorder="1" applyAlignment="1"/>
    <xf numFmtId="0" fontId="0" fillId="0" borderId="10" xfId="0" applyBorder="1"/>
    <xf numFmtId="0" fontId="0" fillId="0" borderId="20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7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18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6" borderId="20" xfId="0" applyFill="1" applyBorder="1"/>
    <xf numFmtId="0" fontId="0" fillId="6" borderId="18" xfId="0" applyFill="1" applyBorder="1"/>
    <xf numFmtId="0" fontId="0" fillId="8" borderId="18" xfId="0" applyFill="1" applyBorder="1"/>
    <xf numFmtId="0" fontId="0" fillId="9" borderId="19" xfId="0" applyFill="1" applyBorder="1"/>
    <xf numFmtId="0" fontId="0" fillId="8" borderId="0" xfId="0" applyFill="1"/>
    <xf numFmtId="0" fontId="0" fillId="6" borderId="0" xfId="0" applyFill="1"/>
    <xf numFmtId="0" fontId="0" fillId="0" borderId="25" xfId="0" applyBorder="1"/>
    <xf numFmtId="0" fontId="7" fillId="0" borderId="25" xfId="0" applyFont="1" applyBorder="1"/>
    <xf numFmtId="0" fontId="4" fillId="3" borderId="0" xfId="2" applyAlignment="1"/>
    <xf numFmtId="0" fontId="9" fillId="0" borderId="0" xfId="0" applyFont="1" applyAlignment="1">
      <alignment wrapText="1"/>
    </xf>
    <xf numFmtId="0" fontId="3" fillId="2" borderId="0" xfId="1" applyAlignment="1">
      <alignment horizontal="center"/>
    </xf>
    <xf numFmtId="0" fontId="4" fillId="3" borderId="2" xfId="2" applyBorder="1" applyAlignment="1">
      <alignment horizontal="center"/>
    </xf>
    <xf numFmtId="0" fontId="4" fillId="3" borderId="3" xfId="2" applyBorder="1" applyAlignment="1">
      <alignment horizontal="center"/>
    </xf>
    <xf numFmtId="0" fontId="4" fillId="3" borderId="4" xfId="2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4" borderId="0" xfId="3" applyAlignment="1">
      <alignment horizontal="center"/>
    </xf>
    <xf numFmtId="0" fontId="1" fillId="0" borderId="0" xfId="5">
      <alignment vertical="center"/>
    </xf>
    <xf numFmtId="0" fontId="6" fillId="5" borderId="1" xfId="4">
      <alignment vertical="center"/>
    </xf>
    <xf numFmtId="0" fontId="6" fillId="5" borderId="1" xfId="4" applyAlignment="1">
      <alignment horizontal="center"/>
    </xf>
    <xf numFmtId="0" fontId="6" fillId="5" borderId="1" xfId="4" applyAlignment="1"/>
    <xf numFmtId="0" fontId="1" fillId="10" borderId="0" xfId="5" applyFill="1">
      <alignment vertical="center"/>
    </xf>
    <xf numFmtId="0" fontId="0" fillId="10" borderId="0" xfId="0" applyFill="1" applyBorder="1" applyAlignment="1">
      <alignment horizontal="center"/>
    </xf>
    <xf numFmtId="0" fontId="6" fillId="10" borderId="0" xfId="4" applyFill="1" applyBorder="1" applyAlignment="1">
      <alignment horizontal="center"/>
    </xf>
    <xf numFmtId="0" fontId="1" fillId="11" borderId="0" xfId="5" applyFill="1">
      <alignment vertical="center"/>
    </xf>
    <xf numFmtId="0" fontId="0" fillId="11" borderId="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12" borderId="0" xfId="5" applyFill="1">
      <alignment vertical="center"/>
    </xf>
    <xf numFmtId="0" fontId="0" fillId="12" borderId="0" xfId="0" applyFill="1" applyBorder="1" applyAlignment="1">
      <alignment horizontal="center"/>
    </xf>
    <xf numFmtId="0" fontId="7" fillId="12" borderId="17" xfId="0" applyFont="1" applyFill="1" applyBorder="1" applyAlignment="1">
      <alignment horizontal="center"/>
    </xf>
    <xf numFmtId="0" fontId="7" fillId="12" borderId="0" xfId="0" applyFont="1" applyFill="1" applyBorder="1" applyAlignment="1">
      <alignment horizontal="center"/>
    </xf>
    <xf numFmtId="0" fontId="4" fillId="3" borderId="0" xfId="2">
      <alignment vertical="center"/>
    </xf>
    <xf numFmtId="0" fontId="4" fillId="3" borderId="0" xfId="2" applyBorder="1" applyAlignment="1">
      <alignment horizontal="center"/>
    </xf>
  </cellXfs>
  <cellStyles count="6">
    <cellStyle name="差" xfId="2" builtinId="27"/>
    <cellStyle name="常规" xfId="0" builtinId="0"/>
    <cellStyle name="常规 2" xfId="5"/>
    <cellStyle name="好" xfId="1" builtinId="26"/>
    <cellStyle name="检查单元格" xfId="4" builtinId="23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topLeftCell="I1" workbookViewId="0">
      <selection activeCell="R6" sqref="R6"/>
    </sheetView>
  </sheetViews>
  <sheetFormatPr defaultRowHeight="13.5" x14ac:dyDescent="0.15"/>
  <cols>
    <col min="1" max="1" width="4.5" bestFit="1" customWidth="1"/>
    <col min="3" max="4" width="11.625" bestFit="1" customWidth="1"/>
    <col min="5" max="5" width="7.5" bestFit="1" customWidth="1"/>
    <col min="6" max="6" width="17.25" bestFit="1" customWidth="1"/>
    <col min="7" max="7" width="7.5" bestFit="1" customWidth="1"/>
    <col min="8" max="8" width="17.25" bestFit="1" customWidth="1"/>
    <col min="9" max="9" width="7.5" bestFit="1" customWidth="1"/>
    <col min="10" max="10" width="17.25" bestFit="1" customWidth="1"/>
    <col min="11" max="11" width="7.5" bestFit="1" customWidth="1"/>
    <col min="12" max="12" width="17.25" bestFit="1" customWidth="1"/>
    <col min="13" max="13" width="7.5" bestFit="1" customWidth="1"/>
    <col min="14" max="14" width="17.25" bestFit="1" customWidth="1"/>
    <col min="15" max="15" width="7.5" bestFit="1" customWidth="1"/>
    <col min="16" max="16" width="17.25" bestFit="1" customWidth="1"/>
    <col min="17" max="17" width="7.5" bestFit="1" customWidth="1"/>
    <col min="18" max="18" width="17.25" bestFit="1" customWidth="1"/>
    <col min="19" max="19" width="7.5" bestFit="1" customWidth="1"/>
    <col min="20" max="20" width="17.25" bestFit="1" customWidth="1"/>
    <col min="21" max="21" width="7.5" bestFit="1" customWidth="1"/>
    <col min="22" max="22" width="17.25" bestFit="1" customWidth="1"/>
    <col min="23" max="23" width="8.5" bestFit="1" customWidth="1"/>
    <col min="24" max="24" width="18.375" bestFit="1" customWidth="1"/>
  </cols>
  <sheetData>
    <row r="1" spans="1:24" x14ac:dyDescent="0.15">
      <c r="A1" t="s">
        <v>2</v>
      </c>
      <c r="B1" t="s">
        <v>50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</row>
    <row r="2" spans="1:24" x14ac:dyDescent="0.15">
      <c r="A2" t="s">
        <v>51</v>
      </c>
      <c r="B2" t="s">
        <v>52</v>
      </c>
      <c r="C2" t="s">
        <v>53</v>
      </c>
      <c r="D2" t="s">
        <v>28</v>
      </c>
      <c r="E2" t="s">
        <v>54</v>
      </c>
      <c r="F2" t="s">
        <v>55</v>
      </c>
      <c r="G2" t="s">
        <v>56</v>
      </c>
      <c r="H2" t="s">
        <v>32</v>
      </c>
      <c r="I2" t="s">
        <v>57</v>
      </c>
      <c r="J2" t="s">
        <v>33</v>
      </c>
      <c r="K2" t="s">
        <v>58</v>
      </c>
      <c r="L2" t="s">
        <v>34</v>
      </c>
      <c r="M2" t="s">
        <v>59</v>
      </c>
      <c r="N2" t="s">
        <v>35</v>
      </c>
      <c r="O2" t="s">
        <v>60</v>
      </c>
      <c r="P2" t="s">
        <v>36</v>
      </c>
      <c r="Q2" t="s">
        <v>61</v>
      </c>
      <c r="R2" t="s">
        <v>37</v>
      </c>
      <c r="S2" t="s">
        <v>62</v>
      </c>
      <c r="T2" t="s">
        <v>38</v>
      </c>
      <c r="U2" t="s">
        <v>63</v>
      </c>
      <c r="V2" t="s">
        <v>39</v>
      </c>
      <c r="W2" t="s">
        <v>64</v>
      </c>
      <c r="X2" t="s">
        <v>40</v>
      </c>
    </row>
    <row r="3" spans="1:24" x14ac:dyDescent="0.15">
      <c r="A3">
        <v>5</v>
      </c>
      <c r="B3" t="s">
        <v>65</v>
      </c>
      <c r="C3">
        <v>20</v>
      </c>
      <c r="D3">
        <v>0</v>
      </c>
      <c r="E3">
        <v>3</v>
      </c>
      <c r="F3">
        <v>5001</v>
      </c>
      <c r="G3">
        <v>5</v>
      </c>
      <c r="H3">
        <v>5002</v>
      </c>
      <c r="I3">
        <v>9</v>
      </c>
      <c r="J3">
        <v>5003</v>
      </c>
      <c r="K3">
        <v>11</v>
      </c>
      <c r="L3">
        <v>5004</v>
      </c>
      <c r="M3">
        <v>15</v>
      </c>
      <c r="N3">
        <v>5005</v>
      </c>
      <c r="O3">
        <v>17</v>
      </c>
      <c r="P3">
        <v>5006</v>
      </c>
      <c r="Q3">
        <v>999</v>
      </c>
      <c r="R3">
        <v>5007</v>
      </c>
    </row>
    <row r="4" spans="1:24" x14ac:dyDescent="0.15">
      <c r="A4">
        <v>6</v>
      </c>
      <c r="B4" t="s">
        <v>158</v>
      </c>
      <c r="C4">
        <v>35</v>
      </c>
      <c r="D4">
        <v>10</v>
      </c>
      <c r="E4">
        <v>3</v>
      </c>
      <c r="F4">
        <v>6001</v>
      </c>
      <c r="G4">
        <v>5</v>
      </c>
      <c r="H4">
        <v>6002</v>
      </c>
      <c r="I4">
        <v>9</v>
      </c>
      <c r="J4">
        <v>6003</v>
      </c>
      <c r="K4">
        <v>11</v>
      </c>
      <c r="L4">
        <v>6004</v>
      </c>
      <c r="M4">
        <v>15</v>
      </c>
      <c r="N4">
        <v>6005</v>
      </c>
      <c r="O4">
        <v>17</v>
      </c>
      <c r="P4">
        <v>6006</v>
      </c>
      <c r="Q4">
        <v>999</v>
      </c>
      <c r="R4">
        <v>6007</v>
      </c>
    </row>
    <row r="5" spans="1:24" x14ac:dyDescent="0.15">
      <c r="A5">
        <v>7</v>
      </c>
      <c r="B5" t="s">
        <v>201</v>
      </c>
      <c r="C5">
        <v>45</v>
      </c>
      <c r="D5">
        <v>20</v>
      </c>
      <c r="E5">
        <v>3</v>
      </c>
      <c r="F5">
        <v>7001</v>
      </c>
      <c r="G5">
        <v>5</v>
      </c>
      <c r="H5">
        <v>7002</v>
      </c>
      <c r="I5">
        <v>9</v>
      </c>
      <c r="J5">
        <v>7003</v>
      </c>
      <c r="K5">
        <v>11</v>
      </c>
      <c r="L5">
        <v>7004</v>
      </c>
      <c r="M5">
        <v>15</v>
      </c>
      <c r="N5">
        <v>7005</v>
      </c>
      <c r="O5">
        <v>17</v>
      </c>
      <c r="P5">
        <v>7006</v>
      </c>
      <c r="Q5">
        <v>999</v>
      </c>
      <c r="R5">
        <v>7007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selection activeCell="F12" sqref="F12"/>
    </sheetView>
  </sheetViews>
  <sheetFormatPr defaultRowHeight="13.5" x14ac:dyDescent="0.15"/>
  <cols>
    <col min="1" max="1" width="7.25" bestFit="1" customWidth="1"/>
    <col min="2" max="2" width="16.125" bestFit="1" customWidth="1"/>
    <col min="3" max="3" width="44.25" bestFit="1" customWidth="1"/>
    <col min="4" max="4" width="24.375" customWidth="1"/>
    <col min="5" max="5" width="19.25" customWidth="1"/>
    <col min="6" max="6" width="23.5" bestFit="1" customWidth="1"/>
    <col min="7" max="7" width="19.25" customWidth="1"/>
    <col min="8" max="8" width="17.25" bestFit="1" customWidth="1"/>
    <col min="9" max="9" width="17.25" customWidth="1"/>
    <col min="10" max="10" width="17.25" bestFit="1" customWidth="1"/>
    <col min="11" max="11" width="17.25" customWidth="1"/>
    <col min="12" max="12" width="17.25" bestFit="1" customWidth="1"/>
    <col min="13" max="13" width="17.25" customWidth="1"/>
    <col min="14" max="14" width="17.25" bestFit="1" customWidth="1"/>
    <col min="15" max="15" width="17.25" customWidth="1"/>
    <col min="16" max="16" width="17.25" bestFit="1" customWidth="1"/>
    <col min="17" max="17" width="17.25" customWidth="1"/>
    <col min="18" max="18" width="17.25" bestFit="1" customWidth="1"/>
    <col min="19" max="19" width="17.25" customWidth="1"/>
    <col min="20" max="20" width="17.25" bestFit="1" customWidth="1"/>
    <col min="21" max="21" width="17.25" customWidth="1"/>
    <col min="22" max="22" width="17.25" bestFit="1" customWidth="1"/>
    <col min="23" max="23" width="17.25" customWidth="1"/>
    <col min="24" max="24" width="18.375" bestFit="1" customWidth="1"/>
  </cols>
  <sheetData>
    <row r="1" spans="1:24" x14ac:dyDescent="0.15">
      <c r="A1" t="s">
        <v>171</v>
      </c>
      <c r="B1" t="s">
        <v>1</v>
      </c>
      <c r="C1" t="s">
        <v>0</v>
      </c>
      <c r="D1" t="s">
        <v>0</v>
      </c>
      <c r="E1" t="s">
        <v>0</v>
      </c>
      <c r="F1" t="s">
        <v>0</v>
      </c>
      <c r="G1" t="s">
        <v>2</v>
      </c>
      <c r="H1" t="s">
        <v>0</v>
      </c>
      <c r="I1" t="s">
        <v>2</v>
      </c>
      <c r="J1" t="s">
        <v>0</v>
      </c>
      <c r="K1" t="s">
        <v>2</v>
      </c>
      <c r="L1" t="s">
        <v>0</v>
      </c>
      <c r="M1" t="s">
        <v>2</v>
      </c>
      <c r="N1" t="s">
        <v>0</v>
      </c>
      <c r="O1" t="s">
        <v>2</v>
      </c>
      <c r="P1" t="s">
        <v>0</v>
      </c>
      <c r="Q1" t="s">
        <v>2</v>
      </c>
      <c r="R1" t="s">
        <v>0</v>
      </c>
      <c r="S1" t="s">
        <v>2</v>
      </c>
      <c r="T1" t="s">
        <v>0</v>
      </c>
      <c r="U1" t="s">
        <v>2</v>
      </c>
      <c r="V1" t="s">
        <v>0</v>
      </c>
      <c r="W1" t="s">
        <v>2</v>
      </c>
      <c r="X1" t="s">
        <v>0</v>
      </c>
    </row>
    <row r="2" spans="1:24" x14ac:dyDescent="0.15">
      <c r="A2" t="s">
        <v>3</v>
      </c>
      <c r="B2" t="s">
        <v>4</v>
      </c>
      <c r="C2" t="s">
        <v>172</v>
      </c>
      <c r="D2" t="s">
        <v>173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</row>
    <row r="3" spans="1:24" x14ac:dyDescent="0.1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174</v>
      </c>
      <c r="J3" t="s">
        <v>33</v>
      </c>
      <c r="K3" t="s">
        <v>175</v>
      </c>
      <c r="L3" t="s">
        <v>34</v>
      </c>
      <c r="M3" t="s">
        <v>176</v>
      </c>
      <c r="N3" t="s">
        <v>35</v>
      </c>
      <c r="O3" t="s">
        <v>177</v>
      </c>
      <c r="P3" t="s">
        <v>36</v>
      </c>
      <c r="Q3" t="s">
        <v>178</v>
      </c>
      <c r="R3" t="s">
        <v>37</v>
      </c>
      <c r="S3" t="s">
        <v>179</v>
      </c>
      <c r="T3" t="s">
        <v>38</v>
      </c>
      <c r="U3" t="s">
        <v>180</v>
      </c>
      <c r="V3" t="s">
        <v>39</v>
      </c>
      <c r="W3" t="s">
        <v>181</v>
      </c>
      <c r="X3" t="s">
        <v>40</v>
      </c>
    </row>
    <row r="4" spans="1:24" x14ac:dyDescent="0.15">
      <c r="A4">
        <v>5</v>
      </c>
      <c r="B4" t="s">
        <v>182</v>
      </c>
      <c r="C4" t="s">
        <v>183</v>
      </c>
      <c r="E4">
        <v>6</v>
      </c>
      <c r="F4">
        <v>50001</v>
      </c>
      <c r="G4">
        <v>21</v>
      </c>
      <c r="H4">
        <v>50002</v>
      </c>
      <c r="I4">
        <v>31</v>
      </c>
      <c r="J4">
        <v>50003</v>
      </c>
      <c r="K4">
        <v>51</v>
      </c>
      <c r="L4">
        <v>50004</v>
      </c>
    </row>
    <row r="5" spans="1:24" x14ac:dyDescent="0.15">
      <c r="A5">
        <v>6</v>
      </c>
      <c r="B5" t="s">
        <v>184</v>
      </c>
      <c r="C5" t="s">
        <v>185</v>
      </c>
      <c r="E5">
        <v>6</v>
      </c>
      <c r="F5">
        <v>60001</v>
      </c>
      <c r="G5">
        <v>21</v>
      </c>
      <c r="H5">
        <v>60002</v>
      </c>
      <c r="I5">
        <v>31</v>
      </c>
      <c r="J5">
        <v>60003</v>
      </c>
      <c r="K5">
        <v>51</v>
      </c>
      <c r="L5">
        <v>60004</v>
      </c>
      <c r="M5">
        <v>71</v>
      </c>
      <c r="N5">
        <v>20005</v>
      </c>
      <c r="O5">
        <v>91</v>
      </c>
      <c r="P5">
        <v>20006</v>
      </c>
    </row>
    <row r="6" spans="1:24" x14ac:dyDescent="0.15">
      <c r="A6">
        <v>7</v>
      </c>
      <c r="B6" t="s">
        <v>186</v>
      </c>
      <c r="C6" t="s">
        <v>187</v>
      </c>
      <c r="E6">
        <v>6</v>
      </c>
      <c r="F6">
        <v>70001</v>
      </c>
      <c r="G6">
        <v>21</v>
      </c>
      <c r="H6">
        <v>70002</v>
      </c>
      <c r="I6">
        <v>31</v>
      </c>
      <c r="J6">
        <v>70003</v>
      </c>
      <c r="K6">
        <v>51</v>
      </c>
      <c r="L6">
        <v>70004</v>
      </c>
      <c r="M6">
        <v>71</v>
      </c>
      <c r="N6">
        <v>70005</v>
      </c>
      <c r="O6">
        <v>91</v>
      </c>
      <c r="P6">
        <v>70006</v>
      </c>
      <c r="Q6">
        <v>121</v>
      </c>
      <c r="R6">
        <v>70007</v>
      </c>
      <c r="S6">
        <v>151</v>
      </c>
      <c r="T6">
        <v>70008</v>
      </c>
      <c r="U6">
        <v>181</v>
      </c>
      <c r="V6">
        <v>70009</v>
      </c>
      <c r="W6">
        <v>200</v>
      </c>
      <c r="X6">
        <v>70010</v>
      </c>
    </row>
    <row r="8" spans="1:24" ht="81" x14ac:dyDescent="0.15">
      <c r="C8" t="s">
        <v>188</v>
      </c>
      <c r="D8">
        <v>6000</v>
      </c>
      <c r="E8" s="66" t="s">
        <v>189</v>
      </c>
    </row>
    <row r="15" spans="1:24" x14ac:dyDescent="0.15">
      <c r="B15" t="s">
        <v>190</v>
      </c>
      <c r="C15" t="s">
        <v>191</v>
      </c>
    </row>
    <row r="16" spans="1:24" x14ac:dyDescent="0.15">
      <c r="B16" t="s">
        <v>192</v>
      </c>
      <c r="C16" t="s">
        <v>193</v>
      </c>
    </row>
    <row r="17" spans="2:3" x14ac:dyDescent="0.15">
      <c r="B17" t="s">
        <v>194</v>
      </c>
      <c r="C17" t="s">
        <v>195</v>
      </c>
    </row>
    <row r="18" spans="2:3" x14ac:dyDescent="0.15">
      <c r="B18" t="s">
        <v>196</v>
      </c>
      <c r="C18" t="s">
        <v>197</v>
      </c>
    </row>
    <row r="22" spans="2:3" x14ac:dyDescent="0.15">
      <c r="B22" t="s">
        <v>198</v>
      </c>
      <c r="C22">
        <v>2</v>
      </c>
    </row>
    <row r="23" spans="2:3" x14ac:dyDescent="0.15">
      <c r="B23" t="s">
        <v>199</v>
      </c>
      <c r="C23">
        <v>3</v>
      </c>
    </row>
    <row r="24" spans="2:3" x14ac:dyDescent="0.15">
      <c r="B24" t="s">
        <v>200</v>
      </c>
      <c r="C24">
        <v>5</v>
      </c>
    </row>
    <row r="25" spans="2:3" x14ac:dyDescent="0.15">
      <c r="B25" t="s">
        <v>41</v>
      </c>
      <c r="C25">
        <v>5</v>
      </c>
    </row>
    <row r="26" spans="2:3" x14ac:dyDescent="0.15">
      <c r="B26" t="s">
        <v>42</v>
      </c>
      <c r="C26">
        <v>5</v>
      </c>
    </row>
    <row r="27" spans="2:3" x14ac:dyDescent="0.15">
      <c r="B27" t="s">
        <v>43</v>
      </c>
      <c r="C27">
        <v>5</v>
      </c>
    </row>
    <row r="28" spans="2:3" x14ac:dyDescent="0.15">
      <c r="B28" t="s">
        <v>44</v>
      </c>
      <c r="C28">
        <v>5</v>
      </c>
    </row>
    <row r="29" spans="2:3" x14ac:dyDescent="0.15">
      <c r="B29" t="s">
        <v>45</v>
      </c>
      <c r="C29">
        <v>5</v>
      </c>
    </row>
    <row r="30" spans="2:3" x14ac:dyDescent="0.15">
      <c r="B30" t="s">
        <v>46</v>
      </c>
      <c r="C30">
        <v>5</v>
      </c>
    </row>
    <row r="31" spans="2:3" x14ac:dyDescent="0.15">
      <c r="B31" t="s">
        <v>47</v>
      </c>
      <c r="C31">
        <v>5</v>
      </c>
    </row>
    <row r="32" spans="2:3" x14ac:dyDescent="0.15">
      <c r="B32" t="s">
        <v>48</v>
      </c>
      <c r="C32">
        <v>5</v>
      </c>
    </row>
    <row r="33" spans="2:3" x14ac:dyDescent="0.15">
      <c r="B33" t="s">
        <v>49</v>
      </c>
      <c r="C33">
        <v>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8"/>
  <sheetViews>
    <sheetView topLeftCell="A51" workbookViewId="0">
      <selection activeCell="G75" sqref="G75:G76"/>
    </sheetView>
  </sheetViews>
  <sheetFormatPr defaultRowHeight="13.5" x14ac:dyDescent="0.15"/>
  <cols>
    <col min="1" max="1" width="12.375" bestFit="1" customWidth="1"/>
    <col min="3" max="3" width="11" bestFit="1" customWidth="1"/>
    <col min="4" max="4" width="11.875" bestFit="1" customWidth="1"/>
    <col min="5" max="5" width="12.375" customWidth="1"/>
    <col min="6" max="6" width="10.375" customWidth="1"/>
    <col min="7" max="7" width="9.75" customWidth="1"/>
  </cols>
  <sheetData>
    <row r="1" spans="1:30" x14ac:dyDescent="0.15">
      <c r="A1" s="30" t="s">
        <v>139</v>
      </c>
    </row>
    <row r="2" spans="1:30" x14ac:dyDescent="0.15">
      <c r="A2" t="s">
        <v>66</v>
      </c>
      <c r="B2" t="s">
        <v>68</v>
      </c>
      <c r="C2" t="s">
        <v>140</v>
      </c>
      <c r="D2" t="s">
        <v>141</v>
      </c>
      <c r="E2" t="s">
        <v>67</v>
      </c>
      <c r="F2" s="74" t="s">
        <v>79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68" t="s">
        <v>83</v>
      </c>
      <c r="T2" s="69"/>
      <c r="U2" s="69"/>
      <c r="V2" s="69"/>
      <c r="W2" s="69"/>
      <c r="X2" s="69"/>
      <c r="Y2" s="69"/>
      <c r="Z2" s="69"/>
      <c r="AA2" s="70"/>
      <c r="AB2" s="67" t="s">
        <v>80</v>
      </c>
      <c r="AC2" s="67"/>
      <c r="AD2" s="67"/>
    </row>
    <row r="3" spans="1:30" x14ac:dyDescent="0.15">
      <c r="A3" t="s">
        <v>84</v>
      </c>
      <c r="B3">
        <v>13</v>
      </c>
      <c r="C3">
        <v>13</v>
      </c>
      <c r="D3">
        <v>9</v>
      </c>
      <c r="E3">
        <v>3</v>
      </c>
      <c r="F3" s="12">
        <v>1</v>
      </c>
      <c r="G3" s="13">
        <v>2</v>
      </c>
      <c r="H3" s="13">
        <v>3</v>
      </c>
      <c r="I3" s="13">
        <v>4</v>
      </c>
      <c r="J3" s="14">
        <v>5</v>
      </c>
      <c r="K3" s="14">
        <v>6</v>
      </c>
      <c r="L3" s="14">
        <v>7</v>
      </c>
      <c r="M3" s="14">
        <v>8</v>
      </c>
      <c r="N3" s="9">
        <v>9</v>
      </c>
      <c r="O3" s="9">
        <v>10</v>
      </c>
      <c r="P3" s="9">
        <v>11</v>
      </c>
      <c r="Q3" s="26">
        <v>12</v>
      </c>
      <c r="R3" s="7">
        <v>13</v>
      </c>
      <c r="S3" s="15">
        <v>5</v>
      </c>
      <c r="T3" s="14">
        <v>6</v>
      </c>
      <c r="U3" s="14">
        <v>7</v>
      </c>
      <c r="V3" s="14">
        <v>8</v>
      </c>
      <c r="W3" s="9">
        <v>9</v>
      </c>
      <c r="X3" s="9">
        <v>10</v>
      </c>
      <c r="Y3" s="9">
        <v>11</v>
      </c>
      <c r="Z3" s="26">
        <v>12</v>
      </c>
      <c r="AA3" s="7">
        <v>13</v>
      </c>
      <c r="AB3" s="29">
        <v>11</v>
      </c>
      <c r="AC3" s="26">
        <v>12</v>
      </c>
      <c r="AD3" s="7">
        <v>13</v>
      </c>
    </row>
    <row r="4" spans="1:30" x14ac:dyDescent="0.15">
      <c r="A4" t="s">
        <v>85</v>
      </c>
      <c r="B4">
        <v>13</v>
      </c>
      <c r="C4">
        <v>13</v>
      </c>
      <c r="D4">
        <v>9</v>
      </c>
      <c r="E4">
        <v>3</v>
      </c>
      <c r="F4" s="16">
        <v>1</v>
      </c>
      <c r="G4" s="17">
        <v>2</v>
      </c>
      <c r="H4" s="17">
        <v>14</v>
      </c>
      <c r="I4" s="17">
        <v>15</v>
      </c>
      <c r="J4" s="18">
        <v>5</v>
      </c>
      <c r="K4" s="18">
        <v>16</v>
      </c>
      <c r="L4" s="19">
        <v>17</v>
      </c>
      <c r="M4" s="19">
        <v>18</v>
      </c>
      <c r="N4" s="10">
        <v>19</v>
      </c>
      <c r="O4" s="10">
        <v>20</v>
      </c>
      <c r="P4" s="10">
        <v>21</v>
      </c>
      <c r="Q4" s="27">
        <v>12</v>
      </c>
      <c r="R4" s="5">
        <v>22</v>
      </c>
      <c r="S4" s="20">
        <v>5</v>
      </c>
      <c r="T4" s="18">
        <v>16</v>
      </c>
      <c r="U4" s="19">
        <v>17</v>
      </c>
      <c r="V4" s="19">
        <v>18</v>
      </c>
      <c r="W4" s="10">
        <v>19</v>
      </c>
      <c r="X4" s="10">
        <v>20</v>
      </c>
      <c r="Y4" s="10">
        <v>21</v>
      </c>
      <c r="Z4" s="27">
        <v>12</v>
      </c>
      <c r="AA4" s="5">
        <v>22</v>
      </c>
      <c r="AB4" s="29">
        <v>21</v>
      </c>
      <c r="AC4" s="27">
        <v>12</v>
      </c>
      <c r="AD4" s="5">
        <v>22</v>
      </c>
    </row>
    <row r="5" spans="1:30" x14ac:dyDescent="0.15">
      <c r="A5" t="s">
        <v>86</v>
      </c>
      <c r="B5">
        <v>13</v>
      </c>
      <c r="C5">
        <v>13</v>
      </c>
      <c r="D5">
        <v>9</v>
      </c>
      <c r="E5">
        <v>3</v>
      </c>
      <c r="F5" s="21">
        <v>3</v>
      </c>
      <c r="G5" s="22">
        <v>4</v>
      </c>
      <c r="H5" s="22">
        <v>23</v>
      </c>
      <c r="I5" s="22">
        <v>24</v>
      </c>
      <c r="J5" s="23">
        <v>6</v>
      </c>
      <c r="K5" s="23">
        <v>25</v>
      </c>
      <c r="L5" s="24">
        <v>26</v>
      </c>
      <c r="M5" s="24">
        <v>27</v>
      </c>
      <c r="N5" s="11">
        <v>28</v>
      </c>
      <c r="O5" s="11">
        <v>29</v>
      </c>
      <c r="P5" s="11">
        <v>30</v>
      </c>
      <c r="Q5" s="28">
        <v>13</v>
      </c>
      <c r="R5" s="6">
        <v>31</v>
      </c>
      <c r="S5" s="25">
        <v>6</v>
      </c>
      <c r="T5" s="23">
        <v>25</v>
      </c>
      <c r="U5" s="24">
        <v>26</v>
      </c>
      <c r="V5" s="24">
        <v>27</v>
      </c>
      <c r="W5" s="11">
        <v>28</v>
      </c>
      <c r="X5" s="11">
        <v>29</v>
      </c>
      <c r="Y5" s="11">
        <v>30</v>
      </c>
      <c r="Z5" s="28">
        <v>13</v>
      </c>
      <c r="AA5" s="6">
        <v>31</v>
      </c>
      <c r="AB5" s="29">
        <v>30</v>
      </c>
      <c r="AC5" s="28">
        <v>13</v>
      </c>
      <c r="AD5" s="6">
        <v>31</v>
      </c>
    </row>
    <row r="7" spans="1:30" x14ac:dyDescent="0.15">
      <c r="A7" t="s">
        <v>142</v>
      </c>
      <c r="B7">
        <v>46</v>
      </c>
      <c r="H7" s="8">
        <v>0.55000000000000004</v>
      </c>
      <c r="J7" s="8">
        <v>0.45</v>
      </c>
      <c r="N7" s="8">
        <v>0</v>
      </c>
      <c r="Q7" s="8">
        <v>0</v>
      </c>
      <c r="S7" s="8">
        <v>0.2</v>
      </c>
      <c r="W7" s="8">
        <v>0.8</v>
      </c>
      <c r="Y7" s="8"/>
      <c r="Z7" s="8">
        <v>0</v>
      </c>
      <c r="AB7" s="8">
        <v>0.25</v>
      </c>
      <c r="AD7" s="8">
        <v>0.75</v>
      </c>
    </row>
    <row r="8" spans="1:30" x14ac:dyDescent="0.15">
      <c r="A8" t="s">
        <v>69</v>
      </c>
      <c r="B8">
        <v>31</v>
      </c>
    </row>
    <row r="9" spans="1:30" x14ac:dyDescent="0.15">
      <c r="A9" t="s">
        <v>70</v>
      </c>
      <c r="B9">
        <v>8</v>
      </c>
    </row>
    <row r="10" spans="1:30" ht="14.25" thickBot="1" x14ac:dyDescent="0.2"/>
    <row r="11" spans="1:30" x14ac:dyDescent="0.15">
      <c r="A11" s="49" t="s">
        <v>87</v>
      </c>
      <c r="B11" s="50" t="s">
        <v>88</v>
      </c>
      <c r="C11" s="50" t="s">
        <v>89</v>
      </c>
      <c r="D11" s="51" t="s">
        <v>99</v>
      </c>
    </row>
    <row r="12" spans="1:30" x14ac:dyDescent="0.15">
      <c r="A12" s="52">
        <v>6000</v>
      </c>
      <c r="B12" s="35">
        <v>3000</v>
      </c>
      <c r="C12" s="35">
        <v>1000</v>
      </c>
      <c r="D12" s="53">
        <v>10</v>
      </c>
    </row>
    <row r="13" spans="1:30" x14ac:dyDescent="0.15">
      <c r="A13" s="52" t="s">
        <v>96</v>
      </c>
      <c r="B13" s="35" t="s">
        <v>97</v>
      </c>
      <c r="C13" s="35" t="s">
        <v>98</v>
      </c>
      <c r="D13" s="53" t="s">
        <v>145</v>
      </c>
    </row>
    <row r="14" spans="1:30" ht="14.25" thickBot="1" x14ac:dyDescent="0.2">
      <c r="A14" s="54">
        <v>0</v>
      </c>
      <c r="B14" s="55">
        <f>10000*D12/B12</f>
        <v>33.333333333333336</v>
      </c>
      <c r="C14" s="55">
        <f>10000*D12/C12</f>
        <v>100</v>
      </c>
      <c r="D14" s="56">
        <f>12*(425)</f>
        <v>5100</v>
      </c>
    </row>
    <row r="15" spans="1:30" ht="14.25" thickBot="1" x14ac:dyDescent="0.2"/>
    <row r="16" spans="1:30" x14ac:dyDescent="0.15">
      <c r="A16" s="40" t="s">
        <v>90</v>
      </c>
      <c r="B16" s="32" t="s">
        <v>95</v>
      </c>
      <c r="C16" s="32" t="s">
        <v>146</v>
      </c>
      <c r="D16" s="32" t="s">
        <v>143</v>
      </c>
      <c r="E16" s="32" t="s">
        <v>147</v>
      </c>
      <c r="F16" s="32" t="s">
        <v>144</v>
      </c>
      <c r="G16" s="33" t="s">
        <v>167</v>
      </c>
      <c r="I16" t="s">
        <v>157</v>
      </c>
    </row>
    <row r="17" spans="1:20" x14ac:dyDescent="0.15">
      <c r="A17" s="34" t="s">
        <v>91</v>
      </c>
      <c r="B17" s="2">
        <f>A12*H7</f>
        <v>3300.0000000000005</v>
      </c>
      <c r="C17" s="2">
        <f>G17/F17</f>
        <v>210.37500000000006</v>
      </c>
      <c r="D17" s="2">
        <v>8</v>
      </c>
      <c r="E17" s="2">
        <v>1</v>
      </c>
      <c r="F17" s="2">
        <f>D17*E17</f>
        <v>8</v>
      </c>
      <c r="G17" s="36">
        <f>$D$14*B17/SUM($B$17:$B$20)</f>
        <v>1683.0000000000005</v>
      </c>
      <c r="H17">
        <f t="shared" ref="H17:H20" si="0">G17/F17</f>
        <v>210.37500000000006</v>
      </c>
    </row>
    <row r="18" spans="1:20" x14ac:dyDescent="0.15">
      <c r="A18" s="34" t="s">
        <v>92</v>
      </c>
      <c r="B18" s="2">
        <f>A12*J7+B12*S7</f>
        <v>3300</v>
      </c>
      <c r="C18" s="2">
        <f t="shared" ref="C18:C20" si="1">G18/F18</f>
        <v>168.3</v>
      </c>
      <c r="D18" s="2">
        <v>10</v>
      </c>
      <c r="E18" s="2">
        <v>1</v>
      </c>
      <c r="F18" s="2">
        <f t="shared" ref="F18:F20" si="2">D18*E18</f>
        <v>10</v>
      </c>
      <c r="G18" s="36">
        <f t="shared" ref="G18:G20" si="3">$D$14*B18/SUM($B$17:$B$20)</f>
        <v>1683</v>
      </c>
      <c r="H18">
        <f t="shared" si="0"/>
        <v>168.3</v>
      </c>
    </row>
    <row r="19" spans="1:20" x14ac:dyDescent="0.15">
      <c r="A19" s="34" t="s">
        <v>93</v>
      </c>
      <c r="B19" s="2">
        <f>A12*N7+B12*W7+C12*AB7</f>
        <v>2650</v>
      </c>
      <c r="C19" s="2">
        <f t="shared" si="1"/>
        <v>150.16666666666666</v>
      </c>
      <c r="D19" s="2">
        <v>9</v>
      </c>
      <c r="E19" s="2">
        <v>1</v>
      </c>
      <c r="F19" s="2">
        <f t="shared" si="2"/>
        <v>9</v>
      </c>
      <c r="G19" s="36">
        <f t="shared" si="3"/>
        <v>1351.5</v>
      </c>
      <c r="H19">
        <f>G19/F19</f>
        <v>150.16666666666666</v>
      </c>
    </row>
    <row r="20" spans="1:20" ht="14.25" thickBot="1" x14ac:dyDescent="0.2">
      <c r="A20" s="34" t="s">
        <v>94</v>
      </c>
      <c r="B20" s="2">
        <f>A12*Q7+B12*Z7+C12*AD7</f>
        <v>750</v>
      </c>
      <c r="C20" s="2">
        <f t="shared" si="1"/>
        <v>95.625</v>
      </c>
      <c r="D20" s="2">
        <v>4</v>
      </c>
      <c r="E20" s="2">
        <v>1</v>
      </c>
      <c r="F20" s="2">
        <f t="shared" si="2"/>
        <v>4</v>
      </c>
      <c r="G20" s="36">
        <f t="shared" si="3"/>
        <v>382.5</v>
      </c>
      <c r="H20">
        <f t="shared" si="0"/>
        <v>95.625</v>
      </c>
    </row>
    <row r="21" spans="1:20" x14ac:dyDescent="0.15">
      <c r="A21" s="31" t="s">
        <v>71</v>
      </c>
      <c r="B21" s="32" t="s">
        <v>72</v>
      </c>
      <c r="C21" s="44" t="s">
        <v>73</v>
      </c>
      <c r="D21" s="45" t="s">
        <v>74</v>
      </c>
      <c r="E21" s="32" t="s">
        <v>81</v>
      </c>
      <c r="F21" s="32" t="s">
        <v>82</v>
      </c>
      <c r="G21" s="32" t="s">
        <v>84</v>
      </c>
      <c r="H21" s="32" t="s">
        <v>85</v>
      </c>
      <c r="I21" s="33" t="s">
        <v>86</v>
      </c>
    </row>
    <row r="22" spans="1:20" x14ac:dyDescent="0.15">
      <c r="A22" s="34" t="s">
        <v>75</v>
      </c>
      <c r="B22" s="2">
        <v>1</v>
      </c>
      <c r="C22" s="3">
        <v>10</v>
      </c>
      <c r="D22" s="1">
        <v>2</v>
      </c>
      <c r="E22" s="4">
        <v>2</v>
      </c>
      <c r="F22" s="2">
        <f>C22-E22</f>
        <v>8</v>
      </c>
      <c r="G22" s="2">
        <v>4</v>
      </c>
      <c r="H22" s="2">
        <v>4</v>
      </c>
      <c r="I22" s="36">
        <v>4</v>
      </c>
    </row>
    <row r="23" spans="1:20" x14ac:dyDescent="0.15">
      <c r="A23" s="34" t="s">
        <v>76</v>
      </c>
      <c r="B23" s="2">
        <v>1.4</v>
      </c>
      <c r="C23" s="3">
        <v>16</v>
      </c>
      <c r="D23" s="1">
        <v>3</v>
      </c>
      <c r="E23" s="4">
        <v>6</v>
      </c>
      <c r="F23" s="2">
        <f t="shared" ref="F23:F25" si="4">C23-E23</f>
        <v>10</v>
      </c>
      <c r="G23" s="2">
        <v>4</v>
      </c>
      <c r="H23" s="2">
        <v>4</v>
      </c>
      <c r="I23" s="36">
        <v>4</v>
      </c>
    </row>
    <row r="24" spans="1:20" x14ac:dyDescent="0.15">
      <c r="A24" s="34" t="s">
        <v>77</v>
      </c>
      <c r="B24" s="2">
        <v>2</v>
      </c>
      <c r="C24" s="3">
        <v>17</v>
      </c>
      <c r="D24" s="1">
        <v>4</v>
      </c>
      <c r="E24" s="4">
        <v>6</v>
      </c>
      <c r="F24" s="2">
        <f t="shared" si="4"/>
        <v>11</v>
      </c>
      <c r="G24" s="2">
        <v>5</v>
      </c>
      <c r="H24" s="2">
        <v>4</v>
      </c>
      <c r="I24" s="36">
        <v>4</v>
      </c>
    </row>
    <row r="25" spans="1:20" ht="14.25" thickBot="1" x14ac:dyDescent="0.2">
      <c r="A25" s="41" t="s">
        <v>78</v>
      </c>
      <c r="B25" s="42">
        <v>3</v>
      </c>
      <c r="C25" s="46">
        <v>3</v>
      </c>
      <c r="D25" s="47">
        <v>5</v>
      </c>
      <c r="E25" s="48">
        <v>1</v>
      </c>
      <c r="F25" s="42">
        <f t="shared" si="4"/>
        <v>2</v>
      </c>
      <c r="G25" s="42"/>
      <c r="H25" s="42">
        <v>1</v>
      </c>
      <c r="I25" s="43">
        <v>1</v>
      </c>
    </row>
    <row r="27" spans="1:20" ht="14.25" thickBot="1" x14ac:dyDescent="0.2">
      <c r="L27" s="61">
        <v>3</v>
      </c>
      <c r="M27">
        <v>5</v>
      </c>
      <c r="N27">
        <v>7</v>
      </c>
      <c r="O27" s="61">
        <v>9</v>
      </c>
      <c r="P27">
        <v>11</v>
      </c>
      <c r="Q27">
        <v>13</v>
      </c>
      <c r="R27" s="61">
        <v>15</v>
      </c>
      <c r="S27">
        <v>17</v>
      </c>
      <c r="T27" s="60">
        <v>19</v>
      </c>
    </row>
    <row r="28" spans="1:20" ht="14.25" thickBot="1" x14ac:dyDescent="0.2">
      <c r="A28" t="s">
        <v>148</v>
      </c>
    </row>
    <row r="29" spans="1:20" x14ac:dyDescent="0.15">
      <c r="A29" s="40" t="s">
        <v>138</v>
      </c>
      <c r="B29" s="32"/>
      <c r="C29" s="32" t="s">
        <v>103</v>
      </c>
      <c r="D29" s="33"/>
      <c r="K29" s="71" t="s">
        <v>150</v>
      </c>
      <c r="L29" s="72"/>
      <c r="M29" s="72"/>
      <c r="N29" s="72"/>
      <c r="O29" s="72"/>
      <c r="P29" s="72"/>
      <c r="Q29" s="72"/>
      <c r="R29" s="72"/>
      <c r="S29" s="72"/>
      <c r="T29" s="73"/>
    </row>
    <row r="30" spans="1:20" ht="14.25" thickBot="1" x14ac:dyDescent="0.2">
      <c r="A30" s="34" t="s">
        <v>100</v>
      </c>
      <c r="B30" s="2">
        <v>8</v>
      </c>
      <c r="C30" s="2">
        <f>B30*24</f>
        <v>192</v>
      </c>
      <c r="D30" s="36"/>
      <c r="K30" s="57" t="s">
        <v>79</v>
      </c>
      <c r="L30" s="58" t="s">
        <v>79</v>
      </c>
      <c r="M30" s="59" t="s">
        <v>83</v>
      </c>
      <c r="N30" s="58" t="s">
        <v>79</v>
      </c>
      <c r="O30" s="58" t="s">
        <v>149</v>
      </c>
      <c r="P30" s="59" t="s">
        <v>83</v>
      </c>
      <c r="Q30" s="58" t="s">
        <v>79</v>
      </c>
      <c r="R30" s="58" t="s">
        <v>149</v>
      </c>
      <c r="S30" s="59" t="s">
        <v>83</v>
      </c>
      <c r="T30" s="60" t="s">
        <v>80</v>
      </c>
    </row>
    <row r="31" spans="1:20" x14ac:dyDescent="0.15">
      <c r="A31" s="34" t="s">
        <v>101</v>
      </c>
      <c r="B31" s="2">
        <v>10</v>
      </c>
      <c r="C31" s="2">
        <f>B31*5</f>
        <v>50</v>
      </c>
      <c r="D31" s="36"/>
      <c r="K31" t="s">
        <v>151</v>
      </c>
      <c r="L31" t="s">
        <v>151</v>
      </c>
      <c r="M31" t="s">
        <v>155</v>
      </c>
      <c r="N31" t="s">
        <v>152</v>
      </c>
      <c r="O31" t="s">
        <v>152</v>
      </c>
      <c r="P31" t="s">
        <v>155</v>
      </c>
      <c r="Q31" t="s">
        <v>151</v>
      </c>
      <c r="R31" t="s">
        <v>152</v>
      </c>
      <c r="S31" t="s">
        <v>155</v>
      </c>
      <c r="T31" t="s">
        <v>156</v>
      </c>
    </row>
    <row r="32" spans="1:20" x14ac:dyDescent="0.15">
      <c r="A32" s="34" t="s">
        <v>102</v>
      </c>
      <c r="B32" s="2">
        <v>20</v>
      </c>
      <c r="C32" s="2"/>
      <c r="D32" s="36"/>
      <c r="K32" t="s">
        <v>153</v>
      </c>
      <c r="L32" t="s">
        <v>154</v>
      </c>
      <c r="N32" t="s">
        <v>154</v>
      </c>
      <c r="O32" t="s">
        <v>154</v>
      </c>
      <c r="Q32" t="s">
        <v>153</v>
      </c>
      <c r="R32" t="s">
        <v>153</v>
      </c>
    </row>
    <row r="33" spans="1:20" ht="14.25" thickBot="1" x14ac:dyDescent="0.2">
      <c r="A33" s="34"/>
      <c r="B33" s="2"/>
      <c r="C33" s="2"/>
      <c r="D33" s="36"/>
    </row>
    <row r="34" spans="1:20" x14ac:dyDescent="0.15">
      <c r="A34" s="34" t="s">
        <v>168</v>
      </c>
      <c r="B34" s="2"/>
      <c r="C34" s="2"/>
      <c r="D34" s="36"/>
      <c r="K34" s="71" t="s">
        <v>150</v>
      </c>
      <c r="L34" s="72"/>
      <c r="M34" s="72"/>
      <c r="N34" s="72"/>
      <c r="O34" s="72"/>
      <c r="P34" s="72"/>
      <c r="Q34" s="72"/>
      <c r="R34" s="72"/>
      <c r="S34" s="72"/>
      <c r="T34" s="73"/>
    </row>
    <row r="35" spans="1:20" ht="14.25" thickBot="1" x14ac:dyDescent="0.2">
      <c r="A35" s="34"/>
      <c r="B35" s="2"/>
      <c r="C35" s="2"/>
      <c r="D35" s="36"/>
      <c r="K35" s="57" t="s">
        <v>79</v>
      </c>
      <c r="L35" s="58" t="s">
        <v>79</v>
      </c>
      <c r="M35" s="58" t="s">
        <v>79</v>
      </c>
      <c r="N35" s="58" t="s">
        <v>79</v>
      </c>
      <c r="O35" s="58" t="s">
        <v>149</v>
      </c>
      <c r="P35" s="58" t="s">
        <v>149</v>
      </c>
      <c r="Q35" s="59" t="s">
        <v>83</v>
      </c>
      <c r="R35" s="59" t="s">
        <v>83</v>
      </c>
      <c r="S35" s="59" t="s">
        <v>83</v>
      </c>
      <c r="T35" s="60" t="s">
        <v>80</v>
      </c>
    </row>
    <row r="36" spans="1:20" ht="14.25" thickBot="1" x14ac:dyDescent="0.2">
      <c r="A36" s="41">
        <f>24*B17/10000</f>
        <v>7.9200000000000017</v>
      </c>
      <c r="B36" s="42">
        <f>24*B18/10000</f>
        <v>7.92</v>
      </c>
      <c r="C36" s="42">
        <f>24*B19/10000</f>
        <v>6.36</v>
      </c>
      <c r="D36" s="43">
        <f>24*B20/10000</f>
        <v>1.8</v>
      </c>
    </row>
    <row r="37" spans="1:20" ht="14.25" thickBot="1" x14ac:dyDescent="0.2"/>
    <row r="38" spans="1:20" x14ac:dyDescent="0.15">
      <c r="A38" s="31" t="s">
        <v>137</v>
      </c>
      <c r="B38" s="32"/>
      <c r="C38" s="32"/>
      <c r="D38" s="32"/>
      <c r="E38" s="32" t="s">
        <v>84</v>
      </c>
      <c r="F38" s="32" t="s">
        <v>85</v>
      </c>
      <c r="G38" s="33" t="s">
        <v>86</v>
      </c>
      <c r="H38" s="65"/>
      <c r="I38" s="65"/>
      <c r="J38" s="65"/>
    </row>
    <row r="39" spans="1:20" x14ac:dyDescent="0.15">
      <c r="A39" s="79">
        <v>5001</v>
      </c>
      <c r="B39" s="79">
        <v>2</v>
      </c>
      <c r="C39" s="80" t="s">
        <v>133</v>
      </c>
      <c r="D39" s="79" t="s">
        <v>104</v>
      </c>
      <c r="E39">
        <v>1</v>
      </c>
      <c r="G39">
        <v>3</v>
      </c>
      <c r="H39" s="65">
        <v>1</v>
      </c>
      <c r="I39" s="65"/>
      <c r="J39" s="65"/>
      <c r="K39">
        <v>1</v>
      </c>
      <c r="L39" s="34">
        <v>5001</v>
      </c>
    </row>
    <row r="40" spans="1:20" x14ac:dyDescent="0.15">
      <c r="A40" s="79">
        <v>5006</v>
      </c>
      <c r="B40" s="79">
        <v>2</v>
      </c>
      <c r="C40" s="80" t="s">
        <v>134</v>
      </c>
      <c r="D40" s="79" t="s">
        <v>106</v>
      </c>
      <c r="E40">
        <v>1</v>
      </c>
      <c r="G40">
        <v>3</v>
      </c>
      <c r="H40" s="65">
        <v>2</v>
      </c>
      <c r="I40" s="65"/>
      <c r="J40" s="65"/>
      <c r="K40">
        <v>2</v>
      </c>
      <c r="L40" s="34">
        <v>5006</v>
      </c>
    </row>
    <row r="41" spans="1:20" x14ac:dyDescent="0.15">
      <c r="A41" s="79">
        <v>5020</v>
      </c>
      <c r="B41" s="79">
        <v>2</v>
      </c>
      <c r="C41" s="80">
        <v>2</v>
      </c>
      <c r="D41" s="79" t="s">
        <v>113</v>
      </c>
      <c r="E41">
        <v>1</v>
      </c>
      <c r="F41">
        <v>2</v>
      </c>
      <c r="H41" s="65">
        <v>3</v>
      </c>
      <c r="I41" s="65"/>
      <c r="J41" s="65"/>
      <c r="K41">
        <v>3</v>
      </c>
      <c r="L41" s="34">
        <v>5027</v>
      </c>
    </row>
    <row r="42" spans="1:20" x14ac:dyDescent="0.15">
      <c r="A42" s="79">
        <v>5021</v>
      </c>
      <c r="B42" s="79">
        <v>2</v>
      </c>
      <c r="C42" s="80">
        <v>2</v>
      </c>
      <c r="D42" s="79" t="s">
        <v>114</v>
      </c>
      <c r="E42">
        <v>1</v>
      </c>
      <c r="F42">
        <v>2</v>
      </c>
      <c r="H42" s="65">
        <v>4</v>
      </c>
      <c r="I42" s="65"/>
      <c r="J42" s="65"/>
      <c r="K42">
        <v>4</v>
      </c>
      <c r="L42" s="34">
        <v>5028</v>
      </c>
    </row>
    <row r="43" spans="1:20" x14ac:dyDescent="0.15">
      <c r="A43" s="79">
        <v>5027</v>
      </c>
      <c r="B43" s="79">
        <v>2</v>
      </c>
      <c r="C43" s="81">
        <v>0</v>
      </c>
      <c r="D43" s="79" t="s">
        <v>118</v>
      </c>
      <c r="F43">
        <v>2</v>
      </c>
      <c r="H43" s="65"/>
      <c r="I43" s="65">
        <v>14</v>
      </c>
      <c r="J43" s="65"/>
      <c r="K43">
        <v>14</v>
      </c>
      <c r="L43" s="34">
        <v>5029</v>
      </c>
    </row>
    <row r="44" spans="1:20" x14ac:dyDescent="0.15">
      <c r="A44" s="79">
        <v>5028</v>
      </c>
      <c r="B44" s="79">
        <v>2</v>
      </c>
      <c r="C44" s="81">
        <v>0</v>
      </c>
      <c r="D44" s="79" t="s">
        <v>119</v>
      </c>
      <c r="F44">
        <v>2</v>
      </c>
      <c r="H44" s="65"/>
      <c r="I44" s="65">
        <v>15</v>
      </c>
      <c r="J44" s="65"/>
      <c r="K44">
        <v>15</v>
      </c>
      <c r="L44" s="34">
        <v>5032</v>
      </c>
    </row>
    <row r="45" spans="1:20" x14ac:dyDescent="0.15">
      <c r="A45" s="79">
        <v>5029</v>
      </c>
      <c r="B45" s="79">
        <v>2</v>
      </c>
      <c r="C45" s="80">
        <v>1</v>
      </c>
      <c r="D45" s="79" t="s">
        <v>120</v>
      </c>
      <c r="G45">
        <v>3</v>
      </c>
      <c r="H45" s="65"/>
      <c r="I45" s="65"/>
      <c r="J45" s="65">
        <v>23</v>
      </c>
      <c r="K45">
        <v>23</v>
      </c>
      <c r="L45" s="34">
        <v>5020</v>
      </c>
    </row>
    <row r="46" spans="1:20" x14ac:dyDescent="0.15">
      <c r="A46" s="79">
        <v>5032</v>
      </c>
      <c r="B46" s="79">
        <v>2</v>
      </c>
      <c r="C46" s="80">
        <v>2</v>
      </c>
      <c r="D46" s="79" t="s">
        <v>123</v>
      </c>
      <c r="G46">
        <v>3</v>
      </c>
      <c r="H46" s="65"/>
      <c r="I46" s="65"/>
      <c r="J46" s="65">
        <v>24</v>
      </c>
      <c r="K46">
        <v>24</v>
      </c>
      <c r="L46" s="34">
        <v>5021</v>
      </c>
    </row>
    <row r="47" spans="1:20" x14ac:dyDescent="0.15">
      <c r="A47" s="82">
        <v>5005</v>
      </c>
      <c r="B47" s="82">
        <v>3</v>
      </c>
      <c r="C47" s="83" t="s">
        <v>133</v>
      </c>
      <c r="D47" s="82" t="s">
        <v>105</v>
      </c>
      <c r="E47">
        <v>1</v>
      </c>
      <c r="G47">
        <v>3</v>
      </c>
      <c r="H47" s="65">
        <v>5</v>
      </c>
      <c r="I47" s="65"/>
      <c r="J47" s="65"/>
      <c r="K47">
        <v>5</v>
      </c>
      <c r="L47" s="34">
        <v>5018</v>
      </c>
    </row>
    <row r="48" spans="1:20" x14ac:dyDescent="0.15">
      <c r="A48" s="82">
        <v>5018</v>
      </c>
      <c r="B48" s="82">
        <v>3</v>
      </c>
      <c r="C48" s="83" t="s">
        <v>136</v>
      </c>
      <c r="D48" s="82" t="s">
        <v>111</v>
      </c>
      <c r="E48">
        <v>1</v>
      </c>
      <c r="G48">
        <v>3</v>
      </c>
      <c r="H48" s="65">
        <v>6</v>
      </c>
      <c r="I48" s="65"/>
      <c r="J48" s="65"/>
      <c r="K48">
        <v>6</v>
      </c>
      <c r="L48" s="34">
        <v>5036</v>
      </c>
    </row>
    <row r="49" spans="1:12" x14ac:dyDescent="0.15">
      <c r="A49" s="82">
        <v>5019</v>
      </c>
      <c r="B49" s="82">
        <v>3</v>
      </c>
      <c r="C49" s="83">
        <v>2</v>
      </c>
      <c r="D49" s="82" t="s">
        <v>112</v>
      </c>
      <c r="E49">
        <v>1</v>
      </c>
      <c r="H49" s="65">
        <v>7</v>
      </c>
      <c r="I49" s="65"/>
      <c r="J49" s="65"/>
      <c r="K49">
        <v>7</v>
      </c>
      <c r="L49" s="34">
        <v>5005</v>
      </c>
    </row>
    <row r="50" spans="1:12" x14ac:dyDescent="0.15">
      <c r="A50" s="82">
        <v>5022</v>
      </c>
      <c r="B50" s="82">
        <v>3</v>
      </c>
      <c r="C50" s="83">
        <v>3</v>
      </c>
      <c r="D50" s="82" t="s">
        <v>115</v>
      </c>
      <c r="E50">
        <v>1</v>
      </c>
      <c r="H50" s="65">
        <v>8</v>
      </c>
      <c r="I50" s="65"/>
      <c r="J50" s="65"/>
      <c r="K50">
        <v>8</v>
      </c>
      <c r="L50" s="34">
        <v>5019</v>
      </c>
    </row>
    <row r="51" spans="1:12" x14ac:dyDescent="0.15">
      <c r="A51" s="82">
        <v>5024</v>
      </c>
      <c r="B51" s="82">
        <v>3</v>
      </c>
      <c r="C51" s="83">
        <v>3</v>
      </c>
      <c r="D51" s="82" t="s">
        <v>116</v>
      </c>
      <c r="E51" s="82">
        <v>1</v>
      </c>
      <c r="F51" s="82">
        <v>2</v>
      </c>
      <c r="H51" s="65"/>
      <c r="I51" s="65">
        <v>16</v>
      </c>
      <c r="J51" s="65"/>
      <c r="K51">
        <v>16</v>
      </c>
      <c r="L51" s="34">
        <v>5022</v>
      </c>
    </row>
    <row r="52" spans="1:12" x14ac:dyDescent="0.15">
      <c r="A52" s="82">
        <v>5026</v>
      </c>
      <c r="B52" s="82">
        <v>3</v>
      </c>
      <c r="C52" s="83">
        <v>3</v>
      </c>
      <c r="D52" s="82" t="s">
        <v>117</v>
      </c>
      <c r="E52" s="82">
        <v>1</v>
      </c>
      <c r="F52" s="82">
        <v>2</v>
      </c>
      <c r="H52" s="65"/>
      <c r="I52" s="65">
        <v>17</v>
      </c>
      <c r="J52" s="65"/>
      <c r="K52">
        <v>17</v>
      </c>
      <c r="L52" s="34">
        <v>5024</v>
      </c>
    </row>
    <row r="53" spans="1:12" x14ac:dyDescent="0.15">
      <c r="A53" s="82">
        <v>5030</v>
      </c>
      <c r="B53" s="82">
        <v>3</v>
      </c>
      <c r="C53" s="83">
        <v>1</v>
      </c>
      <c r="D53" s="82" t="s">
        <v>121</v>
      </c>
      <c r="F53" s="82">
        <v>2</v>
      </c>
      <c r="H53" s="65"/>
      <c r="I53" s="65">
        <v>18</v>
      </c>
      <c r="J53" s="65"/>
      <c r="K53">
        <v>18</v>
      </c>
      <c r="L53" s="34">
        <v>5026</v>
      </c>
    </row>
    <row r="54" spans="1:12" x14ac:dyDescent="0.15">
      <c r="A54" s="82">
        <v>5031</v>
      </c>
      <c r="B54" s="82">
        <v>3</v>
      </c>
      <c r="C54" s="83">
        <v>1</v>
      </c>
      <c r="D54" s="82" t="s">
        <v>122</v>
      </c>
      <c r="F54" s="82">
        <v>2</v>
      </c>
      <c r="H54" s="65"/>
      <c r="I54" s="65"/>
      <c r="J54" s="65">
        <v>25</v>
      </c>
      <c r="K54">
        <v>25</v>
      </c>
      <c r="L54" s="34">
        <v>5030</v>
      </c>
    </row>
    <row r="55" spans="1:12" x14ac:dyDescent="0.15">
      <c r="A55" s="82">
        <v>5033</v>
      </c>
      <c r="B55" s="82">
        <v>3</v>
      </c>
      <c r="C55" s="83">
        <v>2</v>
      </c>
      <c r="D55" s="82" t="s">
        <v>206</v>
      </c>
      <c r="F55" s="82">
        <v>2</v>
      </c>
      <c r="H55" s="65"/>
      <c r="I55" s="65"/>
      <c r="J55" s="65">
        <v>26</v>
      </c>
      <c r="K55">
        <v>26</v>
      </c>
      <c r="L55" s="34">
        <v>5031</v>
      </c>
    </row>
    <row r="56" spans="1:12" ht="14.25" thickBot="1" x14ac:dyDescent="0.2">
      <c r="A56" s="82">
        <v>5036</v>
      </c>
      <c r="B56" s="82">
        <v>3</v>
      </c>
      <c r="C56" s="83">
        <v>2</v>
      </c>
      <c r="D56" s="82" t="s">
        <v>124</v>
      </c>
      <c r="F56" s="82">
        <v>2</v>
      </c>
      <c r="H56" s="65"/>
      <c r="I56" s="65"/>
      <c r="J56" s="65">
        <v>27</v>
      </c>
      <c r="K56">
        <v>27</v>
      </c>
      <c r="L56" s="34">
        <v>5040</v>
      </c>
    </row>
    <row r="57" spans="1:12" ht="15" thickTop="1" thickBot="1" x14ac:dyDescent="0.2">
      <c r="A57" s="82">
        <v>5039</v>
      </c>
      <c r="B57" s="82">
        <v>3</v>
      </c>
      <c r="C57" s="84">
        <v>3</v>
      </c>
      <c r="D57" s="82" t="s">
        <v>207</v>
      </c>
      <c r="G57">
        <v>3</v>
      </c>
      <c r="H57" s="65"/>
      <c r="I57" s="65"/>
      <c r="J57" s="65"/>
      <c r="L57" s="37">
        <v>5048</v>
      </c>
    </row>
    <row r="58" spans="1:12" ht="15" thickTop="1" thickBot="1" x14ac:dyDescent="0.2">
      <c r="A58" s="82">
        <v>5040</v>
      </c>
      <c r="B58" s="82">
        <v>3</v>
      </c>
      <c r="C58" s="84">
        <v>3</v>
      </c>
      <c r="D58" s="82" t="s">
        <v>125</v>
      </c>
      <c r="G58">
        <v>3</v>
      </c>
      <c r="H58" s="65"/>
      <c r="I58" s="65"/>
      <c r="J58" s="65"/>
      <c r="L58" s="37">
        <v>5050</v>
      </c>
    </row>
    <row r="59" spans="1:12" ht="14.25" thickTop="1" x14ac:dyDescent="0.15">
      <c r="A59" s="82">
        <v>5041</v>
      </c>
      <c r="B59" s="82">
        <v>3</v>
      </c>
      <c r="C59" s="82">
        <v>3</v>
      </c>
      <c r="D59" s="82" t="s">
        <v>216</v>
      </c>
      <c r="G59">
        <v>3</v>
      </c>
      <c r="H59" s="65"/>
      <c r="I59" s="65">
        <v>22</v>
      </c>
      <c r="J59" s="65"/>
      <c r="K59">
        <v>22</v>
      </c>
      <c r="L59" s="38">
        <v>5017</v>
      </c>
    </row>
    <row r="60" spans="1:12" x14ac:dyDescent="0.15">
      <c r="A60" s="82">
        <v>5047</v>
      </c>
      <c r="B60" s="82">
        <v>3</v>
      </c>
      <c r="C60" s="82">
        <v>3</v>
      </c>
      <c r="D60" s="82" t="s">
        <v>129</v>
      </c>
      <c r="G60">
        <v>3</v>
      </c>
      <c r="H60" s="65">
        <v>9</v>
      </c>
      <c r="I60" s="65"/>
      <c r="J60" s="65"/>
      <c r="K60">
        <v>9</v>
      </c>
      <c r="L60" s="34">
        <v>5042</v>
      </c>
    </row>
    <row r="61" spans="1:12" x14ac:dyDescent="0.15">
      <c r="A61" s="89">
        <v>5048</v>
      </c>
      <c r="B61" s="89">
        <v>3</v>
      </c>
      <c r="C61" s="90">
        <v>2</v>
      </c>
      <c r="D61" s="89" t="s">
        <v>130</v>
      </c>
      <c r="E61" s="65"/>
      <c r="F61" s="65"/>
      <c r="G61" s="65"/>
      <c r="H61" s="65">
        <v>10</v>
      </c>
      <c r="I61" s="65"/>
      <c r="J61" s="65"/>
      <c r="K61">
        <v>10</v>
      </c>
      <c r="L61" s="34">
        <v>5049</v>
      </c>
    </row>
    <row r="62" spans="1:12" x14ac:dyDescent="0.15">
      <c r="A62" s="89">
        <v>5050</v>
      </c>
      <c r="B62" s="89">
        <v>3</v>
      </c>
      <c r="C62" s="90">
        <v>2</v>
      </c>
      <c r="D62" s="89" t="s">
        <v>208</v>
      </c>
      <c r="E62" s="65"/>
      <c r="F62" s="65"/>
      <c r="G62" s="65"/>
      <c r="H62" s="65">
        <v>11</v>
      </c>
      <c r="I62" s="65"/>
      <c r="J62" s="65"/>
      <c r="K62">
        <v>11</v>
      </c>
      <c r="L62" s="34">
        <v>5008</v>
      </c>
    </row>
    <row r="63" spans="1:12" x14ac:dyDescent="0.15">
      <c r="A63" s="89">
        <v>5056</v>
      </c>
      <c r="B63" s="89">
        <v>3</v>
      </c>
      <c r="C63" s="90">
        <v>3</v>
      </c>
      <c r="D63" s="89" t="s">
        <v>209</v>
      </c>
      <c r="E63" s="65"/>
      <c r="F63" s="65"/>
      <c r="G63" s="65"/>
      <c r="H63" s="65"/>
      <c r="I63" s="65">
        <v>19</v>
      </c>
      <c r="J63" s="65"/>
      <c r="K63">
        <v>19</v>
      </c>
      <c r="L63" s="34">
        <v>5009</v>
      </c>
    </row>
    <row r="64" spans="1:12" x14ac:dyDescent="0.15">
      <c r="A64" s="89">
        <v>5058</v>
      </c>
      <c r="B64" s="89">
        <v>3</v>
      </c>
      <c r="C64" s="90">
        <v>3</v>
      </c>
      <c r="D64" s="89" t="s">
        <v>210</v>
      </c>
      <c r="E64" s="65"/>
      <c r="F64" s="65"/>
      <c r="G64" s="65"/>
      <c r="H64" s="65"/>
      <c r="I64" s="65">
        <v>20</v>
      </c>
      <c r="J64" s="65"/>
      <c r="K64">
        <v>20</v>
      </c>
      <c r="L64" s="34">
        <v>5010</v>
      </c>
    </row>
    <row r="65" spans="1:12" x14ac:dyDescent="0.15">
      <c r="A65" s="85">
        <v>5008</v>
      </c>
      <c r="B65" s="85">
        <v>4</v>
      </c>
      <c r="C65" s="86" t="s">
        <v>135</v>
      </c>
      <c r="D65" s="85" t="s">
        <v>202</v>
      </c>
      <c r="E65">
        <v>1</v>
      </c>
      <c r="H65" s="65"/>
      <c r="I65" s="65">
        <v>21</v>
      </c>
      <c r="J65" s="65"/>
      <c r="K65">
        <v>21</v>
      </c>
      <c r="L65" s="34">
        <v>5011</v>
      </c>
    </row>
    <row r="66" spans="1:12" x14ac:dyDescent="0.15">
      <c r="A66" s="85">
        <v>5009</v>
      </c>
      <c r="B66" s="85">
        <v>4</v>
      </c>
      <c r="C66" s="86">
        <v>2</v>
      </c>
      <c r="D66" s="85" t="s">
        <v>203</v>
      </c>
      <c r="E66" s="85">
        <v>1</v>
      </c>
      <c r="H66" s="65"/>
      <c r="I66" s="65"/>
      <c r="J66" s="65">
        <v>28</v>
      </c>
      <c r="K66">
        <v>28</v>
      </c>
      <c r="L66" s="34">
        <v>5013</v>
      </c>
    </row>
    <row r="67" spans="1:12" x14ac:dyDescent="0.15">
      <c r="A67" s="85">
        <v>5010</v>
      </c>
      <c r="B67" s="85">
        <v>4</v>
      </c>
      <c r="C67" s="86">
        <v>2</v>
      </c>
      <c r="D67" s="85" t="s">
        <v>107</v>
      </c>
      <c r="E67" s="85">
        <v>1</v>
      </c>
      <c r="G67" s="85">
        <v>3</v>
      </c>
      <c r="H67" s="65"/>
      <c r="I67" s="65"/>
      <c r="J67" s="65">
        <v>29</v>
      </c>
      <c r="K67">
        <v>29</v>
      </c>
      <c r="L67" s="34">
        <v>5014</v>
      </c>
    </row>
    <row r="68" spans="1:12" x14ac:dyDescent="0.15">
      <c r="A68" s="85">
        <v>5011</v>
      </c>
      <c r="B68" s="85">
        <v>4</v>
      </c>
      <c r="C68" s="86">
        <v>3</v>
      </c>
      <c r="D68" s="85" t="s">
        <v>204</v>
      </c>
      <c r="E68" s="75"/>
      <c r="G68" s="85">
        <v>3</v>
      </c>
      <c r="H68" s="65"/>
      <c r="I68" s="65"/>
      <c r="J68" s="65">
        <v>30</v>
      </c>
      <c r="K68">
        <v>30</v>
      </c>
      <c r="L68" s="34">
        <v>5046</v>
      </c>
    </row>
    <row r="69" spans="1:12" x14ac:dyDescent="0.15">
      <c r="A69" s="85">
        <v>5013</v>
      </c>
      <c r="B69" s="85">
        <v>4</v>
      </c>
      <c r="C69" s="86">
        <v>3</v>
      </c>
      <c r="D69" s="85" t="s">
        <v>108</v>
      </c>
      <c r="E69" s="85">
        <v>1</v>
      </c>
      <c r="F69">
        <v>2</v>
      </c>
      <c r="H69" s="65">
        <v>12</v>
      </c>
      <c r="I69" s="65"/>
      <c r="J69" s="65"/>
      <c r="K69">
        <v>12</v>
      </c>
      <c r="L69" s="38">
        <v>5045</v>
      </c>
    </row>
    <row r="70" spans="1:12" ht="14.25" thickBot="1" x14ac:dyDescent="0.2">
      <c r="A70" s="85">
        <v>5014</v>
      </c>
      <c r="B70" s="85">
        <v>4</v>
      </c>
      <c r="C70" s="86">
        <v>1</v>
      </c>
      <c r="D70" s="85" t="s">
        <v>109</v>
      </c>
      <c r="E70" s="85">
        <v>1</v>
      </c>
      <c r="F70">
        <v>2</v>
      </c>
      <c r="H70" s="65">
        <v>13</v>
      </c>
      <c r="I70" s="65"/>
      <c r="J70" s="65"/>
      <c r="K70">
        <v>13</v>
      </c>
      <c r="L70" s="38">
        <v>5053</v>
      </c>
    </row>
    <row r="71" spans="1:12" ht="15" thickTop="1" thickBot="1" x14ac:dyDescent="0.2">
      <c r="A71" s="85">
        <v>5042</v>
      </c>
      <c r="B71" s="85">
        <v>4</v>
      </c>
      <c r="C71" s="87" t="s">
        <v>133</v>
      </c>
      <c r="D71" s="85" t="s">
        <v>126</v>
      </c>
      <c r="F71">
        <v>2</v>
      </c>
      <c r="H71" s="65"/>
      <c r="I71" s="65"/>
      <c r="J71" s="65">
        <v>31</v>
      </c>
      <c r="K71">
        <v>31</v>
      </c>
      <c r="L71" s="39">
        <v>5047</v>
      </c>
    </row>
    <row r="72" spans="1:12" x14ac:dyDescent="0.15">
      <c r="A72" s="85">
        <v>5045</v>
      </c>
      <c r="B72" s="85">
        <v>4</v>
      </c>
      <c r="C72" s="88" t="s">
        <v>136</v>
      </c>
      <c r="D72" s="85" t="s">
        <v>127</v>
      </c>
      <c r="F72">
        <v>2</v>
      </c>
      <c r="H72" s="65"/>
      <c r="I72" s="65">
        <v>20</v>
      </c>
      <c r="J72" s="65"/>
      <c r="K72">
        <v>20</v>
      </c>
      <c r="L72" s="34">
        <v>5010</v>
      </c>
    </row>
    <row r="73" spans="1:12" x14ac:dyDescent="0.15">
      <c r="A73" s="85">
        <v>5046</v>
      </c>
      <c r="B73" s="85">
        <v>4</v>
      </c>
      <c r="C73" s="88">
        <v>2</v>
      </c>
      <c r="D73" s="85" t="s">
        <v>128</v>
      </c>
      <c r="F73">
        <v>2</v>
      </c>
      <c r="H73" s="65"/>
      <c r="I73" s="65">
        <v>21</v>
      </c>
      <c r="J73" s="65"/>
      <c r="K73">
        <v>21</v>
      </c>
      <c r="L73" s="34">
        <v>5011</v>
      </c>
    </row>
    <row r="74" spans="1:12" x14ac:dyDescent="0.15">
      <c r="A74" s="85">
        <v>5049</v>
      </c>
      <c r="B74" s="85">
        <v>4</v>
      </c>
      <c r="C74" s="86">
        <v>2</v>
      </c>
      <c r="D74" s="85" t="s">
        <v>131</v>
      </c>
      <c r="F74">
        <v>2</v>
      </c>
      <c r="H74" s="65"/>
      <c r="I74" s="65">
        <v>20</v>
      </c>
      <c r="J74" s="65"/>
      <c r="K74">
        <v>20</v>
      </c>
      <c r="L74" s="34">
        <v>5010</v>
      </c>
    </row>
    <row r="75" spans="1:12" x14ac:dyDescent="0.15">
      <c r="A75" s="85">
        <v>5053</v>
      </c>
      <c r="B75" s="85">
        <v>4</v>
      </c>
      <c r="C75" s="86">
        <v>2</v>
      </c>
      <c r="D75" s="85" t="s">
        <v>132</v>
      </c>
      <c r="E75" s="85">
        <v>1</v>
      </c>
      <c r="G75">
        <v>3</v>
      </c>
      <c r="H75" s="65"/>
      <c r="I75" s="65">
        <v>21</v>
      </c>
      <c r="J75" s="65"/>
      <c r="K75">
        <v>21</v>
      </c>
      <c r="L75" s="34">
        <v>5011</v>
      </c>
    </row>
    <row r="76" spans="1:12" x14ac:dyDescent="0.15">
      <c r="A76" s="85">
        <v>5060</v>
      </c>
      <c r="B76" s="85">
        <v>4</v>
      </c>
      <c r="C76" s="86">
        <v>3</v>
      </c>
      <c r="D76" s="85" t="s">
        <v>211</v>
      </c>
      <c r="G76">
        <v>3</v>
      </c>
      <c r="H76" s="65"/>
      <c r="I76" s="65"/>
      <c r="J76" s="65">
        <v>28</v>
      </c>
      <c r="K76">
        <v>28</v>
      </c>
      <c r="L76" s="34">
        <v>5013</v>
      </c>
    </row>
    <row r="77" spans="1:12" x14ac:dyDescent="0.15">
      <c r="A77" s="89">
        <v>5061</v>
      </c>
      <c r="B77" s="89">
        <v>4</v>
      </c>
      <c r="C77" s="90" t="s">
        <v>133</v>
      </c>
      <c r="D77" s="89" t="s">
        <v>212</v>
      </c>
      <c r="E77" s="65"/>
      <c r="F77" s="65"/>
      <c r="G77" s="65"/>
      <c r="H77" s="65"/>
      <c r="I77" s="65"/>
      <c r="J77" s="65">
        <v>29</v>
      </c>
      <c r="K77">
        <v>29</v>
      </c>
      <c r="L77" s="34">
        <v>5014</v>
      </c>
    </row>
    <row r="78" spans="1:12" x14ac:dyDescent="0.15">
      <c r="A78" s="85">
        <v>5062</v>
      </c>
      <c r="B78" s="85">
        <v>4</v>
      </c>
      <c r="C78" s="88" t="s">
        <v>134</v>
      </c>
      <c r="D78" s="85" t="s">
        <v>213</v>
      </c>
      <c r="G78">
        <v>3</v>
      </c>
      <c r="H78" s="65"/>
      <c r="I78" s="65"/>
      <c r="J78" s="65">
        <v>30</v>
      </c>
      <c r="K78">
        <v>30</v>
      </c>
      <c r="L78" s="34">
        <v>5046</v>
      </c>
    </row>
    <row r="79" spans="1:12" x14ac:dyDescent="0.15">
      <c r="A79" s="85">
        <v>5063</v>
      </c>
      <c r="B79" s="85">
        <v>4</v>
      </c>
      <c r="C79" s="88">
        <v>2</v>
      </c>
      <c r="D79" s="85" t="s">
        <v>214</v>
      </c>
      <c r="G79">
        <v>3</v>
      </c>
      <c r="H79" s="65">
        <v>12</v>
      </c>
      <c r="I79" s="65"/>
      <c r="J79" s="65"/>
      <c r="K79">
        <v>12</v>
      </c>
      <c r="L79" s="38">
        <v>5045</v>
      </c>
    </row>
    <row r="80" spans="1:12" ht="14.25" thickBot="1" x14ac:dyDescent="0.2">
      <c r="A80" s="89">
        <v>5064</v>
      </c>
      <c r="B80" s="89">
        <v>4</v>
      </c>
      <c r="C80" s="90">
        <v>3</v>
      </c>
      <c r="D80" s="89" t="s">
        <v>215</v>
      </c>
      <c r="E80" s="65"/>
      <c r="F80" s="65"/>
      <c r="G80" s="65"/>
      <c r="H80" s="65">
        <v>13</v>
      </c>
      <c r="I80" s="65"/>
      <c r="J80" s="65"/>
      <c r="K80">
        <v>13</v>
      </c>
      <c r="L80" s="38">
        <v>5053</v>
      </c>
    </row>
    <row r="81" spans="1:12" ht="15" thickTop="1" thickBot="1" x14ac:dyDescent="0.2">
      <c r="A81" s="76">
        <v>5015</v>
      </c>
      <c r="B81" s="76">
        <v>5</v>
      </c>
      <c r="C81" s="77">
        <v>1</v>
      </c>
      <c r="D81" s="76" t="s">
        <v>205</v>
      </c>
      <c r="E81" s="78"/>
      <c r="F81" s="78"/>
      <c r="G81" s="78"/>
      <c r="H81" s="78"/>
      <c r="I81" s="78">
        <v>22</v>
      </c>
      <c r="J81" s="78"/>
      <c r="K81" s="78">
        <v>22</v>
      </c>
      <c r="L81" s="78">
        <v>5017</v>
      </c>
    </row>
    <row r="82" spans="1:12" ht="15" thickTop="1" thickBot="1" x14ac:dyDescent="0.2">
      <c r="A82" s="76">
        <v>5017</v>
      </c>
      <c r="B82" s="76">
        <v>5</v>
      </c>
      <c r="C82" s="77" t="s">
        <v>133</v>
      </c>
      <c r="D82" s="76" t="s">
        <v>110</v>
      </c>
      <c r="E82" s="78"/>
      <c r="F82" s="78"/>
      <c r="G82" s="78"/>
      <c r="H82" s="78"/>
      <c r="I82" s="78"/>
      <c r="J82" s="78">
        <v>31</v>
      </c>
      <c r="K82" s="78">
        <v>31</v>
      </c>
      <c r="L82" s="78">
        <v>5047</v>
      </c>
    </row>
    <row r="83" spans="1:12" ht="14.25" thickTop="1" x14ac:dyDescent="0.15"/>
    <row r="90" spans="1:12" x14ac:dyDescent="0.15">
      <c r="A90" t="s">
        <v>159</v>
      </c>
      <c r="B90" t="s">
        <v>160</v>
      </c>
      <c r="C90" t="s">
        <v>161</v>
      </c>
      <c r="D90" t="s">
        <v>162</v>
      </c>
      <c r="E90" t="s">
        <v>163</v>
      </c>
    </row>
    <row r="91" spans="1:12" x14ac:dyDescent="0.15">
      <c r="A91" t="s">
        <v>84</v>
      </c>
      <c r="B91">
        <v>40</v>
      </c>
      <c r="C91">
        <v>13</v>
      </c>
      <c r="D91">
        <v>17</v>
      </c>
      <c r="E91">
        <v>10</v>
      </c>
    </row>
    <row r="92" spans="1:12" x14ac:dyDescent="0.15">
      <c r="A92" t="s">
        <v>85</v>
      </c>
      <c r="B92">
        <v>35</v>
      </c>
      <c r="C92">
        <v>9</v>
      </c>
      <c r="D92">
        <v>15</v>
      </c>
      <c r="E92">
        <v>11</v>
      </c>
    </row>
    <row r="93" spans="1:12" x14ac:dyDescent="0.15">
      <c r="A93" t="s">
        <v>86</v>
      </c>
      <c r="B93">
        <v>50</v>
      </c>
      <c r="C93">
        <v>9</v>
      </c>
      <c r="D93">
        <v>22</v>
      </c>
      <c r="E93">
        <v>19</v>
      </c>
    </row>
    <row r="95" spans="1:12" x14ac:dyDescent="0.15">
      <c r="A95" t="s">
        <v>164</v>
      </c>
      <c r="B95" t="s">
        <v>165</v>
      </c>
      <c r="C95" t="s">
        <v>166</v>
      </c>
    </row>
    <row r="96" spans="1:12" x14ac:dyDescent="0.15">
      <c r="A96" t="s">
        <v>84</v>
      </c>
      <c r="B96" t="s">
        <v>169</v>
      </c>
      <c r="C96" t="s">
        <v>170</v>
      </c>
    </row>
    <row r="97" spans="1:4" x14ac:dyDescent="0.15">
      <c r="A97" t="s">
        <v>85</v>
      </c>
      <c r="B97" t="s">
        <v>169</v>
      </c>
    </row>
    <row r="98" spans="1:4" x14ac:dyDescent="0.15">
      <c r="A98" t="s">
        <v>86</v>
      </c>
      <c r="B98" t="s">
        <v>169</v>
      </c>
    </row>
    <row r="100" spans="1:4" x14ac:dyDescent="0.15">
      <c r="B100" t="s">
        <v>84</v>
      </c>
      <c r="C100" t="s">
        <v>85</v>
      </c>
      <c r="D100" t="s">
        <v>86</v>
      </c>
    </row>
    <row r="101" spans="1:4" x14ac:dyDescent="0.15">
      <c r="B101" s="62">
        <v>1</v>
      </c>
      <c r="C101" s="62">
        <v>14</v>
      </c>
      <c r="D101" s="62">
        <v>23</v>
      </c>
    </row>
    <row r="102" spans="1:4" x14ac:dyDescent="0.15">
      <c r="B102" s="62">
        <v>2</v>
      </c>
      <c r="C102" s="62">
        <v>15</v>
      </c>
      <c r="D102" s="62">
        <v>24</v>
      </c>
    </row>
    <row r="103" spans="1:4" x14ac:dyDescent="0.15">
      <c r="B103" s="62">
        <v>3</v>
      </c>
    </row>
    <row r="104" spans="1:4" x14ac:dyDescent="0.15">
      <c r="B104" s="62">
        <v>4</v>
      </c>
    </row>
    <row r="105" spans="1:4" x14ac:dyDescent="0.15">
      <c r="B105" s="61">
        <v>5</v>
      </c>
    </row>
    <row r="106" spans="1:4" x14ac:dyDescent="0.15">
      <c r="B106" s="61">
        <v>6</v>
      </c>
      <c r="C106" s="61">
        <v>16</v>
      </c>
      <c r="D106" s="61">
        <v>25</v>
      </c>
    </row>
    <row r="107" spans="1:4" x14ac:dyDescent="0.15">
      <c r="B107" s="61">
        <v>7</v>
      </c>
      <c r="C107" s="61">
        <v>17</v>
      </c>
      <c r="D107" s="61">
        <v>26</v>
      </c>
    </row>
    <row r="108" spans="1:4" x14ac:dyDescent="0.15">
      <c r="B108" s="61">
        <v>8</v>
      </c>
      <c r="C108" s="61">
        <v>18</v>
      </c>
      <c r="D108" s="61">
        <v>27</v>
      </c>
    </row>
    <row r="109" spans="1:4" x14ac:dyDescent="0.15">
      <c r="B109" s="10">
        <v>9</v>
      </c>
      <c r="C109" s="10">
        <v>19</v>
      </c>
      <c r="D109" s="10">
        <v>28</v>
      </c>
    </row>
    <row r="110" spans="1:4" x14ac:dyDescent="0.15">
      <c r="B110" s="10">
        <v>10</v>
      </c>
      <c r="C110" s="10">
        <v>20</v>
      </c>
      <c r="D110" s="10">
        <v>29</v>
      </c>
    </row>
    <row r="111" spans="1:4" x14ac:dyDescent="0.15">
      <c r="B111" s="10">
        <v>11</v>
      </c>
      <c r="C111" s="10">
        <v>21</v>
      </c>
      <c r="D111" s="10">
        <v>30</v>
      </c>
    </row>
    <row r="112" spans="1:4" x14ac:dyDescent="0.15">
      <c r="B112" s="5">
        <v>12</v>
      </c>
      <c r="C112" s="5">
        <v>22</v>
      </c>
      <c r="D112" s="5">
        <v>31</v>
      </c>
    </row>
    <row r="113" spans="2:22" x14ac:dyDescent="0.15">
      <c r="B113" s="5">
        <v>13</v>
      </c>
    </row>
    <row r="115" spans="2:22" x14ac:dyDescent="0.15">
      <c r="B115" t="str">
        <f>F115&amp;";"&amp;G115</f>
        <v>1;2</v>
      </c>
      <c r="C115" t="str">
        <f>L115&amp;";"&amp;M115</f>
        <v>14;15</v>
      </c>
      <c r="F115" s="63">
        <v>1</v>
      </c>
      <c r="G115" s="63">
        <v>2</v>
      </c>
      <c r="H115" s="63"/>
      <c r="I115" s="63">
        <v>1</v>
      </c>
      <c r="J115" s="63">
        <f>COUNTIF($F$115:$G$138,I115)</f>
        <v>2</v>
      </c>
      <c r="L115" s="63">
        <v>14</v>
      </c>
      <c r="M115" s="63">
        <v>15</v>
      </c>
      <c r="N115" s="63"/>
      <c r="O115" s="64">
        <v>1</v>
      </c>
      <c r="P115" s="63">
        <f>COUNTIF($L$115:$N$138,O115)</f>
        <v>2</v>
      </c>
      <c r="R115" s="63">
        <v>3</v>
      </c>
      <c r="S115" s="63">
        <v>23</v>
      </c>
      <c r="T115" s="63"/>
      <c r="U115" s="63">
        <v>3</v>
      </c>
      <c r="V115" s="63">
        <f>COUNTIF($R$115:$S$138,U115)</f>
        <v>3</v>
      </c>
    </row>
    <row r="116" spans="2:22" x14ac:dyDescent="0.15">
      <c r="B116" t="str">
        <f t="shared" ref="B116:B131" si="5">F116&amp;";"&amp;G116</f>
        <v>1;3</v>
      </c>
      <c r="C116" t="str">
        <f t="shared" ref="C116:C129" si="6">L116&amp;";"&amp;M116</f>
        <v>14;16</v>
      </c>
      <c r="F116" s="63">
        <v>1</v>
      </c>
      <c r="G116" s="63">
        <v>3</v>
      </c>
      <c r="H116" s="63"/>
      <c r="I116" s="63">
        <v>2</v>
      </c>
      <c r="J116" s="63">
        <f t="shared" ref="J116:J127" si="7">COUNTIF($F$115:$G$138,I116)</f>
        <v>2</v>
      </c>
      <c r="L116" s="63">
        <v>14</v>
      </c>
      <c r="M116" s="63">
        <v>16</v>
      </c>
      <c r="N116" s="63"/>
      <c r="O116" s="64">
        <v>2</v>
      </c>
      <c r="P116" s="63">
        <f t="shared" ref="P116:P127" si="8">COUNTIF($L$115:$N$138,O116)</f>
        <v>2</v>
      </c>
      <c r="R116" s="63">
        <v>4</v>
      </c>
      <c r="S116" s="63">
        <v>24</v>
      </c>
      <c r="T116" s="63"/>
      <c r="U116" s="63">
        <v>4</v>
      </c>
      <c r="V116" s="63">
        <f t="shared" ref="V116:V127" si="9">COUNTIF($R$115:$S$138,U116)</f>
        <v>2</v>
      </c>
    </row>
    <row r="117" spans="2:22" x14ac:dyDescent="0.15">
      <c r="B117" t="str">
        <f t="shared" si="5"/>
        <v>2;13</v>
      </c>
      <c r="C117" t="str">
        <f t="shared" si="6"/>
        <v>15;1</v>
      </c>
      <c r="F117" s="63">
        <v>2</v>
      </c>
      <c r="G117" s="63">
        <v>13</v>
      </c>
      <c r="H117" s="63"/>
      <c r="I117" s="63">
        <v>3</v>
      </c>
      <c r="J117" s="63">
        <f t="shared" si="7"/>
        <v>2</v>
      </c>
      <c r="L117" s="63">
        <v>15</v>
      </c>
      <c r="M117" s="63">
        <v>1</v>
      </c>
      <c r="N117" s="63"/>
      <c r="O117" s="64">
        <v>5</v>
      </c>
      <c r="P117" s="63">
        <f>COUNTIF($L$115:$N$138,O117)</f>
        <v>2</v>
      </c>
      <c r="R117" s="63">
        <v>6</v>
      </c>
      <c r="S117" s="63">
        <v>25</v>
      </c>
      <c r="T117" s="63"/>
      <c r="U117" s="63">
        <v>6</v>
      </c>
      <c r="V117" s="63">
        <f t="shared" si="9"/>
        <v>2</v>
      </c>
    </row>
    <row r="118" spans="2:22" x14ac:dyDescent="0.15">
      <c r="B118" t="str">
        <f t="shared" si="5"/>
        <v>3;12</v>
      </c>
      <c r="C118" t="str">
        <f t="shared" si="6"/>
        <v>16;1</v>
      </c>
      <c r="F118" s="63">
        <v>3</v>
      </c>
      <c r="G118" s="63">
        <v>12</v>
      </c>
      <c r="H118" s="63"/>
      <c r="I118" s="63">
        <v>4</v>
      </c>
      <c r="J118" s="63">
        <f t="shared" si="7"/>
        <v>2</v>
      </c>
      <c r="L118" s="63">
        <v>16</v>
      </c>
      <c r="M118" s="63">
        <v>1</v>
      </c>
      <c r="N118" s="63"/>
      <c r="O118" s="64">
        <v>12</v>
      </c>
      <c r="P118" s="63">
        <f>COUNTIF($L$115:$N$138,O118)</f>
        <v>2</v>
      </c>
      <c r="R118" s="63">
        <v>13</v>
      </c>
      <c r="S118" s="63">
        <v>26</v>
      </c>
      <c r="T118" s="63"/>
      <c r="U118" s="63">
        <v>13</v>
      </c>
      <c r="V118" s="63">
        <f t="shared" si="9"/>
        <v>2</v>
      </c>
    </row>
    <row r="119" spans="2:22" x14ac:dyDescent="0.15">
      <c r="B119" t="str">
        <f t="shared" si="5"/>
        <v>4;11</v>
      </c>
      <c r="C119" t="str">
        <f t="shared" si="6"/>
        <v>17;2</v>
      </c>
      <c r="F119" s="63">
        <v>4</v>
      </c>
      <c r="G119" s="63">
        <v>11</v>
      </c>
      <c r="H119" s="63"/>
      <c r="I119" s="63">
        <v>5</v>
      </c>
      <c r="J119" s="63">
        <f t="shared" si="7"/>
        <v>2</v>
      </c>
      <c r="L119" s="63">
        <v>17</v>
      </c>
      <c r="M119" s="63">
        <v>2</v>
      </c>
      <c r="N119" s="63"/>
      <c r="O119" s="63">
        <v>14</v>
      </c>
      <c r="P119" s="63">
        <f>COUNTIF($L$115:$N$138,O119)</f>
        <v>2</v>
      </c>
      <c r="R119" s="63">
        <v>23</v>
      </c>
      <c r="S119" s="63">
        <v>27</v>
      </c>
      <c r="T119" s="63"/>
      <c r="U119" s="63">
        <v>23</v>
      </c>
      <c r="V119" s="63">
        <f t="shared" si="9"/>
        <v>4</v>
      </c>
    </row>
    <row r="120" spans="2:22" x14ac:dyDescent="0.15">
      <c r="B120" t="str">
        <f t="shared" si="5"/>
        <v>4;5</v>
      </c>
      <c r="C120" t="str">
        <f t="shared" si="6"/>
        <v>17;18</v>
      </c>
      <c r="F120" s="63">
        <v>4</v>
      </c>
      <c r="G120" s="63">
        <v>5</v>
      </c>
      <c r="H120" s="63"/>
      <c r="I120" s="63">
        <v>6</v>
      </c>
      <c r="J120" s="63">
        <f t="shared" si="7"/>
        <v>2</v>
      </c>
      <c r="L120" s="63">
        <v>17</v>
      </c>
      <c r="M120" s="63">
        <v>18</v>
      </c>
      <c r="N120" s="63"/>
      <c r="O120" s="63">
        <v>15</v>
      </c>
      <c r="P120" s="63">
        <f t="shared" si="8"/>
        <v>2</v>
      </c>
      <c r="R120" s="63">
        <v>24</v>
      </c>
      <c r="S120" s="63">
        <v>28</v>
      </c>
      <c r="T120" s="63"/>
      <c r="U120" s="63">
        <v>24</v>
      </c>
      <c r="V120" s="63">
        <f t="shared" si="9"/>
        <v>4</v>
      </c>
    </row>
    <row r="121" spans="2:22" x14ac:dyDescent="0.15">
      <c r="B121" t="str">
        <f t="shared" si="5"/>
        <v>5;10</v>
      </c>
      <c r="C121" t="str">
        <f t="shared" si="6"/>
        <v>18;2</v>
      </c>
      <c r="F121" s="63">
        <v>5</v>
      </c>
      <c r="G121" s="63">
        <v>10</v>
      </c>
      <c r="H121" s="63"/>
      <c r="I121" s="63">
        <v>7</v>
      </c>
      <c r="J121" s="63">
        <f t="shared" si="7"/>
        <v>2</v>
      </c>
      <c r="L121" s="63">
        <v>18</v>
      </c>
      <c r="M121" s="63">
        <v>2</v>
      </c>
      <c r="N121" s="63"/>
      <c r="O121" s="63">
        <v>16</v>
      </c>
      <c r="P121" s="63">
        <f t="shared" si="8"/>
        <v>2</v>
      </c>
      <c r="R121" s="63">
        <v>25</v>
      </c>
      <c r="S121" s="63">
        <v>29</v>
      </c>
      <c r="T121" s="63"/>
      <c r="U121" s="63">
        <v>25</v>
      </c>
      <c r="V121" s="63">
        <f t="shared" si="9"/>
        <v>4</v>
      </c>
    </row>
    <row r="122" spans="2:22" x14ac:dyDescent="0.15">
      <c r="B122" t="str">
        <f t="shared" si="5"/>
        <v>6;9</v>
      </c>
      <c r="C122" t="str">
        <f t="shared" si="6"/>
        <v>19;22</v>
      </c>
      <c r="F122" s="63">
        <v>6</v>
      </c>
      <c r="G122" s="63">
        <v>9</v>
      </c>
      <c r="H122" s="63"/>
      <c r="I122" s="63">
        <v>8</v>
      </c>
      <c r="J122" s="63">
        <f t="shared" si="7"/>
        <v>3</v>
      </c>
      <c r="L122" s="63">
        <v>19</v>
      </c>
      <c r="M122" s="63">
        <v>22</v>
      </c>
      <c r="N122" s="63"/>
      <c r="O122" s="63">
        <v>17</v>
      </c>
      <c r="P122" s="63">
        <f t="shared" si="8"/>
        <v>2</v>
      </c>
      <c r="R122" s="63">
        <v>26</v>
      </c>
      <c r="S122" s="63">
        <v>30</v>
      </c>
      <c r="T122" s="63"/>
      <c r="U122" s="63">
        <v>26</v>
      </c>
      <c r="V122" s="63">
        <f t="shared" si="9"/>
        <v>4</v>
      </c>
    </row>
    <row r="123" spans="2:22" x14ac:dyDescent="0.15">
      <c r="B123" t="str">
        <f t="shared" si="5"/>
        <v>6;7</v>
      </c>
      <c r="C123" t="str">
        <f t="shared" si="6"/>
        <v>19;20</v>
      </c>
      <c r="F123" s="63">
        <v>6</v>
      </c>
      <c r="G123" s="63">
        <v>7</v>
      </c>
      <c r="H123" s="63"/>
      <c r="I123" s="63">
        <v>9</v>
      </c>
      <c r="J123" s="63">
        <f t="shared" si="7"/>
        <v>3</v>
      </c>
      <c r="L123" s="63">
        <v>19</v>
      </c>
      <c r="M123" s="63">
        <v>20</v>
      </c>
      <c r="N123" s="63"/>
      <c r="O123" s="63">
        <v>18</v>
      </c>
      <c r="P123" s="63">
        <f t="shared" si="8"/>
        <v>2</v>
      </c>
      <c r="R123" s="63">
        <v>27</v>
      </c>
      <c r="S123" s="63">
        <v>31</v>
      </c>
      <c r="T123" s="63"/>
      <c r="U123" s="63">
        <v>27</v>
      </c>
      <c r="V123" s="63">
        <f t="shared" si="9"/>
        <v>4</v>
      </c>
    </row>
    <row r="124" spans="2:22" x14ac:dyDescent="0.15">
      <c r="B124" t="str">
        <f t="shared" si="5"/>
        <v>7;8</v>
      </c>
      <c r="C124" t="str">
        <f t="shared" si="6"/>
        <v>20;21</v>
      </c>
      <c r="F124" s="63">
        <v>7</v>
      </c>
      <c r="G124" s="63">
        <v>8</v>
      </c>
      <c r="H124" s="63"/>
      <c r="I124" s="63">
        <v>10</v>
      </c>
      <c r="J124" s="63">
        <f t="shared" si="7"/>
        <v>4</v>
      </c>
      <c r="L124" s="63">
        <v>20</v>
      </c>
      <c r="M124" s="63">
        <v>21</v>
      </c>
      <c r="N124" s="63"/>
      <c r="O124" s="63">
        <v>19</v>
      </c>
      <c r="P124" s="63">
        <f t="shared" si="8"/>
        <v>3</v>
      </c>
      <c r="R124" s="63">
        <v>28</v>
      </c>
      <c r="S124" s="63">
        <v>23</v>
      </c>
      <c r="T124" s="63"/>
      <c r="U124" s="63">
        <v>28</v>
      </c>
      <c r="V124" s="63">
        <f t="shared" si="9"/>
        <v>4</v>
      </c>
    </row>
    <row r="125" spans="2:22" x14ac:dyDescent="0.15">
      <c r="B125" t="str">
        <f t="shared" si="5"/>
        <v>8;9</v>
      </c>
      <c r="C125" t="str">
        <f t="shared" si="6"/>
        <v>21;22</v>
      </c>
      <c r="F125" s="63">
        <v>8</v>
      </c>
      <c r="G125" s="63">
        <v>9</v>
      </c>
      <c r="H125" s="63"/>
      <c r="I125" s="63">
        <v>11</v>
      </c>
      <c r="J125" s="63">
        <f t="shared" si="7"/>
        <v>3</v>
      </c>
      <c r="L125" s="63">
        <v>21</v>
      </c>
      <c r="M125" s="63">
        <v>22</v>
      </c>
      <c r="N125" s="63"/>
      <c r="O125" s="63">
        <v>20</v>
      </c>
      <c r="P125" s="63">
        <f t="shared" si="8"/>
        <v>3</v>
      </c>
      <c r="R125" s="63">
        <v>29</v>
      </c>
      <c r="S125" s="63">
        <v>24</v>
      </c>
      <c r="T125" s="63"/>
      <c r="U125" s="63">
        <v>29</v>
      </c>
      <c r="V125" s="63">
        <f t="shared" si="9"/>
        <v>4</v>
      </c>
    </row>
    <row r="126" spans="2:22" x14ac:dyDescent="0.15">
      <c r="B126" t="str">
        <f t="shared" si="5"/>
        <v>8;12</v>
      </c>
      <c r="C126" t="str">
        <f t="shared" si="6"/>
        <v>5;21</v>
      </c>
      <c r="F126" s="63">
        <v>8</v>
      </c>
      <c r="G126" s="63">
        <v>12</v>
      </c>
      <c r="H126" s="63"/>
      <c r="I126" s="63">
        <v>12</v>
      </c>
      <c r="J126" s="63">
        <f t="shared" si="7"/>
        <v>4</v>
      </c>
      <c r="L126" s="63">
        <v>5</v>
      </c>
      <c r="M126" s="63">
        <v>21</v>
      </c>
      <c r="N126" s="63"/>
      <c r="O126" s="63">
        <v>21</v>
      </c>
      <c r="P126" s="63">
        <f t="shared" si="8"/>
        <v>3</v>
      </c>
      <c r="R126" s="63">
        <v>30</v>
      </c>
      <c r="S126" s="63">
        <v>25</v>
      </c>
      <c r="T126" s="63"/>
      <c r="U126" s="63">
        <v>30</v>
      </c>
      <c r="V126" s="63">
        <f t="shared" si="9"/>
        <v>4</v>
      </c>
    </row>
    <row r="127" spans="2:22" x14ac:dyDescent="0.15">
      <c r="B127" t="str">
        <f t="shared" si="5"/>
        <v>9;10</v>
      </c>
      <c r="C127" t="str">
        <f t="shared" si="6"/>
        <v>12;22</v>
      </c>
      <c r="F127" s="63">
        <v>9</v>
      </c>
      <c r="G127" s="63">
        <v>10</v>
      </c>
      <c r="H127" s="63"/>
      <c r="I127" s="63">
        <v>13</v>
      </c>
      <c r="J127" s="63">
        <f t="shared" si="7"/>
        <v>3</v>
      </c>
      <c r="L127" s="63">
        <v>12</v>
      </c>
      <c r="M127" s="63">
        <v>22</v>
      </c>
      <c r="N127" s="63"/>
      <c r="O127" s="63">
        <v>22</v>
      </c>
      <c r="P127" s="63">
        <f t="shared" si="8"/>
        <v>3</v>
      </c>
      <c r="R127" s="63">
        <v>31</v>
      </c>
      <c r="S127" s="63">
        <v>26</v>
      </c>
      <c r="T127" s="63"/>
      <c r="U127" s="63">
        <v>31</v>
      </c>
      <c r="V127" s="63">
        <f t="shared" si="9"/>
        <v>3</v>
      </c>
    </row>
    <row r="128" spans="2:22" x14ac:dyDescent="0.15">
      <c r="B128" t="str">
        <f t="shared" si="5"/>
        <v>10;11</v>
      </c>
      <c r="C128" t="str">
        <f t="shared" si="6"/>
        <v>5;19</v>
      </c>
      <c r="F128" s="63">
        <v>10</v>
      </c>
      <c r="G128" s="63">
        <v>11</v>
      </c>
      <c r="H128" s="63"/>
      <c r="I128" s="63"/>
      <c r="J128" s="63"/>
      <c r="L128" s="63">
        <v>5</v>
      </c>
      <c r="M128" s="63">
        <v>19</v>
      </c>
      <c r="N128" s="63"/>
      <c r="O128" s="63"/>
      <c r="P128" s="63"/>
      <c r="R128" s="63">
        <v>28</v>
      </c>
      <c r="S128" s="63">
        <v>27</v>
      </c>
      <c r="T128" s="63"/>
      <c r="U128" s="63"/>
      <c r="V128" s="63"/>
    </row>
    <row r="129" spans="2:22" x14ac:dyDescent="0.15">
      <c r="B129" t="str">
        <f t="shared" si="5"/>
        <v>10;12</v>
      </c>
      <c r="C129" t="str">
        <f t="shared" si="6"/>
        <v>12;20</v>
      </c>
      <c r="F129" s="63">
        <v>10</v>
      </c>
      <c r="G129" s="63">
        <v>12</v>
      </c>
      <c r="H129" s="63"/>
      <c r="I129" s="63"/>
      <c r="J129" s="63"/>
      <c r="L129" s="63">
        <v>12</v>
      </c>
      <c r="M129" s="63">
        <v>20</v>
      </c>
      <c r="N129" s="63"/>
      <c r="O129" s="63"/>
      <c r="P129" s="63"/>
      <c r="R129" s="63">
        <v>29</v>
      </c>
      <c r="S129" s="63">
        <v>28</v>
      </c>
      <c r="T129" s="63"/>
      <c r="U129" s="63"/>
      <c r="V129" s="63"/>
    </row>
    <row r="130" spans="2:22" x14ac:dyDescent="0.15">
      <c r="B130" t="str">
        <f t="shared" si="5"/>
        <v>11;13</v>
      </c>
      <c r="F130" s="63">
        <v>11</v>
      </c>
      <c r="G130" s="63">
        <v>13</v>
      </c>
      <c r="H130" s="63"/>
      <c r="I130" s="63"/>
      <c r="J130" s="63"/>
      <c r="R130" s="63">
        <v>30</v>
      </c>
      <c r="S130" s="63">
        <v>29</v>
      </c>
      <c r="T130" s="63"/>
      <c r="U130" s="63"/>
      <c r="V130" s="63"/>
    </row>
    <row r="131" spans="2:22" x14ac:dyDescent="0.15">
      <c r="B131" t="str">
        <f t="shared" si="5"/>
        <v>12;13</v>
      </c>
      <c r="F131" s="63">
        <v>12</v>
      </c>
      <c r="G131" s="63">
        <v>13</v>
      </c>
      <c r="H131" s="63"/>
      <c r="I131" s="63"/>
      <c r="J131" s="63"/>
      <c r="R131" s="63">
        <v>31</v>
      </c>
      <c r="S131" s="63">
        <v>30</v>
      </c>
      <c r="T131" s="63"/>
      <c r="U131" s="63"/>
      <c r="V131" s="63"/>
    </row>
    <row r="132" spans="2:22" x14ac:dyDescent="0.15">
      <c r="F132" s="63"/>
      <c r="G132" s="63"/>
      <c r="H132" s="63"/>
      <c r="I132" s="63"/>
      <c r="J132" s="63"/>
      <c r="R132" s="63">
        <v>3</v>
      </c>
      <c r="S132" s="63">
        <v>25</v>
      </c>
      <c r="T132" s="63"/>
      <c r="U132" s="63"/>
      <c r="V132" s="63"/>
    </row>
    <row r="133" spans="2:22" x14ac:dyDescent="0.15">
      <c r="F133" s="63"/>
      <c r="G133" s="63"/>
      <c r="H133" s="63"/>
      <c r="I133" s="63"/>
      <c r="J133" s="63"/>
      <c r="R133" s="63">
        <v>4</v>
      </c>
      <c r="S133" s="63">
        <v>26</v>
      </c>
      <c r="T133" s="63"/>
      <c r="U133" s="63"/>
      <c r="V133" s="63"/>
    </row>
    <row r="134" spans="2:22" x14ac:dyDescent="0.15">
      <c r="F134" s="63"/>
      <c r="G134" s="63"/>
      <c r="H134" s="63"/>
      <c r="I134" s="63"/>
      <c r="J134" s="63"/>
      <c r="R134" s="63">
        <v>6</v>
      </c>
      <c r="S134" s="63">
        <v>27</v>
      </c>
      <c r="T134" s="63"/>
      <c r="U134" s="63"/>
      <c r="V134" s="63"/>
    </row>
    <row r="135" spans="2:22" x14ac:dyDescent="0.15">
      <c r="F135" s="63"/>
      <c r="G135" s="63"/>
      <c r="H135" s="63"/>
      <c r="I135" s="63"/>
      <c r="J135" s="63"/>
      <c r="R135" s="63">
        <v>13</v>
      </c>
      <c r="S135" s="63">
        <v>23</v>
      </c>
      <c r="T135" s="63"/>
      <c r="U135" s="63"/>
      <c r="V135" s="63"/>
    </row>
    <row r="136" spans="2:22" x14ac:dyDescent="0.15">
      <c r="F136" s="63"/>
      <c r="G136" s="63"/>
      <c r="H136" s="63"/>
      <c r="I136" s="63"/>
      <c r="J136" s="63"/>
      <c r="R136" s="63">
        <v>3</v>
      </c>
      <c r="S136" s="63">
        <v>24</v>
      </c>
      <c r="T136" s="63"/>
      <c r="U136" s="63"/>
      <c r="V136" s="63"/>
    </row>
    <row r="137" spans="2:22" x14ac:dyDescent="0.15">
      <c r="F137" s="63"/>
      <c r="G137" s="63"/>
      <c r="H137" s="63"/>
      <c r="I137" s="63"/>
      <c r="J137" s="63"/>
      <c r="R137" s="63"/>
      <c r="S137" s="63"/>
      <c r="T137" s="63"/>
      <c r="U137" s="63"/>
      <c r="V137" s="63"/>
    </row>
    <row r="138" spans="2:22" x14ac:dyDescent="0.15">
      <c r="F138" s="63"/>
      <c r="G138" s="63"/>
      <c r="H138" s="63"/>
      <c r="I138" s="63"/>
      <c r="J138" s="63"/>
      <c r="R138" s="63"/>
      <c r="S138" s="63"/>
      <c r="T138" s="63"/>
      <c r="U138" s="63"/>
      <c r="V138" s="63"/>
    </row>
    <row r="139" spans="2:22" x14ac:dyDescent="0.15">
      <c r="F139" s="63"/>
      <c r="G139" s="63"/>
      <c r="H139" s="63"/>
      <c r="I139" s="63"/>
      <c r="J139" s="63"/>
      <c r="R139" s="63"/>
      <c r="S139" s="63"/>
      <c r="T139" s="63"/>
      <c r="U139" s="63"/>
      <c r="V139" s="63"/>
    </row>
    <row r="140" spans="2:22" x14ac:dyDescent="0.15">
      <c r="B140" t="str">
        <f>F140&amp;";"&amp;G140&amp;";"&amp;H140</f>
        <v>1;2;3</v>
      </c>
      <c r="C140" t="str">
        <f>L140&amp;";"&amp;M140&amp;";"&amp;N140</f>
        <v>1;14;15</v>
      </c>
      <c r="F140" s="63">
        <v>1</v>
      </c>
      <c r="G140" s="63">
        <v>2</v>
      </c>
      <c r="H140" s="63">
        <v>3</v>
      </c>
      <c r="I140" s="63">
        <v>1</v>
      </c>
      <c r="J140" s="63">
        <f>COUNTIF($F$115:$H$238,I140)</f>
        <v>5</v>
      </c>
      <c r="L140" s="63">
        <v>1</v>
      </c>
      <c r="M140" s="63">
        <v>14</v>
      </c>
      <c r="N140" s="63">
        <v>15</v>
      </c>
      <c r="O140" s="64">
        <v>1</v>
      </c>
      <c r="P140" s="63">
        <f>COUNTIF($L$115:$N$238,O140)</f>
        <v>4</v>
      </c>
      <c r="R140" s="63">
        <v>3</v>
      </c>
      <c r="S140" s="63">
        <v>4</v>
      </c>
      <c r="T140" s="63">
        <v>23</v>
      </c>
      <c r="U140" s="63">
        <v>3</v>
      </c>
      <c r="V140" s="63">
        <f>COUNTIF($R$115:$T$238,U140)</f>
        <v>6</v>
      </c>
    </row>
    <row r="141" spans="2:22" x14ac:dyDescent="0.15">
      <c r="B141" t="str">
        <f t="shared" ref="B141:B149" si="10">F141&amp;";"&amp;G141&amp;";"&amp;H141</f>
        <v>1;4;5</v>
      </c>
      <c r="C141" t="str">
        <f t="shared" ref="C141:C149" si="11">L141&amp;";"&amp;M141&amp;";"&amp;N141</f>
        <v>1;16;17</v>
      </c>
      <c r="F141" s="63">
        <v>1</v>
      </c>
      <c r="G141" s="63">
        <v>4</v>
      </c>
      <c r="H141" s="63">
        <v>5</v>
      </c>
      <c r="I141" s="63">
        <v>2</v>
      </c>
      <c r="J141" s="63">
        <f t="shared" ref="J141:J152" si="12">COUNTIF($F$115:$H$238,I141)</f>
        <v>5</v>
      </c>
      <c r="L141" s="63">
        <v>1</v>
      </c>
      <c r="M141" s="63">
        <v>16</v>
      </c>
      <c r="N141" s="63">
        <v>17</v>
      </c>
      <c r="O141" s="64">
        <v>2</v>
      </c>
      <c r="P141" s="63">
        <f t="shared" ref="P141:P152" si="13">COUNTIF($L$115:$N$238,O141)</f>
        <v>4</v>
      </c>
      <c r="R141" s="63">
        <v>4</v>
      </c>
      <c r="S141" s="63">
        <v>6</v>
      </c>
      <c r="T141" s="63">
        <v>24</v>
      </c>
      <c r="U141" s="63">
        <v>4</v>
      </c>
      <c r="V141" s="63">
        <f t="shared" ref="V141:V152" si="14">COUNTIF($R$115:$T$238,U141)</f>
        <v>5</v>
      </c>
    </row>
    <row r="142" spans="2:22" x14ac:dyDescent="0.15">
      <c r="B142" t="str">
        <f t="shared" si="10"/>
        <v>2;3;4</v>
      </c>
      <c r="C142" t="str">
        <f t="shared" si="11"/>
        <v>2;16;17</v>
      </c>
      <c r="F142" s="63">
        <v>2</v>
      </c>
      <c r="G142" s="63">
        <v>3</v>
      </c>
      <c r="H142" s="63">
        <v>4</v>
      </c>
      <c r="I142" s="63">
        <v>3</v>
      </c>
      <c r="J142" s="63">
        <f t="shared" si="12"/>
        <v>5</v>
      </c>
      <c r="L142" s="63">
        <v>2</v>
      </c>
      <c r="M142" s="63">
        <v>16</v>
      </c>
      <c r="N142" s="63">
        <v>17</v>
      </c>
      <c r="O142" s="64">
        <v>5</v>
      </c>
      <c r="P142" s="63">
        <f t="shared" si="13"/>
        <v>4</v>
      </c>
      <c r="R142" s="63">
        <v>6</v>
      </c>
      <c r="S142" s="63">
        <v>13</v>
      </c>
      <c r="T142" s="63">
        <v>25</v>
      </c>
      <c r="U142" s="63">
        <v>6</v>
      </c>
      <c r="V142" s="63">
        <f t="shared" si="14"/>
        <v>5</v>
      </c>
    </row>
    <row r="143" spans="2:22" x14ac:dyDescent="0.15">
      <c r="B143" t="str">
        <f t="shared" si="10"/>
        <v>2;5;7</v>
      </c>
      <c r="C143" t="str">
        <f t="shared" si="11"/>
        <v>2;18;20</v>
      </c>
      <c r="F143" s="63">
        <v>2</v>
      </c>
      <c r="G143" s="63">
        <v>5</v>
      </c>
      <c r="H143" s="63">
        <v>7</v>
      </c>
      <c r="I143" s="63">
        <v>4</v>
      </c>
      <c r="J143" s="63">
        <f t="shared" si="12"/>
        <v>5</v>
      </c>
      <c r="L143" s="63">
        <v>2</v>
      </c>
      <c r="M143" s="63">
        <v>18</v>
      </c>
      <c r="N143" s="63">
        <v>20</v>
      </c>
      <c r="O143" s="64">
        <v>12</v>
      </c>
      <c r="P143" s="63">
        <f t="shared" si="13"/>
        <v>4</v>
      </c>
      <c r="R143" s="63">
        <v>3</v>
      </c>
      <c r="S143" s="63">
        <v>26</v>
      </c>
      <c r="T143" s="63">
        <v>29</v>
      </c>
      <c r="U143" s="63">
        <v>13</v>
      </c>
      <c r="V143" s="63">
        <f t="shared" si="14"/>
        <v>6</v>
      </c>
    </row>
    <row r="144" spans="2:22" x14ac:dyDescent="0.15">
      <c r="B144" t="str">
        <f t="shared" si="10"/>
        <v>3;6;9</v>
      </c>
      <c r="C144" t="str">
        <f t="shared" si="11"/>
        <v>5;19;22</v>
      </c>
      <c r="F144" s="63">
        <v>3</v>
      </c>
      <c r="G144" s="63">
        <v>6</v>
      </c>
      <c r="H144" s="63">
        <v>9</v>
      </c>
      <c r="I144" s="63">
        <v>5</v>
      </c>
      <c r="J144" s="63">
        <f t="shared" si="12"/>
        <v>5</v>
      </c>
      <c r="L144" s="63">
        <v>5</v>
      </c>
      <c r="M144" s="63">
        <v>19</v>
      </c>
      <c r="N144" s="63">
        <v>22</v>
      </c>
      <c r="O144" s="63">
        <v>14</v>
      </c>
      <c r="P144" s="63">
        <f t="shared" si="13"/>
        <v>4</v>
      </c>
      <c r="R144" s="63">
        <v>4</v>
      </c>
      <c r="S144" s="63">
        <v>27</v>
      </c>
      <c r="T144" s="63">
        <v>30</v>
      </c>
      <c r="U144" s="63">
        <v>23</v>
      </c>
      <c r="V144" s="63">
        <f t="shared" si="14"/>
        <v>8</v>
      </c>
    </row>
    <row r="145" spans="2:22" x14ac:dyDescent="0.15">
      <c r="B145" t="str">
        <f t="shared" si="10"/>
        <v>4;5;6</v>
      </c>
      <c r="C145" t="str">
        <f t="shared" si="11"/>
        <v>5;18;19</v>
      </c>
      <c r="F145" s="63">
        <v>4</v>
      </c>
      <c r="G145" s="63">
        <v>5</v>
      </c>
      <c r="H145" s="63">
        <v>6</v>
      </c>
      <c r="I145" s="63">
        <v>6</v>
      </c>
      <c r="J145" s="63">
        <f t="shared" si="12"/>
        <v>5</v>
      </c>
      <c r="L145" s="63">
        <v>5</v>
      </c>
      <c r="M145" s="63">
        <v>18</v>
      </c>
      <c r="N145" s="63">
        <v>19</v>
      </c>
      <c r="O145" s="63">
        <v>15</v>
      </c>
      <c r="P145" s="63">
        <f t="shared" si="13"/>
        <v>5</v>
      </c>
      <c r="R145" s="63">
        <v>6</v>
      </c>
      <c r="S145" s="63">
        <v>28</v>
      </c>
      <c r="T145" s="63">
        <v>31</v>
      </c>
      <c r="U145" s="63">
        <v>24</v>
      </c>
      <c r="V145" s="63">
        <f t="shared" si="14"/>
        <v>9</v>
      </c>
    </row>
    <row r="146" spans="2:22" x14ac:dyDescent="0.15">
      <c r="B146" t="str">
        <f t="shared" si="10"/>
        <v>6;8;11</v>
      </c>
      <c r="C146" t="str">
        <f t="shared" si="11"/>
        <v>14;15;18</v>
      </c>
      <c r="F146" s="63">
        <v>6</v>
      </c>
      <c r="G146" s="63">
        <v>8</v>
      </c>
      <c r="H146" s="63">
        <v>11</v>
      </c>
      <c r="I146" s="63">
        <v>7</v>
      </c>
      <c r="J146" s="63">
        <f t="shared" si="12"/>
        <v>5</v>
      </c>
      <c r="L146" s="63">
        <v>14</v>
      </c>
      <c r="M146" s="63">
        <v>15</v>
      </c>
      <c r="N146" s="63">
        <v>18</v>
      </c>
      <c r="O146" s="63">
        <v>16</v>
      </c>
      <c r="P146" s="63">
        <f t="shared" si="13"/>
        <v>5</v>
      </c>
      <c r="R146" s="63">
        <v>3</v>
      </c>
      <c r="S146" s="63">
        <v>30</v>
      </c>
      <c r="T146" s="63">
        <v>31</v>
      </c>
      <c r="U146" s="63">
        <v>25</v>
      </c>
      <c r="V146" s="63">
        <f t="shared" si="14"/>
        <v>8</v>
      </c>
    </row>
    <row r="147" spans="2:22" x14ac:dyDescent="0.15">
      <c r="B147" t="str">
        <f t="shared" si="10"/>
        <v>7;9;12</v>
      </c>
      <c r="C147" t="str">
        <f t="shared" si="11"/>
        <v>15;17;22</v>
      </c>
      <c r="F147" s="63">
        <v>7</v>
      </c>
      <c r="G147" s="63">
        <v>9</v>
      </c>
      <c r="H147" s="63">
        <v>12</v>
      </c>
      <c r="I147" s="63">
        <v>8</v>
      </c>
      <c r="J147" s="63">
        <f t="shared" si="12"/>
        <v>5</v>
      </c>
      <c r="L147" s="63">
        <v>15</v>
      </c>
      <c r="M147" s="63">
        <v>17</v>
      </c>
      <c r="N147" s="63">
        <v>22</v>
      </c>
      <c r="O147" s="63">
        <v>17</v>
      </c>
      <c r="P147" s="63">
        <f t="shared" si="13"/>
        <v>5</v>
      </c>
      <c r="R147" s="63">
        <v>13</v>
      </c>
      <c r="S147" s="63">
        <v>26</v>
      </c>
      <c r="T147" s="63">
        <v>28</v>
      </c>
      <c r="U147" s="63">
        <v>26</v>
      </c>
      <c r="V147" s="63">
        <f t="shared" si="14"/>
        <v>9</v>
      </c>
    </row>
    <row r="148" spans="2:22" x14ac:dyDescent="0.15">
      <c r="B148" t="str">
        <f t="shared" si="10"/>
        <v>7;10;13</v>
      </c>
      <c r="C148" t="str">
        <f t="shared" si="11"/>
        <v>16;20;21</v>
      </c>
      <c r="F148" s="63">
        <v>7</v>
      </c>
      <c r="G148" s="63">
        <v>10</v>
      </c>
      <c r="H148" s="63">
        <v>13</v>
      </c>
      <c r="I148" s="63">
        <v>9</v>
      </c>
      <c r="J148" s="63">
        <f t="shared" si="12"/>
        <v>5</v>
      </c>
      <c r="L148" s="63">
        <v>16</v>
      </c>
      <c r="M148" s="63">
        <v>20</v>
      </c>
      <c r="N148" s="63">
        <v>21</v>
      </c>
      <c r="O148" s="63">
        <v>18</v>
      </c>
      <c r="P148" s="63">
        <f t="shared" si="13"/>
        <v>5</v>
      </c>
      <c r="R148" s="63">
        <v>23</v>
      </c>
      <c r="S148" s="63">
        <v>27</v>
      </c>
      <c r="T148" s="63">
        <v>29</v>
      </c>
      <c r="U148" s="63">
        <v>27</v>
      </c>
      <c r="V148" s="63">
        <f t="shared" si="14"/>
        <v>9</v>
      </c>
    </row>
    <row r="149" spans="2:22" x14ac:dyDescent="0.15">
      <c r="B149" t="str">
        <f t="shared" si="10"/>
        <v>8;1;11</v>
      </c>
      <c r="C149" t="str">
        <f t="shared" si="11"/>
        <v>12;19;20</v>
      </c>
      <c r="F149" s="63">
        <v>8</v>
      </c>
      <c r="G149" s="63">
        <v>1</v>
      </c>
      <c r="H149" s="63">
        <v>11</v>
      </c>
      <c r="I149" s="63">
        <v>10</v>
      </c>
      <c r="J149" s="63">
        <f t="shared" si="12"/>
        <v>5</v>
      </c>
      <c r="L149" s="63">
        <v>12</v>
      </c>
      <c r="M149" s="63">
        <v>19</v>
      </c>
      <c r="N149" s="63">
        <v>20</v>
      </c>
      <c r="O149" s="63">
        <v>19</v>
      </c>
      <c r="P149" s="63">
        <f t="shared" si="13"/>
        <v>6</v>
      </c>
      <c r="R149" s="63">
        <v>24</v>
      </c>
      <c r="S149" s="63">
        <v>28</v>
      </c>
      <c r="T149" s="63">
        <v>30</v>
      </c>
      <c r="U149" s="63">
        <v>28</v>
      </c>
      <c r="V149" s="63">
        <f t="shared" si="14"/>
        <v>9</v>
      </c>
    </row>
    <row r="150" spans="2:22" x14ac:dyDescent="0.15">
      <c r="C150" t="str">
        <f>L150&amp;";"&amp;M150&amp;";"&amp;N150</f>
        <v>12;21;22</v>
      </c>
      <c r="F150" s="63"/>
      <c r="G150" s="63"/>
      <c r="H150" s="63"/>
      <c r="I150" s="63">
        <v>11</v>
      </c>
      <c r="J150" s="63">
        <f t="shared" si="12"/>
        <v>5</v>
      </c>
      <c r="L150" s="63">
        <v>12</v>
      </c>
      <c r="M150" s="63">
        <v>21</v>
      </c>
      <c r="N150" s="63">
        <v>22</v>
      </c>
      <c r="O150" s="63">
        <v>20</v>
      </c>
      <c r="P150" s="63">
        <f t="shared" si="13"/>
        <v>6</v>
      </c>
      <c r="R150" s="63">
        <v>25</v>
      </c>
      <c r="S150" s="63">
        <v>27</v>
      </c>
      <c r="T150" s="63">
        <v>31</v>
      </c>
      <c r="U150" s="63">
        <v>29</v>
      </c>
      <c r="V150" s="63">
        <f t="shared" si="14"/>
        <v>9</v>
      </c>
    </row>
    <row r="151" spans="2:22" x14ac:dyDescent="0.15">
      <c r="F151" s="63"/>
      <c r="G151" s="63"/>
      <c r="H151" s="63"/>
      <c r="I151" s="63">
        <v>12</v>
      </c>
      <c r="J151" s="63">
        <f t="shared" si="12"/>
        <v>5</v>
      </c>
      <c r="L151" s="63"/>
      <c r="M151" s="63"/>
      <c r="N151" s="63"/>
      <c r="O151" s="63">
        <v>21</v>
      </c>
      <c r="P151" s="63">
        <f t="shared" si="13"/>
        <v>5</v>
      </c>
      <c r="R151" s="63">
        <v>23</v>
      </c>
      <c r="S151" s="63">
        <v>24</v>
      </c>
      <c r="T151" s="63">
        <v>29</v>
      </c>
      <c r="U151" s="63">
        <v>30</v>
      </c>
      <c r="V151" s="63">
        <f t="shared" si="14"/>
        <v>9</v>
      </c>
    </row>
    <row r="152" spans="2:22" x14ac:dyDescent="0.15">
      <c r="F152" s="63"/>
      <c r="G152" s="63"/>
      <c r="H152" s="63"/>
      <c r="I152" s="63">
        <v>13</v>
      </c>
      <c r="J152" s="63">
        <f t="shared" si="12"/>
        <v>4</v>
      </c>
      <c r="L152" s="63"/>
      <c r="M152" s="63"/>
      <c r="N152" s="63"/>
      <c r="O152" s="63">
        <v>22</v>
      </c>
      <c r="P152" s="63">
        <f t="shared" si="13"/>
        <v>6</v>
      </c>
      <c r="R152" s="63">
        <v>24</v>
      </c>
      <c r="S152" s="63">
        <v>25</v>
      </c>
      <c r="T152" s="63">
        <v>26</v>
      </c>
      <c r="U152" s="63">
        <v>31</v>
      </c>
      <c r="V152" s="63">
        <f t="shared" si="14"/>
        <v>9</v>
      </c>
    </row>
    <row r="153" spans="2:22" x14ac:dyDescent="0.15">
      <c r="R153" s="63">
        <v>25</v>
      </c>
      <c r="S153" s="63">
        <v>26</v>
      </c>
      <c r="T153" s="63">
        <v>31</v>
      </c>
      <c r="U153" s="63"/>
      <c r="V153" s="63"/>
    </row>
    <row r="154" spans="2:22" x14ac:dyDescent="0.15">
      <c r="R154" s="63">
        <v>26</v>
      </c>
      <c r="S154" s="63">
        <v>27</v>
      </c>
      <c r="T154" s="63">
        <v>31</v>
      </c>
      <c r="U154" s="63"/>
      <c r="V154" s="63"/>
    </row>
    <row r="155" spans="2:22" x14ac:dyDescent="0.15">
      <c r="R155" s="63">
        <v>27</v>
      </c>
      <c r="S155" s="63">
        <v>28</v>
      </c>
      <c r="T155" s="63">
        <v>30</v>
      </c>
      <c r="U155" s="63"/>
      <c r="V155" s="63"/>
    </row>
    <row r="156" spans="2:22" x14ac:dyDescent="0.15">
      <c r="R156" s="63">
        <v>28</v>
      </c>
      <c r="S156" s="63">
        <v>29</v>
      </c>
      <c r="T156" s="63">
        <v>31</v>
      </c>
      <c r="U156" s="63"/>
      <c r="V156" s="63"/>
    </row>
    <row r="157" spans="2:22" x14ac:dyDescent="0.15">
      <c r="R157" s="63">
        <v>13</v>
      </c>
      <c r="S157" s="63">
        <v>23</v>
      </c>
      <c r="T157" s="63">
        <v>24</v>
      </c>
      <c r="U157" s="63"/>
      <c r="V157" s="63"/>
    </row>
    <row r="158" spans="2:22" x14ac:dyDescent="0.15">
      <c r="R158" s="63">
        <v>13</v>
      </c>
      <c r="S158" s="63">
        <v>29</v>
      </c>
      <c r="T158" s="63">
        <v>30</v>
      </c>
      <c r="U158" s="63"/>
      <c r="V158" s="63"/>
    </row>
  </sheetData>
  <sortState ref="A39:D82">
    <sortCondition ref="B39:B82"/>
  </sortState>
  <mergeCells count="5">
    <mergeCell ref="AB2:AD2"/>
    <mergeCell ref="S2:AA2"/>
    <mergeCell ref="K29:T29"/>
    <mergeCell ref="F2:R2"/>
    <mergeCell ref="K34:T3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注释</vt:lpstr>
      <vt:lpstr>怪物分配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2017-06-20T09:45:17Z</dcterms:modified>
</cp:coreProperties>
</file>