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bezlio\bezlio-rdb\Bezlio Remote Data Broker\Data\"/>
    </mc:Choice>
  </mc:AlternateContent>
  <bookViews>
    <workbookView xWindow="0" yWindow="0" windowWidth="28800" windowHeight="12210"/>
  </bookViews>
  <sheets>
    <sheet name="Production Stats" sheetId="1" r:id="rId1"/>
    <sheet name="Machin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D9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D10" i="1"/>
  <c r="D11" i="1"/>
  <c r="D12" i="1"/>
  <c r="F12" i="1" s="1"/>
  <c r="H12" i="1" s="1"/>
  <c r="D13" i="1"/>
  <c r="F13" i="1" s="1"/>
  <c r="H13" i="1" s="1"/>
  <c r="D14" i="1"/>
  <c r="D15" i="1"/>
  <c r="D16" i="1"/>
  <c r="F16" i="1" s="1"/>
  <c r="H16" i="1" s="1"/>
  <c r="D17" i="1"/>
  <c r="F17" i="1" s="1"/>
  <c r="H17" i="1" s="1"/>
  <c r="D18" i="1"/>
  <c r="D19" i="1"/>
  <c r="D20" i="1"/>
  <c r="F20" i="1" s="1"/>
  <c r="H20" i="1" s="1"/>
  <c r="D21" i="1"/>
  <c r="F21" i="1" s="1"/>
  <c r="H21" i="1" s="1"/>
  <c r="D22" i="1"/>
  <c r="F22" i="1" s="1"/>
  <c r="H22" i="1" s="1"/>
  <c r="D23" i="1"/>
  <c r="F23" i="1" s="1"/>
  <c r="H23" i="1" s="1"/>
  <c r="D24" i="1"/>
  <c r="F24" i="1" s="1"/>
  <c r="H24" i="1" s="1"/>
  <c r="D25" i="1"/>
  <c r="F25" i="1" s="1"/>
  <c r="H25" i="1" s="1"/>
  <c r="D26" i="1"/>
  <c r="D27" i="1"/>
  <c r="F27" i="1" s="1"/>
  <c r="H27" i="1" s="1"/>
  <c r="D28" i="1"/>
  <c r="F28" i="1" s="1"/>
  <c r="H28" i="1" s="1"/>
  <c r="D29" i="1"/>
  <c r="F29" i="1" s="1"/>
  <c r="H29" i="1" s="1"/>
  <c r="F9" i="1" l="1"/>
  <c r="H9" i="1" s="1"/>
  <c r="F18" i="1"/>
  <c r="H18" i="1" s="1"/>
  <c r="F14" i="1"/>
  <c r="H14" i="1" s="1"/>
  <c r="F10" i="1"/>
  <c r="H10" i="1" s="1"/>
  <c r="F26" i="1"/>
  <c r="H26" i="1" s="1"/>
  <c r="F19" i="1"/>
  <c r="H19" i="1" s="1"/>
  <c r="F15" i="1"/>
  <c r="H15" i="1" s="1"/>
  <c r="F11" i="1"/>
  <c r="H11" i="1" s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  <c r="F7" i="1" l="1"/>
  <c r="H7" i="1" s="1"/>
  <c r="F3" i="1"/>
  <c r="H3" i="1" s="1"/>
  <c r="F2" i="1"/>
  <c r="H2" i="1" s="1"/>
  <c r="F5" i="1"/>
  <c r="H5" i="1" s="1"/>
  <c r="F8" i="1"/>
  <c r="H8" i="1" s="1"/>
  <c r="F4" i="1"/>
  <c r="H4" i="1" s="1"/>
  <c r="F6" i="1"/>
  <c r="H6" i="1" s="1"/>
</calcChain>
</file>

<file path=xl/sharedStrings.xml><?xml version="1.0" encoding="utf-8"?>
<sst xmlns="http://schemas.openxmlformats.org/spreadsheetml/2006/main" count="296" uniqueCount="41">
  <si>
    <t>Total Machines</t>
  </si>
  <si>
    <t>Machine Name</t>
  </si>
  <si>
    <t>Current Status</t>
  </si>
  <si>
    <t>Notes</t>
  </si>
  <si>
    <t>Current Throughput</t>
  </si>
  <si>
    <t>Online</t>
  </si>
  <si>
    <t>Offline</t>
  </si>
  <si>
    <t>Down for maintenance @ 10:45 AM</t>
  </si>
  <si>
    <t>Location</t>
  </si>
  <si>
    <t>Bellevue, Washington</t>
  </si>
  <si>
    <t>WC10-1</t>
  </si>
  <si>
    <t>WC10-2</t>
  </si>
  <si>
    <t>WC10-3</t>
  </si>
  <si>
    <t>Work Center</t>
  </si>
  <si>
    <t>WC20-1</t>
  </si>
  <si>
    <t>WC20-2</t>
  </si>
  <si>
    <t>WC20-3</t>
  </si>
  <si>
    <t>WC30-1</t>
  </si>
  <si>
    <t>WC45-1</t>
  </si>
  <si>
    <t>WC50-1</t>
  </si>
  <si>
    <t>WC60-1</t>
  </si>
  <si>
    <t>WC30-2</t>
  </si>
  <si>
    <t>WC50-2</t>
  </si>
  <si>
    <t>WC60-2</t>
  </si>
  <si>
    <t>Capable Pieces Per Hour</t>
  </si>
  <si>
    <t>WC40-1</t>
  </si>
  <si>
    <t>Current Pieces Per Hour</t>
  </si>
  <si>
    <t>Potential Throughput</t>
  </si>
  <si>
    <t>Variance To Target</t>
  </si>
  <si>
    <t>Target Percentage</t>
  </si>
  <si>
    <t>Current Percentage</t>
  </si>
  <si>
    <t>Bothell, Washington</t>
  </si>
  <si>
    <t>Carnation, Washington</t>
  </si>
  <si>
    <t>Everett, Washington</t>
  </si>
  <si>
    <t>Cutting</t>
  </si>
  <si>
    <t>Edgebanding</t>
  </si>
  <si>
    <t>CNC</t>
  </si>
  <si>
    <t>Powder Coating</t>
  </si>
  <si>
    <t>Painting</t>
  </si>
  <si>
    <t>Assembly</t>
  </si>
  <si>
    <t>Packaging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</si>
</sst>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0" xfId="0" applyNumberFormat="1" applyFont="1" applyFill="1" applyBorder="1"/>
    <xf numFmtId="9" fontId="0" fillId="0" borderId="0" xfId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D29" sqref="D29"/>
    </sheetView>
  </sheetViews>
  <sheetFormatPr defaultRowHeight="15" x14ac:dyDescent="0.25"/>
  <cols>
    <col min="1" max="1" width="25.140625" bestFit="1" customWidth="1"/>
    <col min="2" max="2" width="22.85546875" customWidth="1"/>
    <col min="3" max="3" width="14.5703125" bestFit="1" customWidth="1"/>
    <col min="4" max="4" width="18.7109375" bestFit="1" customWidth="1"/>
    <col min="5" max="5" width="20.140625" bestFit="1" customWidth="1"/>
    <col min="6" max="7" width="20.140625" customWidth="1"/>
    <col min="8" max="8" width="17.5703125" bestFit="1" customWidth="1"/>
  </cols>
  <sheetData>
    <row r="1" spans="1:8" x14ac:dyDescent="0.25">
      <c r="A1" s="1" t="s">
        <v>8</v>
      </c>
      <c r="B1" s="1" t="s">
        <v>13</v>
      </c>
      <c r="C1" s="1" t="s">
        <v>0</v>
      </c>
      <c r="D1" s="1" t="s">
        <v>4</v>
      </c>
      <c r="E1" s="1" t="s">
        <v>27</v>
      </c>
      <c r="F1" s="1" t="s">
        <v>30</v>
      </c>
      <c r="G1" s="1" t="s">
        <v>29</v>
      </c>
      <c r="H1" s="1" t="s">
        <v>28</v>
      </c>
    </row>
    <row r="2" spans="1:8" x14ac:dyDescent="0.25">
      <c r="A2" s="2" t="s">
        <v>9</v>
      </c>
      <c r="B2" t="s">
        <v>34</v>
      </c>
      <c r="C2">
        <f>COUNTIFS(Machines!A2:A100,'Production Stats'!A2,Machines!C2:C100,'Production Stats'!B2)</f>
        <v>3</v>
      </c>
      <c r="D2">
        <f>SUMIFS(Machines!F2:F100,Machines!A2:A100,'Production Stats'!A2,Machines!C2:C100,'Production Stats'!B2)</f>
        <v>200</v>
      </c>
      <c r="E2">
        <f>SUMIFS(Machines!E2:E100,Machines!A2:A100,'Production Stats'!A2,Machines!C2:C100,'Production Stats'!B2)</f>
        <v>250</v>
      </c>
      <c r="F2" s="3">
        <f>D2/E2</f>
        <v>0.8</v>
      </c>
      <c r="G2" s="4">
        <v>0.8</v>
      </c>
      <c r="H2" s="3">
        <f>F2-G2</f>
        <v>0</v>
      </c>
    </row>
    <row r="3" spans="1:8" x14ac:dyDescent="0.25">
      <c r="A3" s="2" t="s">
        <v>9</v>
      </c>
      <c r="B3" t="s">
        <v>36</v>
      </c>
      <c r="C3">
        <f>COUNTIFS(Machines!A3:A101,'Production Stats'!A3,Machines!C3:C101,'Production Stats'!B3)</f>
        <v>3</v>
      </c>
      <c r="D3">
        <f>SUMIFS(Machines!F3:F101,Machines!A3:A101,'Production Stats'!A3,Machines!C3:C101,'Production Stats'!B3)</f>
        <v>200</v>
      </c>
      <c r="E3">
        <f>SUMIFS(Machines!E3:E101,Machines!A3:A101,'Production Stats'!A3,Machines!C3:C101,'Production Stats'!B3)</f>
        <v>255</v>
      </c>
      <c r="F3" s="3">
        <f t="shared" ref="F3:F29" si="0">D3/E3</f>
        <v>0.78431372549019607</v>
      </c>
      <c r="G3" s="4">
        <v>0.78</v>
      </c>
      <c r="H3" s="3">
        <f t="shared" ref="H3:H29" si="1">F3-G3</f>
        <v>4.3137254901960409E-3</v>
      </c>
    </row>
    <row r="4" spans="1:8" x14ac:dyDescent="0.25">
      <c r="A4" s="2" t="s">
        <v>9</v>
      </c>
      <c r="B4" t="s">
        <v>35</v>
      </c>
      <c r="C4">
        <f>COUNTIFS(Machines!A4:A102,'Production Stats'!A4,Machines!C4:C102,'Production Stats'!B4)</f>
        <v>2</v>
      </c>
      <c r="D4">
        <f>SUMIFS(Machines!F4:F102,Machines!A4:A102,'Production Stats'!A4,Machines!C4:C102,'Production Stats'!B4)</f>
        <v>200</v>
      </c>
      <c r="E4">
        <f>SUMIFS(Machines!E4:E102,Machines!A4:A102,'Production Stats'!A4,Machines!C4:C102,'Production Stats'!B4)</f>
        <v>250</v>
      </c>
      <c r="F4" s="3">
        <f t="shared" si="0"/>
        <v>0.8</v>
      </c>
      <c r="G4" s="4">
        <v>0.8</v>
      </c>
      <c r="H4" s="3">
        <f t="shared" si="1"/>
        <v>0</v>
      </c>
    </row>
    <row r="5" spans="1:8" x14ac:dyDescent="0.25">
      <c r="A5" s="2" t="s">
        <v>9</v>
      </c>
      <c r="B5" t="s">
        <v>37</v>
      </c>
      <c r="C5">
        <f>COUNTIFS(Machines!A5:A103,'Production Stats'!A5,Machines!C5:C103,'Production Stats'!B5)</f>
        <v>1</v>
      </c>
      <c r="D5">
        <f>SUMIFS(Machines!F5:F103,Machines!A5:A103,'Production Stats'!A5,Machines!C5:C103,'Production Stats'!B5)</f>
        <v>200</v>
      </c>
      <c r="E5">
        <f>SUMIFS(Machines!E5:E103,Machines!A5:A103,'Production Stats'!A5,Machines!C5:C103,'Production Stats'!B5)</f>
        <v>300</v>
      </c>
      <c r="F5" s="3">
        <f t="shared" si="0"/>
        <v>0.66666666666666663</v>
      </c>
      <c r="G5" s="4">
        <v>0.66</v>
      </c>
      <c r="H5" s="3">
        <f t="shared" si="1"/>
        <v>6.6666666666665986E-3</v>
      </c>
    </row>
    <row r="6" spans="1:8" x14ac:dyDescent="0.25">
      <c r="A6" s="2" t="s">
        <v>9</v>
      </c>
      <c r="B6" t="s">
        <v>38</v>
      </c>
      <c r="C6">
        <f>COUNTIFS(Machines!A6:A104,'Production Stats'!A6,Machines!C6:C104,'Production Stats'!B6)</f>
        <v>1</v>
      </c>
      <c r="D6">
        <f>SUMIFS(Machines!F6:F104,Machines!A6:A104,'Production Stats'!A6,Machines!C6:C104,'Production Stats'!B6)</f>
        <v>200</v>
      </c>
      <c r="E6">
        <f>SUMIFS(Machines!E6:E104,Machines!A6:A104,'Production Stats'!A6,Machines!C6:C104,'Production Stats'!B6)</f>
        <v>1000</v>
      </c>
      <c r="F6" s="3">
        <f t="shared" si="0"/>
        <v>0.2</v>
      </c>
      <c r="G6" s="4">
        <v>0.2</v>
      </c>
      <c r="H6" s="3">
        <f t="shared" si="1"/>
        <v>0</v>
      </c>
    </row>
    <row r="7" spans="1:8" x14ac:dyDescent="0.25">
      <c r="A7" s="2" t="s">
        <v>9</v>
      </c>
      <c r="B7" t="s">
        <v>39</v>
      </c>
      <c r="C7">
        <f>COUNTIFS(Machines!A7:A105,'Production Stats'!A7,Machines!C7:C105,'Production Stats'!B7)</f>
        <v>2</v>
      </c>
      <c r="D7">
        <f>SUMIFS(Machines!F7:F105,Machines!A7:A105,'Production Stats'!A7,Machines!C7:C105,'Production Stats'!B7)</f>
        <v>125</v>
      </c>
      <c r="E7">
        <f>SUMIFS(Machines!E7:E105,Machines!A7:A105,'Production Stats'!A7,Machines!C7:C105,'Production Stats'!B7)</f>
        <v>250</v>
      </c>
      <c r="F7" s="3">
        <f t="shared" si="0"/>
        <v>0.5</v>
      </c>
      <c r="G7" s="4">
        <v>0.8</v>
      </c>
      <c r="H7" s="3">
        <f t="shared" si="1"/>
        <v>-0.30000000000000004</v>
      </c>
    </row>
    <row r="8" spans="1:8" x14ac:dyDescent="0.25">
      <c r="A8" s="2" t="s">
        <v>9</v>
      </c>
      <c r="B8" t="s">
        <v>40</v>
      </c>
      <c r="C8">
        <f>COUNTIFS(Machines!A8:A106,'Production Stats'!A8,Machines!C8:C106,'Production Stats'!B8)</f>
        <v>2</v>
      </c>
      <c r="D8">
        <f>SUMIFS(Machines!F8:F106,Machines!A8:A106,'Production Stats'!A8,Machines!C8:C106,'Production Stats'!B8)</f>
        <v>125</v>
      </c>
      <c r="E8">
        <f>SUMIFS(Machines!E8:E106,Machines!A8:A106,'Production Stats'!A8,Machines!C8:C106,'Production Stats'!B8)</f>
        <v>250</v>
      </c>
      <c r="F8" s="3">
        <f t="shared" si="0"/>
        <v>0.5</v>
      </c>
      <c r="G8" s="4">
        <v>0.8</v>
      </c>
      <c r="H8" s="3">
        <f t="shared" si="1"/>
        <v>-0.30000000000000004</v>
      </c>
    </row>
    <row r="9" spans="1:8" x14ac:dyDescent="0.25">
      <c r="A9" s="2" t="s">
        <v>31</v>
      </c>
      <c r="B9" t="s">
        <v>34</v>
      </c>
      <c r="C9">
        <f>COUNTIFS(Machines!A9:A107,'Production Stats'!A9,Machines!C9:C107,'Production Stats'!B9)</f>
        <v>3</v>
      </c>
      <c r="D9">
        <f>SUMIFS(Machines!F9:F107,Machines!A9:A107,'Production Stats'!A9,Machines!C9:C107,'Production Stats'!B9)</f>
        <v>250</v>
      </c>
      <c r="E9">
        <f>SUMIFS(Machines!E9:E107,Machines!A9:A107,'Production Stats'!A9,Machines!C9:C107,'Production Stats'!B9)</f>
        <v>250</v>
      </c>
      <c r="F9" s="3">
        <f t="shared" si="0"/>
        <v>1</v>
      </c>
      <c r="G9" s="4">
        <v>0.8</v>
      </c>
      <c r="H9" s="3">
        <f t="shared" si="1"/>
        <v>0.19999999999999996</v>
      </c>
    </row>
    <row r="10" spans="1:8" x14ac:dyDescent="0.25">
      <c r="A10" s="2" t="s">
        <v>31</v>
      </c>
      <c r="B10" t="s">
        <v>36</v>
      </c>
      <c r="C10">
        <f>COUNTIFS(Machines!A10:A108,'Production Stats'!A10,Machines!C10:C108,'Production Stats'!B10)</f>
        <v>3</v>
      </c>
      <c r="D10">
        <f>SUMIFS(Machines!F10:F108,Machines!A10:A108,'Production Stats'!A10,Machines!C10:C108,'Production Stats'!B10)</f>
        <v>250</v>
      </c>
      <c r="E10">
        <f>SUMIFS(Machines!E10:E108,Machines!A10:A108,'Production Stats'!A10,Machines!C10:C108,'Production Stats'!B10)</f>
        <v>255</v>
      </c>
      <c r="F10" s="3">
        <f t="shared" si="0"/>
        <v>0.98039215686274506</v>
      </c>
      <c r="G10" s="4">
        <v>0.78</v>
      </c>
      <c r="H10" s="3">
        <f t="shared" si="1"/>
        <v>0.20039215686274503</v>
      </c>
    </row>
    <row r="11" spans="1:8" x14ac:dyDescent="0.25">
      <c r="A11" s="2" t="s">
        <v>31</v>
      </c>
      <c r="B11" t="s">
        <v>35</v>
      </c>
      <c r="C11">
        <f>COUNTIFS(Machines!A11:A109,'Production Stats'!A11,Machines!C11:C109,'Production Stats'!B11)</f>
        <v>2</v>
      </c>
      <c r="D11">
        <f>SUMIFS(Machines!F11:F109,Machines!A11:A109,'Production Stats'!A11,Machines!C11:C109,'Production Stats'!B11)</f>
        <v>250</v>
      </c>
      <c r="E11">
        <f>SUMIFS(Machines!E11:E109,Machines!A11:A109,'Production Stats'!A11,Machines!C11:C109,'Production Stats'!B11)</f>
        <v>250</v>
      </c>
      <c r="F11" s="3">
        <f t="shared" si="0"/>
        <v>1</v>
      </c>
      <c r="G11" s="4">
        <v>0.8</v>
      </c>
      <c r="H11" s="3">
        <f t="shared" si="1"/>
        <v>0.19999999999999996</v>
      </c>
    </row>
    <row r="12" spans="1:8" x14ac:dyDescent="0.25">
      <c r="A12" s="2" t="s">
        <v>31</v>
      </c>
      <c r="B12" t="s">
        <v>37</v>
      </c>
      <c r="C12">
        <f>COUNTIFS(Machines!A12:A110,'Production Stats'!A12,Machines!C12:C110,'Production Stats'!B12)</f>
        <v>1</v>
      </c>
      <c r="D12">
        <f>SUMIFS(Machines!F12:F110,Machines!A12:A110,'Production Stats'!A12,Machines!C12:C110,'Production Stats'!B12)</f>
        <v>250</v>
      </c>
      <c r="E12">
        <f>SUMIFS(Machines!E12:E110,Machines!A12:A110,'Production Stats'!A12,Machines!C12:C110,'Production Stats'!B12)</f>
        <v>300</v>
      </c>
      <c r="F12" s="3">
        <f t="shared" si="0"/>
        <v>0.83333333333333337</v>
      </c>
      <c r="G12" s="4">
        <v>0.8</v>
      </c>
      <c r="H12" s="3">
        <f t="shared" si="1"/>
        <v>3.3333333333333326E-2</v>
      </c>
    </row>
    <row r="13" spans="1:8" x14ac:dyDescent="0.25">
      <c r="A13" s="2" t="s">
        <v>31</v>
      </c>
      <c r="B13" t="s">
        <v>38</v>
      </c>
      <c r="C13">
        <f>COUNTIFS(Machines!A13:A111,'Production Stats'!A13,Machines!C13:C111,'Production Stats'!B13)</f>
        <v>1</v>
      </c>
      <c r="D13">
        <f>SUMIFS(Machines!F13:F111,Machines!A13:A111,'Production Stats'!A13,Machines!C13:C111,'Production Stats'!B13)</f>
        <v>250</v>
      </c>
      <c r="E13">
        <f>SUMIFS(Machines!E13:E111,Machines!A13:A111,'Production Stats'!A13,Machines!C13:C111,'Production Stats'!B13)</f>
        <v>1000</v>
      </c>
      <c r="F13" s="3">
        <f t="shared" si="0"/>
        <v>0.25</v>
      </c>
      <c r="G13" s="4">
        <v>0.2</v>
      </c>
      <c r="H13" s="3">
        <f t="shared" si="1"/>
        <v>4.9999999999999989E-2</v>
      </c>
    </row>
    <row r="14" spans="1:8" x14ac:dyDescent="0.25">
      <c r="A14" s="2" t="s">
        <v>31</v>
      </c>
      <c r="B14" t="s">
        <v>39</v>
      </c>
      <c r="C14">
        <f>COUNTIFS(Machines!A14:A112,'Production Stats'!A14,Machines!C14:C112,'Production Stats'!B14)</f>
        <v>2</v>
      </c>
      <c r="D14">
        <f>SUMIFS(Machines!F14:F112,Machines!A14:A112,'Production Stats'!A14,Machines!C14:C112,'Production Stats'!B14)</f>
        <v>250</v>
      </c>
      <c r="E14">
        <f>SUMIFS(Machines!E14:E112,Machines!A14:A112,'Production Stats'!A14,Machines!C14:C112,'Production Stats'!B14)</f>
        <v>250</v>
      </c>
      <c r="F14" s="3">
        <f t="shared" si="0"/>
        <v>1</v>
      </c>
      <c r="G14" s="4">
        <v>0.8</v>
      </c>
      <c r="H14" s="3">
        <f t="shared" si="1"/>
        <v>0.19999999999999996</v>
      </c>
    </row>
    <row r="15" spans="1:8" x14ac:dyDescent="0.25">
      <c r="A15" s="2" t="s">
        <v>31</v>
      </c>
      <c r="B15" t="s">
        <v>40</v>
      </c>
      <c r="C15">
        <f>COUNTIFS(Machines!A15:A113,'Production Stats'!A15,Machines!C15:C113,'Production Stats'!B15)</f>
        <v>2</v>
      </c>
      <c r="D15">
        <f>SUMIFS(Machines!F15:F113,Machines!A15:A113,'Production Stats'!A15,Machines!C15:C113,'Production Stats'!B15)</f>
        <v>250</v>
      </c>
      <c r="E15">
        <f>SUMIFS(Machines!E15:E113,Machines!A15:A113,'Production Stats'!A15,Machines!C15:C113,'Production Stats'!B15)</f>
        <v>250</v>
      </c>
      <c r="F15" s="3">
        <f t="shared" si="0"/>
        <v>1</v>
      </c>
      <c r="G15" s="4">
        <v>0.8</v>
      </c>
      <c r="H15" s="3">
        <f t="shared" si="1"/>
        <v>0.19999999999999996</v>
      </c>
    </row>
    <row r="16" spans="1:8" x14ac:dyDescent="0.25">
      <c r="A16" s="2" t="s">
        <v>32</v>
      </c>
      <c r="B16" t="s">
        <v>34</v>
      </c>
      <c r="C16">
        <f>COUNTIFS(Machines!A16:A114,'Production Stats'!A16,Machines!C16:C114,'Production Stats'!B16)</f>
        <v>3</v>
      </c>
      <c r="D16">
        <f>SUMIFS(Machines!F16:F114,Machines!A16:A114,'Production Stats'!A16,Machines!C16:C114,'Production Stats'!B16)</f>
        <v>200</v>
      </c>
      <c r="E16">
        <f>SUMIFS(Machines!E16:E114,Machines!A16:A114,'Production Stats'!A16,Machines!C16:C114,'Production Stats'!B16)</f>
        <v>250</v>
      </c>
      <c r="F16" s="3">
        <f t="shared" si="0"/>
        <v>0.8</v>
      </c>
      <c r="G16" s="4">
        <v>0.8</v>
      </c>
      <c r="H16" s="3">
        <f t="shared" si="1"/>
        <v>0</v>
      </c>
    </row>
    <row r="17" spans="1:8" x14ac:dyDescent="0.25">
      <c r="A17" s="2" t="s">
        <v>32</v>
      </c>
      <c r="B17" t="s">
        <v>36</v>
      </c>
      <c r="C17">
        <f>COUNTIFS(Machines!A17:A115,'Production Stats'!A17,Machines!C17:C115,'Production Stats'!B17)</f>
        <v>3</v>
      </c>
      <c r="D17">
        <f>SUMIFS(Machines!F17:F115,Machines!A17:A115,'Production Stats'!A17,Machines!C17:C115,'Production Stats'!B17)</f>
        <v>200</v>
      </c>
      <c r="E17">
        <f>SUMIFS(Machines!E17:E115,Machines!A17:A115,'Production Stats'!A17,Machines!C17:C115,'Production Stats'!B17)</f>
        <v>255</v>
      </c>
      <c r="F17" s="3">
        <f t="shared" si="0"/>
        <v>0.78431372549019607</v>
      </c>
      <c r="G17" s="4">
        <v>0.78</v>
      </c>
      <c r="H17" s="3">
        <f t="shared" si="1"/>
        <v>4.3137254901960409E-3</v>
      </c>
    </row>
    <row r="18" spans="1:8" x14ac:dyDescent="0.25">
      <c r="A18" s="2" t="s">
        <v>32</v>
      </c>
      <c r="B18" t="s">
        <v>35</v>
      </c>
      <c r="C18">
        <f>COUNTIFS(Machines!A18:A116,'Production Stats'!A18,Machines!C18:C116,'Production Stats'!B18)</f>
        <v>2</v>
      </c>
      <c r="D18">
        <f>SUMIFS(Machines!F18:F116,Machines!A18:A116,'Production Stats'!A18,Machines!C18:C116,'Production Stats'!B18)</f>
        <v>200</v>
      </c>
      <c r="E18">
        <f>SUMIFS(Machines!E18:E116,Machines!A18:A116,'Production Stats'!A18,Machines!C18:C116,'Production Stats'!B18)</f>
        <v>250</v>
      </c>
      <c r="F18" s="3">
        <f t="shared" si="0"/>
        <v>0.8</v>
      </c>
      <c r="G18" s="4">
        <v>0.8</v>
      </c>
      <c r="H18" s="3">
        <f t="shared" si="1"/>
        <v>0</v>
      </c>
    </row>
    <row r="19" spans="1:8" x14ac:dyDescent="0.25">
      <c r="A19" s="2" t="s">
        <v>32</v>
      </c>
      <c r="B19" t="s">
        <v>37</v>
      </c>
      <c r="C19">
        <f>COUNTIFS(Machines!A19:A117,'Production Stats'!A19,Machines!C19:C117,'Production Stats'!B19)</f>
        <v>1</v>
      </c>
      <c r="D19">
        <f>SUMIFS(Machines!F19:F117,Machines!A19:A117,'Production Stats'!A19,Machines!C19:C117,'Production Stats'!B19)</f>
        <v>200</v>
      </c>
      <c r="E19">
        <f>SUMIFS(Machines!E19:E117,Machines!A19:A117,'Production Stats'!A19,Machines!C19:C117,'Production Stats'!B19)</f>
        <v>300</v>
      </c>
      <c r="F19" s="3">
        <f t="shared" si="0"/>
        <v>0.66666666666666663</v>
      </c>
      <c r="G19" s="4">
        <v>0.66</v>
      </c>
      <c r="H19" s="3">
        <f t="shared" si="1"/>
        <v>6.6666666666665986E-3</v>
      </c>
    </row>
    <row r="20" spans="1:8" x14ac:dyDescent="0.25">
      <c r="A20" s="2" t="s">
        <v>32</v>
      </c>
      <c r="B20" t="s">
        <v>38</v>
      </c>
      <c r="C20">
        <f>COUNTIFS(Machines!A20:A118,'Production Stats'!A20,Machines!C20:C118,'Production Stats'!B20)</f>
        <v>1</v>
      </c>
      <c r="D20">
        <f>SUMIFS(Machines!F20:F118,Machines!A20:A118,'Production Stats'!A20,Machines!C20:C118,'Production Stats'!B20)</f>
        <v>200</v>
      </c>
      <c r="E20">
        <f>SUMIFS(Machines!E20:E118,Machines!A20:A118,'Production Stats'!A20,Machines!C20:C118,'Production Stats'!B20)</f>
        <v>1000</v>
      </c>
      <c r="F20" s="3">
        <f t="shared" si="0"/>
        <v>0.2</v>
      </c>
      <c r="G20" s="4">
        <v>0.2</v>
      </c>
      <c r="H20" s="3">
        <f t="shared" si="1"/>
        <v>0</v>
      </c>
    </row>
    <row r="21" spans="1:8" x14ac:dyDescent="0.25">
      <c r="A21" s="2" t="s">
        <v>32</v>
      </c>
      <c r="B21" t="s">
        <v>39</v>
      </c>
      <c r="C21">
        <f>COUNTIFS(Machines!A21:A119,'Production Stats'!A21,Machines!C21:C119,'Production Stats'!B21)</f>
        <v>2</v>
      </c>
      <c r="D21">
        <f>SUMIFS(Machines!F21:F119,Machines!A21:A119,'Production Stats'!A21,Machines!C21:C119,'Production Stats'!B21)</f>
        <v>200</v>
      </c>
      <c r="E21">
        <f>SUMIFS(Machines!E21:E119,Machines!A21:A119,'Production Stats'!A21,Machines!C21:C119,'Production Stats'!B21)</f>
        <v>250</v>
      </c>
      <c r="F21" s="3">
        <f t="shared" si="0"/>
        <v>0.8</v>
      </c>
      <c r="G21" s="4">
        <v>0.8</v>
      </c>
      <c r="H21" s="3">
        <f t="shared" si="1"/>
        <v>0</v>
      </c>
    </row>
    <row r="22" spans="1:8" x14ac:dyDescent="0.25">
      <c r="A22" s="2" t="s">
        <v>32</v>
      </c>
      <c r="B22" t="s">
        <v>40</v>
      </c>
      <c r="C22">
        <f>COUNTIFS(Machines!A22:A120,'Production Stats'!A22,Machines!C22:C120,'Production Stats'!B22)</f>
        <v>2</v>
      </c>
      <c r="D22">
        <f>SUMIFS(Machines!F22:F120,Machines!A22:A120,'Production Stats'!A22,Machines!C22:C120,'Production Stats'!B22)</f>
        <v>200</v>
      </c>
      <c r="E22">
        <f>SUMIFS(Machines!E22:E120,Machines!A22:A120,'Production Stats'!A22,Machines!C22:C120,'Production Stats'!B22)</f>
        <v>250</v>
      </c>
      <c r="F22" s="3">
        <f t="shared" si="0"/>
        <v>0.8</v>
      </c>
      <c r="G22" s="4">
        <v>0.8</v>
      </c>
      <c r="H22" s="3">
        <f t="shared" si="1"/>
        <v>0</v>
      </c>
    </row>
    <row r="23" spans="1:8" x14ac:dyDescent="0.25">
      <c r="A23" s="2" t="s">
        <v>33</v>
      </c>
      <c r="B23" t="s">
        <v>34</v>
      </c>
      <c r="C23">
        <f>COUNTIFS(Machines!A24:A122,'Production Stats'!A23,Machines!C24:C122,'Production Stats'!B23)</f>
        <v>3</v>
      </c>
      <c r="D23">
        <f>SUMIFS(Machines!F24:F122,Machines!A24:A122,'Production Stats'!A23,Machines!C24:C122,'Production Stats'!B23)</f>
        <v>200</v>
      </c>
      <c r="E23">
        <f>SUMIFS(Machines!E24:E122,Machines!A24:A122,'Production Stats'!A23,Machines!C24:C122,'Production Stats'!B23)</f>
        <v>250</v>
      </c>
      <c r="F23" s="3">
        <f t="shared" si="0"/>
        <v>0.8</v>
      </c>
      <c r="G23" s="4">
        <v>0.8</v>
      </c>
      <c r="H23" s="3">
        <f t="shared" si="1"/>
        <v>0</v>
      </c>
    </row>
    <row r="24" spans="1:8" x14ac:dyDescent="0.25">
      <c r="A24" s="2" t="s">
        <v>33</v>
      </c>
      <c r="B24" t="s">
        <v>36</v>
      </c>
      <c r="C24">
        <f>COUNTIFS(Machines!A25:A123,'Production Stats'!A24,Machines!C25:C123,'Production Stats'!B24)</f>
        <v>3</v>
      </c>
      <c r="D24">
        <f>SUMIFS(Machines!F25:F123,Machines!A25:A123,'Production Stats'!A24,Machines!C25:C123,'Production Stats'!B24)</f>
        <v>200</v>
      </c>
      <c r="E24">
        <f>SUMIFS(Machines!E25:E123,Machines!A25:A123,'Production Stats'!A24,Machines!C25:C123,'Production Stats'!B24)</f>
        <v>255</v>
      </c>
      <c r="F24" s="3">
        <f t="shared" si="0"/>
        <v>0.78431372549019607</v>
      </c>
      <c r="G24" s="4">
        <v>0.78</v>
      </c>
      <c r="H24" s="3">
        <f t="shared" si="1"/>
        <v>4.3137254901960409E-3</v>
      </c>
    </row>
    <row r="25" spans="1:8" x14ac:dyDescent="0.25">
      <c r="A25" s="2" t="s">
        <v>33</v>
      </c>
      <c r="B25" t="s">
        <v>35</v>
      </c>
      <c r="C25">
        <f>COUNTIFS(Machines!A26:A124,'Production Stats'!A25,Machines!C26:C124,'Production Stats'!B25)</f>
        <v>2</v>
      </c>
      <c r="D25">
        <f>SUMIFS(Machines!F26:F124,Machines!A26:A124,'Production Stats'!A25,Machines!C26:C124,'Production Stats'!B25)</f>
        <v>200</v>
      </c>
      <c r="E25">
        <f>SUMIFS(Machines!E26:E124,Machines!A26:A124,'Production Stats'!A25,Machines!C26:C124,'Production Stats'!B25)</f>
        <v>250</v>
      </c>
      <c r="F25" s="3">
        <f t="shared" si="0"/>
        <v>0.8</v>
      </c>
      <c r="G25" s="4">
        <v>0.8</v>
      </c>
      <c r="H25" s="3">
        <f t="shared" si="1"/>
        <v>0</v>
      </c>
    </row>
    <row r="26" spans="1:8" x14ac:dyDescent="0.25">
      <c r="A26" s="2" t="s">
        <v>33</v>
      </c>
      <c r="B26" t="s">
        <v>37</v>
      </c>
      <c r="C26">
        <f>COUNTIFS(Machines!A27:A125,'Production Stats'!A26,Machines!C27:C125,'Production Stats'!B26)</f>
        <v>1</v>
      </c>
      <c r="D26">
        <f>SUMIFS(Machines!F27:F125,Machines!A27:A125,'Production Stats'!A26,Machines!C27:C125,'Production Stats'!B26)</f>
        <v>200</v>
      </c>
      <c r="E26">
        <f>SUMIFS(Machines!E27:E125,Machines!A27:A125,'Production Stats'!A26,Machines!C27:C125,'Production Stats'!B26)</f>
        <v>300</v>
      </c>
      <c r="F26" s="3">
        <f t="shared" si="0"/>
        <v>0.66666666666666663</v>
      </c>
      <c r="G26" s="4">
        <v>0.66</v>
      </c>
      <c r="H26" s="3">
        <f t="shared" si="1"/>
        <v>6.6666666666665986E-3</v>
      </c>
    </row>
    <row r="27" spans="1:8" x14ac:dyDescent="0.25">
      <c r="A27" s="2" t="s">
        <v>33</v>
      </c>
      <c r="B27" t="s">
        <v>38</v>
      </c>
      <c r="C27">
        <f>COUNTIFS(Machines!A28:A126,'Production Stats'!A27,Machines!C28:C126,'Production Stats'!B27)</f>
        <v>1</v>
      </c>
      <c r="D27">
        <f>SUMIFS(Machines!F28:F126,Machines!A28:A126,'Production Stats'!A27,Machines!C28:C126,'Production Stats'!B27)</f>
        <v>200</v>
      </c>
      <c r="E27">
        <f>SUMIFS(Machines!E28:E126,Machines!A28:A126,'Production Stats'!A27,Machines!C28:C126,'Production Stats'!B27)</f>
        <v>1000</v>
      </c>
      <c r="F27" s="3">
        <f t="shared" si="0"/>
        <v>0.2</v>
      </c>
      <c r="G27" s="4">
        <v>0.2</v>
      </c>
      <c r="H27" s="3">
        <f t="shared" si="1"/>
        <v>0</v>
      </c>
    </row>
    <row r="28" spans="1:8" x14ac:dyDescent="0.25">
      <c r="A28" s="2" t="s">
        <v>33</v>
      </c>
      <c r="B28" t="s">
        <v>39</v>
      </c>
      <c r="C28">
        <f>COUNTIFS(Machines!A29:A127,'Production Stats'!A28,Machines!C29:C127,'Production Stats'!B28)</f>
        <v>2</v>
      </c>
      <c r="D28">
        <f>SUMIFS(Machines!F29:F127,Machines!A29:A127,'Production Stats'!A28,Machines!C29:C127,'Production Stats'!B28)</f>
        <v>200</v>
      </c>
      <c r="E28">
        <f>SUMIFS(Machines!E29:E127,Machines!A29:A127,'Production Stats'!A28,Machines!C29:C127,'Production Stats'!B28)</f>
        <v>250</v>
      </c>
      <c r="F28" s="3">
        <f t="shared" si="0"/>
        <v>0.8</v>
      </c>
      <c r="G28" s="4">
        <v>0.8</v>
      </c>
      <c r="H28" s="3">
        <f t="shared" si="1"/>
        <v>0</v>
      </c>
    </row>
    <row r="29" spans="1:8" x14ac:dyDescent="0.25">
      <c r="A29" s="2" t="s">
        <v>33</v>
      </c>
      <c r="B29" t="s">
        <v>40</v>
      </c>
      <c r="C29">
        <f>COUNTIFS(Machines!A30:A128,'Production Stats'!A29,Machines!C30:C128,'Production Stats'!B29)</f>
        <v>2</v>
      </c>
      <c r="D29">
        <f>SUMIFS(Machines!F30:F128,Machines!A30:A128,'Production Stats'!A29,Machines!C30:C128,'Production Stats'!B29)</f>
        <v>200</v>
      </c>
      <c r="E29">
        <f>SUMIFS(Machines!E30:E128,Machines!A30:A128,'Production Stats'!A29,Machines!C30:C128,'Production Stats'!B29)</f>
        <v>250</v>
      </c>
      <c r="F29" s="3">
        <f t="shared" si="0"/>
        <v>0.8</v>
      </c>
      <c r="G29" s="4">
        <v>0.8</v>
      </c>
      <c r="H29" s="3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E19" sqref="E19"/>
    </sheetView>
  </sheetViews>
  <sheetFormatPr defaultRowHeight="15" x14ac:dyDescent="0.25"/>
  <cols>
    <col min="1" max="1" width="24.85546875" customWidth="1"/>
    <col min="2" max="2" width="14.5703125" bestFit="1" customWidth="1"/>
    <col min="3" max="3" width="15.140625" bestFit="1" customWidth="1"/>
    <col min="4" max="4" width="13.7109375" bestFit="1" customWidth="1"/>
    <col min="5" max="5" width="22.85546875" bestFit="1" customWidth="1"/>
    <col min="6" max="6" width="22.85546875" customWidth="1"/>
    <col min="7" max="7" width="39.28515625" customWidth="1"/>
  </cols>
  <sheetData>
    <row r="1" spans="1:7" x14ac:dyDescent="0.25">
      <c r="A1" s="1" t="s">
        <v>8</v>
      </c>
      <c r="B1" s="1" t="s">
        <v>1</v>
      </c>
      <c r="C1" s="1" t="s">
        <v>13</v>
      </c>
      <c r="D1" s="1" t="s">
        <v>2</v>
      </c>
      <c r="E1" s="1" t="s">
        <v>24</v>
      </c>
      <c r="F1" s="1" t="s">
        <v>26</v>
      </c>
      <c r="G1" s="1" t="s">
        <v>3</v>
      </c>
    </row>
    <row r="2" spans="1:7" x14ac:dyDescent="0.25">
      <c r="A2" s="2" t="s">
        <v>9</v>
      </c>
      <c r="B2" t="s">
        <v>10</v>
      </c>
      <c r="C2" t="s">
        <v>34</v>
      </c>
      <c r="D2" t="s">
        <v>5</v>
      </c>
      <c r="E2">
        <v>100</v>
      </c>
      <c r="F2">
        <v>75</v>
      </c>
    </row>
    <row r="3" spans="1:7" x14ac:dyDescent="0.25">
      <c r="A3" s="2" t="s">
        <v>9</v>
      </c>
      <c r="B3" t="s">
        <v>11</v>
      </c>
      <c r="C3" t="s">
        <v>34</v>
      </c>
      <c r="D3" t="s">
        <v>5</v>
      </c>
      <c r="E3">
        <v>100</v>
      </c>
      <c r="F3">
        <v>75</v>
      </c>
    </row>
    <row r="4" spans="1:7" x14ac:dyDescent="0.25">
      <c r="A4" s="2" t="s">
        <v>9</v>
      </c>
      <c r="B4" t="s">
        <v>12</v>
      </c>
      <c r="C4" t="s">
        <v>34</v>
      </c>
      <c r="D4" t="s">
        <v>5</v>
      </c>
      <c r="E4">
        <v>50</v>
      </c>
      <c r="F4">
        <v>50</v>
      </c>
    </row>
    <row r="5" spans="1:7" x14ac:dyDescent="0.25">
      <c r="A5" s="2" t="s">
        <v>9</v>
      </c>
      <c r="B5" t="s">
        <v>14</v>
      </c>
      <c r="C5" t="s">
        <v>36</v>
      </c>
      <c r="D5" t="s">
        <v>5</v>
      </c>
      <c r="E5">
        <v>85</v>
      </c>
      <c r="F5">
        <v>75</v>
      </c>
    </row>
    <row r="6" spans="1:7" x14ac:dyDescent="0.25">
      <c r="A6" s="2" t="s">
        <v>9</v>
      </c>
      <c r="B6" t="s">
        <v>15</v>
      </c>
      <c r="C6" t="s">
        <v>36</v>
      </c>
      <c r="D6" t="s">
        <v>5</v>
      </c>
      <c r="E6">
        <v>85</v>
      </c>
      <c r="F6">
        <v>50</v>
      </c>
    </row>
    <row r="7" spans="1:7" x14ac:dyDescent="0.25">
      <c r="A7" s="2" t="s">
        <v>9</v>
      </c>
      <c r="B7" t="s">
        <v>16</v>
      </c>
      <c r="C7" t="s">
        <v>36</v>
      </c>
      <c r="D7" t="s">
        <v>5</v>
      </c>
      <c r="E7">
        <v>85</v>
      </c>
      <c r="F7">
        <v>75</v>
      </c>
    </row>
    <row r="8" spans="1:7" x14ac:dyDescent="0.25">
      <c r="A8" s="2" t="s">
        <v>9</v>
      </c>
      <c r="B8" t="s">
        <v>17</v>
      </c>
      <c r="C8" t="s">
        <v>35</v>
      </c>
      <c r="D8" t="s">
        <v>5</v>
      </c>
      <c r="E8">
        <v>125</v>
      </c>
      <c r="F8">
        <v>100</v>
      </c>
    </row>
    <row r="9" spans="1:7" x14ac:dyDescent="0.25">
      <c r="A9" s="2" t="s">
        <v>9</v>
      </c>
      <c r="B9" t="s">
        <v>21</v>
      </c>
      <c r="C9" t="s">
        <v>35</v>
      </c>
      <c r="D9" t="s">
        <v>5</v>
      </c>
      <c r="E9">
        <v>125</v>
      </c>
      <c r="F9">
        <v>100</v>
      </c>
    </row>
    <row r="10" spans="1:7" x14ac:dyDescent="0.25">
      <c r="A10" s="2" t="s">
        <v>9</v>
      </c>
      <c r="B10" t="s">
        <v>25</v>
      </c>
      <c r="C10" t="s">
        <v>37</v>
      </c>
      <c r="D10" t="s">
        <v>5</v>
      </c>
      <c r="E10">
        <v>300</v>
      </c>
      <c r="F10">
        <v>200</v>
      </c>
    </row>
    <row r="11" spans="1:7" x14ac:dyDescent="0.25">
      <c r="A11" s="2" t="s">
        <v>9</v>
      </c>
      <c r="B11" t="s">
        <v>18</v>
      </c>
      <c r="C11" t="s">
        <v>38</v>
      </c>
      <c r="D11" t="s">
        <v>5</v>
      </c>
      <c r="E11">
        <v>1000</v>
      </c>
      <c r="F11">
        <v>200</v>
      </c>
    </row>
    <row r="12" spans="1:7" x14ac:dyDescent="0.25">
      <c r="A12" s="2" t="s">
        <v>9</v>
      </c>
      <c r="B12" t="s">
        <v>19</v>
      </c>
      <c r="C12" t="s">
        <v>39</v>
      </c>
      <c r="D12" t="s">
        <v>6</v>
      </c>
      <c r="E12">
        <v>125</v>
      </c>
      <c r="F12">
        <v>0</v>
      </c>
      <c r="G12" t="s">
        <v>7</v>
      </c>
    </row>
    <row r="13" spans="1:7" x14ac:dyDescent="0.25">
      <c r="A13" s="2" t="s">
        <v>9</v>
      </c>
      <c r="B13" t="s">
        <v>22</v>
      </c>
      <c r="C13" t="s">
        <v>39</v>
      </c>
      <c r="D13" t="s">
        <v>5</v>
      </c>
      <c r="E13">
        <v>125</v>
      </c>
      <c r="F13">
        <v>125</v>
      </c>
    </row>
    <row r="14" spans="1:7" x14ac:dyDescent="0.25">
      <c r="A14" s="2" t="s">
        <v>9</v>
      </c>
      <c r="B14" t="s">
        <v>20</v>
      </c>
      <c r="C14" t="s">
        <v>40</v>
      </c>
      <c r="D14" t="s">
        <v>5</v>
      </c>
      <c r="E14">
        <v>125</v>
      </c>
      <c r="F14">
        <v>60</v>
      </c>
    </row>
    <row r="15" spans="1:7" x14ac:dyDescent="0.25">
      <c r="A15" s="2" t="s">
        <v>9</v>
      </c>
      <c r="B15" t="s">
        <v>23</v>
      </c>
      <c r="C15" t="s">
        <v>40</v>
      </c>
      <c r="D15" t="s">
        <v>5</v>
      </c>
      <c r="E15">
        <v>125</v>
      </c>
      <c r="F15">
        <v>65</v>
      </c>
    </row>
    <row r="16" spans="1:7" x14ac:dyDescent="0.25">
      <c r="A16" s="2" t="s">
        <v>31</v>
      </c>
      <c r="B16" t="s">
        <v>10</v>
      </c>
      <c r="C16" t="s">
        <v>34</v>
      </c>
      <c r="D16" t="s">
        <v>5</v>
      </c>
      <c r="E16">
        <v>100</v>
      </c>
      <c r="F16">
        <v>100</v>
      </c>
    </row>
    <row r="17" spans="1:6" x14ac:dyDescent="0.25">
      <c r="A17" s="2" t="s">
        <v>31</v>
      </c>
      <c r="B17" t="s">
        <v>11</v>
      </c>
      <c r="C17" t="s">
        <v>34</v>
      </c>
      <c r="D17" t="s">
        <v>5</v>
      </c>
      <c r="E17">
        <v>100</v>
      </c>
      <c r="F17">
        <v>100</v>
      </c>
    </row>
    <row r="18" spans="1:6" x14ac:dyDescent="0.25">
      <c r="A18" s="2" t="s">
        <v>31</v>
      </c>
      <c r="B18" t="s">
        <v>12</v>
      </c>
      <c r="C18" t="s">
        <v>34</v>
      </c>
      <c r="D18" t="s">
        <v>5</v>
      </c>
      <c r="E18">
        <v>50</v>
      </c>
      <c r="F18">
        <v>50</v>
      </c>
    </row>
    <row r="19" spans="1:6" x14ac:dyDescent="0.25">
      <c r="A19" s="2" t="s">
        <v>31</v>
      </c>
      <c r="B19" t="s">
        <v>14</v>
      </c>
      <c r="C19" t="s">
        <v>36</v>
      </c>
      <c r="D19" t="s">
        <v>5</v>
      </c>
      <c r="E19">
        <v>85</v>
      </c>
      <c r="F19">
        <v>85</v>
      </c>
    </row>
    <row r="20" spans="1:6" x14ac:dyDescent="0.25">
      <c r="A20" s="2" t="s">
        <v>31</v>
      </c>
      <c r="B20" t="s">
        <v>15</v>
      </c>
      <c r="C20" t="s">
        <v>36</v>
      </c>
      <c r="D20" t="s">
        <v>5</v>
      </c>
      <c r="E20">
        <v>85</v>
      </c>
      <c r="F20">
        <v>85</v>
      </c>
    </row>
    <row r="21" spans="1:6" x14ac:dyDescent="0.25">
      <c r="A21" s="2" t="s">
        <v>31</v>
      </c>
      <c r="B21" t="s">
        <v>16</v>
      </c>
      <c r="C21" t="s">
        <v>36</v>
      </c>
      <c r="D21" t="s">
        <v>5</v>
      </c>
      <c r="E21">
        <v>85</v>
      </c>
      <c r="F21">
        <v>80</v>
      </c>
    </row>
    <row r="22" spans="1:6" x14ac:dyDescent="0.25">
      <c r="A22" s="2" t="s">
        <v>31</v>
      </c>
      <c r="B22" t="s">
        <v>17</v>
      </c>
      <c r="C22" t="s">
        <v>35</v>
      </c>
      <c r="D22" t="s">
        <v>5</v>
      </c>
      <c r="E22">
        <v>125</v>
      </c>
      <c r="F22">
        <v>100</v>
      </c>
    </row>
    <row r="23" spans="1:6" x14ac:dyDescent="0.25">
      <c r="A23" s="2" t="s">
        <v>31</v>
      </c>
      <c r="B23" t="s">
        <v>21</v>
      </c>
      <c r="C23" t="s">
        <v>35</v>
      </c>
      <c r="D23" t="s">
        <v>5</v>
      </c>
      <c r="E23">
        <v>125</v>
      </c>
      <c r="F23">
        <v>150</v>
      </c>
    </row>
    <row r="24" spans="1:6" x14ac:dyDescent="0.25">
      <c r="A24" s="2" t="s">
        <v>31</v>
      </c>
      <c r="B24" t="s">
        <v>25</v>
      </c>
      <c r="C24" t="s">
        <v>37</v>
      </c>
      <c r="D24" t="s">
        <v>5</v>
      </c>
      <c r="E24">
        <v>300</v>
      </c>
      <c r="F24">
        <v>250</v>
      </c>
    </row>
    <row r="25" spans="1:6" x14ac:dyDescent="0.25">
      <c r="A25" s="2" t="s">
        <v>31</v>
      </c>
      <c r="B25" t="s">
        <v>18</v>
      </c>
      <c r="C25" t="s">
        <v>38</v>
      </c>
      <c r="D25" t="s">
        <v>5</v>
      </c>
      <c r="E25">
        <v>1000</v>
      </c>
      <c r="F25">
        <v>250</v>
      </c>
    </row>
    <row r="26" spans="1:6" x14ac:dyDescent="0.25">
      <c r="A26" s="2" t="s">
        <v>31</v>
      </c>
      <c r="B26" t="s">
        <v>19</v>
      </c>
      <c r="C26" t="s">
        <v>39</v>
      </c>
      <c r="D26" t="s">
        <v>5</v>
      </c>
      <c r="E26">
        <v>125</v>
      </c>
      <c r="F26">
        <v>100</v>
      </c>
    </row>
    <row r="27" spans="1:6" x14ac:dyDescent="0.25">
      <c r="A27" s="2" t="s">
        <v>31</v>
      </c>
      <c r="B27" t="s">
        <v>22</v>
      </c>
      <c r="C27" t="s">
        <v>39</v>
      </c>
      <c r="D27" t="s">
        <v>5</v>
      </c>
      <c r="E27">
        <v>125</v>
      </c>
      <c r="F27">
        <v>150</v>
      </c>
    </row>
    <row r="28" spans="1:6" x14ac:dyDescent="0.25">
      <c r="A28" s="2" t="s">
        <v>31</v>
      </c>
      <c r="B28" t="s">
        <v>20</v>
      </c>
      <c r="C28" t="s">
        <v>40</v>
      </c>
      <c r="D28" t="s">
        <v>5</v>
      </c>
      <c r="E28">
        <v>125</v>
      </c>
      <c r="F28">
        <v>100</v>
      </c>
    </row>
    <row r="29" spans="1:6" x14ac:dyDescent="0.25">
      <c r="A29" s="2" t="s">
        <v>31</v>
      </c>
      <c r="B29" t="s">
        <v>23</v>
      </c>
      <c r="C29" t="s">
        <v>40</v>
      </c>
      <c r="D29" t="s">
        <v>5</v>
      </c>
      <c r="E29">
        <v>125</v>
      </c>
      <c r="F29">
        <v>150</v>
      </c>
    </row>
    <row r="30" spans="1:6" x14ac:dyDescent="0.25">
      <c r="A30" s="2" t="s">
        <v>32</v>
      </c>
      <c r="B30" t="s">
        <v>10</v>
      </c>
      <c r="C30" t="s">
        <v>34</v>
      </c>
      <c r="D30" t="s">
        <v>5</v>
      </c>
      <c r="E30">
        <v>100</v>
      </c>
      <c r="F30">
        <v>75</v>
      </c>
    </row>
    <row r="31" spans="1:6" x14ac:dyDescent="0.25">
      <c r="A31" s="2" t="s">
        <v>32</v>
      </c>
      <c r="B31" t="s">
        <v>11</v>
      </c>
      <c r="C31" t="s">
        <v>34</v>
      </c>
      <c r="D31" t="s">
        <v>5</v>
      </c>
      <c r="E31">
        <v>100</v>
      </c>
      <c r="F31">
        <v>75</v>
      </c>
    </row>
    <row r="32" spans="1:6" x14ac:dyDescent="0.25">
      <c r="A32" s="2" t="s">
        <v>32</v>
      </c>
      <c r="B32" t="s">
        <v>12</v>
      </c>
      <c r="C32" t="s">
        <v>34</v>
      </c>
      <c r="D32" t="s">
        <v>6</v>
      </c>
      <c r="E32">
        <v>50</v>
      </c>
      <c r="F32">
        <v>50</v>
      </c>
    </row>
    <row r="33" spans="1:6" x14ac:dyDescent="0.25">
      <c r="A33" s="2" t="s">
        <v>32</v>
      </c>
      <c r="B33" t="s">
        <v>14</v>
      </c>
      <c r="C33" t="s">
        <v>36</v>
      </c>
      <c r="D33" t="s">
        <v>5</v>
      </c>
      <c r="E33">
        <v>85</v>
      </c>
      <c r="F33">
        <v>75</v>
      </c>
    </row>
    <row r="34" spans="1:6" x14ac:dyDescent="0.25">
      <c r="A34" s="2" t="s">
        <v>32</v>
      </c>
      <c r="B34" t="s">
        <v>15</v>
      </c>
      <c r="C34" t="s">
        <v>36</v>
      </c>
      <c r="D34" t="s">
        <v>5</v>
      </c>
      <c r="E34">
        <v>85</v>
      </c>
      <c r="F34">
        <v>50</v>
      </c>
    </row>
    <row r="35" spans="1:6" x14ac:dyDescent="0.25">
      <c r="A35" s="2" t="s">
        <v>32</v>
      </c>
      <c r="B35" t="s">
        <v>16</v>
      </c>
      <c r="C35" t="s">
        <v>36</v>
      </c>
      <c r="D35" t="s">
        <v>5</v>
      </c>
      <c r="E35">
        <v>85</v>
      </c>
      <c r="F35">
        <v>75</v>
      </c>
    </row>
    <row r="36" spans="1:6" x14ac:dyDescent="0.25">
      <c r="A36" s="2" t="s">
        <v>32</v>
      </c>
      <c r="B36" t="s">
        <v>17</v>
      </c>
      <c r="C36" t="s">
        <v>35</v>
      </c>
      <c r="D36" t="s">
        <v>5</v>
      </c>
      <c r="E36">
        <v>125</v>
      </c>
      <c r="F36">
        <v>100</v>
      </c>
    </row>
    <row r="37" spans="1:6" x14ac:dyDescent="0.25">
      <c r="A37" s="2" t="s">
        <v>32</v>
      </c>
      <c r="B37" t="s">
        <v>21</v>
      </c>
      <c r="C37" t="s">
        <v>35</v>
      </c>
      <c r="D37" t="s">
        <v>5</v>
      </c>
      <c r="E37">
        <v>125</v>
      </c>
      <c r="F37">
        <v>100</v>
      </c>
    </row>
    <row r="38" spans="1:6" x14ac:dyDescent="0.25">
      <c r="A38" s="2" t="s">
        <v>32</v>
      </c>
      <c r="B38" t="s">
        <v>25</v>
      </c>
      <c r="C38" t="s">
        <v>37</v>
      </c>
      <c r="D38" t="s">
        <v>5</v>
      </c>
      <c r="E38">
        <v>300</v>
      </c>
      <c r="F38">
        <v>200</v>
      </c>
    </row>
    <row r="39" spans="1:6" x14ac:dyDescent="0.25">
      <c r="A39" s="2" t="s">
        <v>32</v>
      </c>
      <c r="B39" t="s">
        <v>18</v>
      </c>
      <c r="C39" t="s">
        <v>38</v>
      </c>
      <c r="D39" t="s">
        <v>5</v>
      </c>
      <c r="E39">
        <v>1000</v>
      </c>
      <c r="F39">
        <v>200</v>
      </c>
    </row>
    <row r="40" spans="1:6" x14ac:dyDescent="0.25">
      <c r="A40" s="2" t="s">
        <v>32</v>
      </c>
      <c r="B40" t="s">
        <v>19</v>
      </c>
      <c r="C40" t="s">
        <v>39</v>
      </c>
      <c r="D40" t="s">
        <v>5</v>
      </c>
      <c r="E40">
        <v>125</v>
      </c>
      <c r="F40">
        <v>100</v>
      </c>
    </row>
    <row r="41" spans="1:6" x14ac:dyDescent="0.25">
      <c r="A41" s="2" t="s">
        <v>32</v>
      </c>
      <c r="B41" t="s">
        <v>22</v>
      </c>
      <c r="C41" t="s">
        <v>39</v>
      </c>
      <c r="D41" t="s">
        <v>5</v>
      </c>
      <c r="E41">
        <v>125</v>
      </c>
      <c r="F41">
        <v>100</v>
      </c>
    </row>
    <row r="42" spans="1:6" x14ac:dyDescent="0.25">
      <c r="A42" s="2" t="s">
        <v>32</v>
      </c>
      <c r="B42" t="s">
        <v>20</v>
      </c>
      <c r="C42" t="s">
        <v>40</v>
      </c>
      <c r="D42" t="s">
        <v>5</v>
      </c>
      <c r="E42">
        <v>125</v>
      </c>
      <c r="F42">
        <v>100</v>
      </c>
    </row>
    <row r="43" spans="1:6" x14ac:dyDescent="0.25">
      <c r="A43" s="2" t="s">
        <v>32</v>
      </c>
      <c r="B43" t="s">
        <v>23</v>
      </c>
      <c r="C43" t="s">
        <v>40</v>
      </c>
      <c r="D43" t="s">
        <v>5</v>
      </c>
      <c r="E43">
        <v>125</v>
      </c>
      <c r="F43">
        <v>100</v>
      </c>
    </row>
    <row r="44" spans="1:6" x14ac:dyDescent="0.25">
      <c r="A44" s="2" t="s">
        <v>33</v>
      </c>
      <c r="B44" t="s">
        <v>10</v>
      </c>
      <c r="C44" t="s">
        <v>34</v>
      </c>
      <c r="D44" t="s">
        <v>5</v>
      </c>
      <c r="E44">
        <v>100</v>
      </c>
      <c r="F44">
        <v>75</v>
      </c>
    </row>
    <row r="45" spans="1:6" x14ac:dyDescent="0.25">
      <c r="A45" s="2" t="s">
        <v>33</v>
      </c>
      <c r="B45" t="s">
        <v>11</v>
      </c>
      <c r="C45" t="s">
        <v>34</v>
      </c>
      <c r="D45" t="s">
        <v>5</v>
      </c>
      <c r="E45">
        <v>100</v>
      </c>
      <c r="F45">
        <v>75</v>
      </c>
    </row>
    <row r="46" spans="1:6" x14ac:dyDescent="0.25">
      <c r="A46" s="2" t="s">
        <v>33</v>
      </c>
      <c r="B46" t="s">
        <v>12</v>
      </c>
      <c r="C46" t="s">
        <v>34</v>
      </c>
      <c r="D46" t="s">
        <v>6</v>
      </c>
      <c r="E46">
        <v>50</v>
      </c>
      <c r="F46">
        <v>50</v>
      </c>
    </row>
    <row r="47" spans="1:6" x14ac:dyDescent="0.25">
      <c r="A47" s="2" t="s">
        <v>33</v>
      </c>
      <c r="B47" t="s">
        <v>14</v>
      </c>
      <c r="C47" t="s">
        <v>36</v>
      </c>
      <c r="D47" t="s">
        <v>5</v>
      </c>
      <c r="E47">
        <v>85</v>
      </c>
      <c r="F47">
        <v>75</v>
      </c>
    </row>
    <row r="48" spans="1:6" x14ac:dyDescent="0.25">
      <c r="A48" s="2" t="s">
        <v>33</v>
      </c>
      <c r="B48" t="s">
        <v>15</v>
      </c>
      <c r="C48" t="s">
        <v>36</v>
      </c>
      <c r="D48" t="s">
        <v>5</v>
      </c>
      <c r="E48">
        <v>85</v>
      </c>
      <c r="F48">
        <v>50</v>
      </c>
    </row>
    <row r="49" spans="1:6" x14ac:dyDescent="0.25">
      <c r="A49" s="2" t="s">
        <v>33</v>
      </c>
      <c r="B49" t="s">
        <v>16</v>
      </c>
      <c r="C49" t="s">
        <v>36</v>
      </c>
      <c r="D49" t="s">
        <v>5</v>
      </c>
      <c r="E49">
        <v>85</v>
      </c>
      <c r="F49">
        <v>75</v>
      </c>
    </row>
    <row r="50" spans="1:6" x14ac:dyDescent="0.25">
      <c r="A50" s="2" t="s">
        <v>33</v>
      </c>
      <c r="B50" t="s">
        <v>17</v>
      </c>
      <c r="C50" t="s">
        <v>35</v>
      </c>
      <c r="D50" t="s">
        <v>5</v>
      </c>
      <c r="E50">
        <v>125</v>
      </c>
      <c r="F50">
        <v>100</v>
      </c>
    </row>
    <row r="51" spans="1:6" x14ac:dyDescent="0.25">
      <c r="A51" s="2" t="s">
        <v>33</v>
      </c>
      <c r="B51" t="s">
        <v>21</v>
      </c>
      <c r="C51" t="s">
        <v>35</v>
      </c>
      <c r="D51" t="s">
        <v>5</v>
      </c>
      <c r="E51">
        <v>125</v>
      </c>
      <c r="F51">
        <v>100</v>
      </c>
    </row>
    <row r="52" spans="1:6" x14ac:dyDescent="0.25">
      <c r="A52" s="2" t="s">
        <v>33</v>
      </c>
      <c r="B52" t="s">
        <v>25</v>
      </c>
      <c r="C52" t="s">
        <v>37</v>
      </c>
      <c r="D52" t="s">
        <v>5</v>
      </c>
      <c r="E52">
        <v>300</v>
      </c>
      <c r="F52">
        <v>200</v>
      </c>
    </row>
    <row r="53" spans="1:6" x14ac:dyDescent="0.25">
      <c r="A53" s="2" t="s">
        <v>33</v>
      </c>
      <c r="B53" t="s">
        <v>18</v>
      </c>
      <c r="C53" t="s">
        <v>38</v>
      </c>
      <c r="D53" t="s">
        <v>5</v>
      </c>
      <c r="E53">
        <v>1000</v>
      </c>
      <c r="F53">
        <v>200</v>
      </c>
    </row>
    <row r="54" spans="1:6" x14ac:dyDescent="0.25">
      <c r="A54" s="2" t="s">
        <v>33</v>
      </c>
      <c r="B54" t="s">
        <v>19</v>
      </c>
      <c r="C54" t="s">
        <v>39</v>
      </c>
      <c r="D54" t="s">
        <v>5</v>
      </c>
      <c r="E54">
        <v>125</v>
      </c>
      <c r="F54">
        <v>100</v>
      </c>
    </row>
    <row r="55" spans="1:6" x14ac:dyDescent="0.25">
      <c r="A55" s="2" t="s">
        <v>33</v>
      </c>
      <c r="B55" t="s">
        <v>22</v>
      </c>
      <c r="C55" t="s">
        <v>39</v>
      </c>
      <c r="D55" t="s">
        <v>5</v>
      </c>
      <c r="E55">
        <v>125</v>
      </c>
      <c r="F55">
        <v>100</v>
      </c>
    </row>
    <row r="56" spans="1:6" x14ac:dyDescent="0.25">
      <c r="A56" s="2" t="s">
        <v>33</v>
      </c>
      <c r="B56" t="s">
        <v>20</v>
      </c>
      <c r="C56" t="s">
        <v>40</v>
      </c>
      <c r="D56" t="s">
        <v>5</v>
      </c>
      <c r="E56">
        <v>125</v>
      </c>
      <c r="F56">
        <v>100</v>
      </c>
    </row>
    <row r="57" spans="1:6" x14ac:dyDescent="0.25">
      <c r="A57" s="2" t="s">
        <v>33</v>
      </c>
      <c r="B57" t="s">
        <v>23</v>
      </c>
      <c r="C57" t="s">
        <v>40</v>
      </c>
      <c r="D57" t="s">
        <v>5</v>
      </c>
      <c r="E57">
        <v>125</v>
      </c>
      <c r="F57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 Stats</vt:lpstr>
      <vt:lpstr>Machines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Ellis</dc:creator>
  <cp:lastModifiedBy>Adam Ellis</cp:lastModifiedBy>
  <dcterms:created xsi:type="dcterms:W3CDTF">2017-08-17T19:10:59Z</dcterms:created>
  <dcterms:modified xsi:type="dcterms:W3CDTF">2017-08-22T18:48:25Z</dcterms:modified>
</cp:coreProperties>
</file>